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883CCC82-56ED-429F-9DEF-AB428D207C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1" hidden="1">הלוואות!$A$1:$BH$408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2" l="1"/>
  <c r="J41" i="2"/>
  <c r="J37" i="2"/>
  <c r="J34" i="2"/>
  <c r="J32" i="2"/>
  <c r="J27" i="2"/>
  <c r="J24" i="2"/>
  <c r="J21" i="2"/>
  <c r="J17" i="2"/>
  <c r="J13" i="2"/>
  <c r="J12" i="2" s="1"/>
  <c r="G19" i="24"/>
  <c r="G13" i="24"/>
  <c r="E13" i="24"/>
  <c r="E12" i="24" s="1"/>
  <c r="E11" i="24" s="1"/>
  <c r="G12" i="24"/>
  <c r="I14" i="26"/>
  <c r="I12" i="26"/>
  <c r="J12" i="26" s="1"/>
  <c r="I11" i="26"/>
  <c r="C37" i="1" s="1"/>
  <c r="C67" i="27"/>
  <c r="C12" i="27"/>
  <c r="C11" i="27" s="1"/>
  <c r="C43" i="1" s="1"/>
  <c r="J11" i="2" l="1"/>
  <c r="K12" i="2" s="1"/>
  <c r="K41" i="2"/>
  <c r="K24" i="2"/>
  <c r="K32" i="2"/>
  <c r="K37" i="2"/>
  <c r="K42" i="2"/>
  <c r="G11" i="24"/>
  <c r="H12" i="24" s="1"/>
  <c r="J36" i="26"/>
  <c r="J21" i="26"/>
  <c r="J30" i="26"/>
  <c r="J37" i="26"/>
  <c r="J34" i="26"/>
  <c r="J31" i="26"/>
  <c r="J28" i="26"/>
  <c r="J25" i="26"/>
  <c r="J22" i="26"/>
  <c r="J19" i="26"/>
  <c r="J16" i="26"/>
  <c r="J13" i="26"/>
  <c r="J33" i="26"/>
  <c r="J24" i="26"/>
  <c r="J15" i="26"/>
  <c r="J11" i="26"/>
  <c r="J27" i="26"/>
  <c r="J18" i="26"/>
  <c r="J35" i="26"/>
  <c r="J32" i="26"/>
  <c r="J29" i="26"/>
  <c r="J26" i="26"/>
  <c r="J23" i="26"/>
  <c r="J20" i="26"/>
  <c r="J17" i="26"/>
  <c r="J14" i="26"/>
  <c r="K35" i="2" l="1"/>
  <c r="K30" i="2"/>
  <c r="K22" i="2"/>
  <c r="K14" i="2"/>
  <c r="C11" i="1"/>
  <c r="K43" i="2"/>
  <c r="K60" i="2"/>
  <c r="K57" i="2"/>
  <c r="K54" i="2"/>
  <c r="K51" i="2"/>
  <c r="K48" i="2"/>
  <c r="K45" i="2"/>
  <c r="K40" i="2"/>
  <c r="K19" i="2"/>
  <c r="K55" i="2"/>
  <c r="K46" i="2"/>
  <c r="K20" i="2"/>
  <c r="K34" i="2"/>
  <c r="K29" i="2"/>
  <c r="K21" i="2"/>
  <c r="K16" i="2"/>
  <c r="K11" i="2"/>
  <c r="K31" i="2"/>
  <c r="K28" i="2"/>
  <c r="K23" i="2"/>
  <c r="K15" i="2"/>
  <c r="K52" i="2"/>
  <c r="K59" i="2"/>
  <c r="K56" i="2"/>
  <c r="K53" i="2"/>
  <c r="K50" i="2"/>
  <c r="K47" i="2"/>
  <c r="K44" i="2"/>
  <c r="K39" i="2"/>
  <c r="K26" i="2"/>
  <c r="K18" i="2"/>
  <c r="K36" i="2"/>
  <c r="K58" i="2"/>
  <c r="K49" i="2"/>
  <c r="K38" i="2"/>
  <c r="K33" i="2"/>
  <c r="K25" i="2"/>
  <c r="K17" i="2"/>
  <c r="K13" i="2"/>
  <c r="K27" i="2"/>
  <c r="H16" i="24"/>
  <c r="H26" i="24"/>
  <c r="H23" i="24"/>
  <c r="H17" i="24"/>
  <c r="H28" i="24"/>
  <c r="H22" i="24"/>
  <c r="C35" i="1"/>
  <c r="C42" i="1" s="1"/>
  <c r="K12" i="26" s="1"/>
  <c r="H30" i="24"/>
  <c r="H27" i="24"/>
  <c r="H24" i="24"/>
  <c r="H21" i="24"/>
  <c r="H11" i="24"/>
  <c r="H29" i="24"/>
  <c r="H20" i="24"/>
  <c r="H14" i="24"/>
  <c r="H25" i="24"/>
  <c r="H19" i="24"/>
  <c r="H18" i="24"/>
  <c r="H15" i="24"/>
  <c r="H13" i="24"/>
  <c r="D34" i="1" l="1"/>
  <c r="D11" i="1"/>
  <c r="D24" i="1"/>
  <c r="D30" i="1"/>
  <c r="D32" i="1"/>
  <c r="K15" i="26"/>
  <c r="D37" i="1"/>
  <c r="L12" i="2"/>
  <c r="L18" i="2"/>
  <c r="L24" i="2"/>
  <c r="L30" i="2"/>
  <c r="L36" i="2"/>
  <c r="L42" i="2"/>
  <c r="L48" i="2"/>
  <c r="L54" i="2"/>
  <c r="L60" i="2"/>
  <c r="L16" i="2"/>
  <c r="L22" i="2"/>
  <c r="L28" i="2"/>
  <c r="L40" i="2"/>
  <c r="L35" i="2"/>
  <c r="L41" i="2"/>
  <c r="L59" i="2"/>
  <c r="L13" i="2"/>
  <c r="L19" i="2"/>
  <c r="L25" i="2"/>
  <c r="L31" i="2"/>
  <c r="L37" i="2"/>
  <c r="L43" i="2"/>
  <c r="L49" i="2"/>
  <c r="L55" i="2"/>
  <c r="L11" i="2"/>
  <c r="L17" i="2"/>
  <c r="L47" i="2"/>
  <c r="L14" i="2"/>
  <c r="L20" i="2"/>
  <c r="L26" i="2"/>
  <c r="L32" i="2"/>
  <c r="L38" i="2"/>
  <c r="L44" i="2"/>
  <c r="L50" i="2"/>
  <c r="L56" i="2"/>
  <c r="L34" i="2"/>
  <c r="L46" i="2"/>
  <c r="L52" i="2"/>
  <c r="L58" i="2"/>
  <c r="L29" i="2"/>
  <c r="L53" i="2"/>
  <c r="L15" i="2"/>
  <c r="L21" i="2"/>
  <c r="L27" i="2"/>
  <c r="L33" i="2"/>
  <c r="L39" i="2"/>
  <c r="L45" i="2"/>
  <c r="L51" i="2"/>
  <c r="L57" i="2"/>
  <c r="L23" i="2"/>
  <c r="D31" i="1"/>
  <c r="K30" i="26"/>
  <c r="K20" i="26"/>
  <c r="I14" i="24"/>
  <c r="I20" i="24"/>
  <c r="I26" i="24"/>
  <c r="I19" i="24"/>
  <c r="I15" i="24"/>
  <c r="I21" i="24"/>
  <c r="I27" i="24"/>
  <c r="I24" i="24"/>
  <c r="I11" i="24"/>
  <c r="I16" i="24"/>
  <c r="I22" i="24"/>
  <c r="I28" i="24"/>
  <c r="I12" i="24"/>
  <c r="I30" i="24"/>
  <c r="I25" i="24"/>
  <c r="I17" i="24"/>
  <c r="I23" i="24"/>
  <c r="I29" i="24"/>
  <c r="I18" i="24"/>
  <c r="I13" i="24"/>
  <c r="D40" i="1"/>
  <c r="D15" i="1"/>
  <c r="D36" i="1"/>
  <c r="K11" i="26"/>
  <c r="K35" i="26"/>
  <c r="D14" i="1"/>
  <c r="D18" i="1"/>
  <c r="K32" i="26"/>
  <c r="D20" i="1"/>
  <c r="D29" i="1"/>
  <c r="D39" i="1"/>
  <c r="K28" i="26"/>
  <c r="K17" i="26"/>
  <c r="D42" i="1"/>
  <c r="K27" i="26"/>
  <c r="D21" i="1"/>
  <c r="D26" i="1"/>
  <c r="K25" i="26"/>
  <c r="K14" i="26"/>
  <c r="K37" i="26"/>
  <c r="K36" i="26"/>
  <c r="D27" i="1"/>
  <c r="D41" i="1"/>
  <c r="D35" i="1"/>
  <c r="D17" i="1"/>
  <c r="D13" i="1"/>
  <c r="K18" i="26"/>
  <c r="K19" i="26"/>
  <c r="K33" i="26"/>
  <c r="K26" i="26"/>
  <c r="D43" i="1"/>
  <c r="K22" i="26"/>
  <c r="K29" i="26"/>
  <c r="D33" i="1"/>
  <c r="D28" i="1"/>
  <c r="D16" i="1"/>
  <c r="D25" i="1"/>
  <c r="D19" i="1"/>
  <c r="K34" i="26"/>
  <c r="K16" i="26"/>
  <c r="K24" i="26"/>
  <c r="K23" i="26"/>
  <c r="D22" i="1"/>
  <c r="K31" i="26"/>
  <c r="K13" i="26"/>
  <c r="K21" i="26"/>
</calcChain>
</file>

<file path=xl/sharedStrings.xml><?xml version="1.0" encoding="utf-8"?>
<sst xmlns="http://schemas.openxmlformats.org/spreadsheetml/2006/main" count="23607" uniqueCount="7848">
  <si>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</si>
  <si>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</si>
  <si>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</si>
  <si>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</si>
  <si>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</si>
  <si>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</si>
  <si>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</si>
  <si>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</si>
  <si>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</si>
  <si>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</si>
  <si>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</si>
  <si>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</si>
  <si>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</si>
  <si>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</si>
  <si>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</si>
  <si>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</si>
  <si>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</si>
  <si>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</si>
  <si>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</si>
  <si>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</si>
  <si>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</si>
  <si>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</si>
  <si>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</si>
  <si>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</si>
  <si>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</si>
  <si>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</si>
  <si>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</si>
  <si>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</si>
  <si>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</si>
  <si>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</si>
  <si>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</si>
  <si>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</si>
  <si>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</si>
  <si>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</si>
  <si>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</si>
  <si>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</si>
  <si>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</si>
  <si>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</si>
  <si>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</si>
  <si>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</si>
  <si>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</si>
  <si>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</si>
  <si>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</si>
  <si>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</si>
  <si>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</si>
  <si>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</si>
  <si>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</si>
  <si>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</si>
  <si>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</si>
  <si>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</si>
  <si>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</si>
  <si>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</si>
  <si>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</si>
  <si>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</si>
  <si>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</si>
  <si>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</si>
  <si>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</si>
  <si>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</si>
  <si>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</si>
  <si>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</si>
  <si>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</si>
  <si>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</si>
  <si>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</si>
  <si>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</si>
  <si>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</si>
  <si>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</si>
  <si>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</si>
  <si>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</si>
  <si>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</si>
  <si>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</si>
  <si>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</si>
  <si>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</si>
  <si>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</si>
  <si>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</si>
  <si>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</si>
  <si>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</si>
  <si>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</si>
  <si>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</si>
  <si>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</si>
  <si>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</si>
  <si>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</si>
  <si>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</si>
  <si>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</si>
  <si>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</si>
  <si>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</si>
  <si>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</si>
  <si>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</si>
  <si>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</si>
  <si>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</si>
  <si>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</si>
  <si>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</si>
  <si>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</si>
  <si>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</si>
  <si>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</si>
  <si>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</si>
  <si>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</si>
  <si>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</si>
  <si>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</si>
  <si>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</si>
  <si>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</si>
  <si>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</si>
  <si>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</si>
  <si>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</si>
  <si>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</si>
  <si>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</si>
  <si>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</si>
  <si>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</si>
  <si>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</si>
  <si>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</si>
  <si>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</si>
  <si>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</si>
  <si>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</si>
  <si>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</si>
  <si>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</si>
  <si>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</si>
  <si>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</si>
  <si>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</si>
  <si>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</si>
  <si>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</si>
  <si>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</si>
  <si>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</si>
  <si>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</si>
  <si>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</si>
  <si>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</si>
  <si>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</si>
  <si>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</si>
  <si>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</si>
  <si>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</si>
  <si>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</si>
  <si>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</si>
  <si>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</si>
  <si>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</si>
  <si>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</si>
  <si>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</si>
  <si>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</si>
  <si>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</si>
  <si>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</si>
  <si>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</si>
  <si>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</si>
  <si>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</si>
  <si>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</si>
  <si>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</si>
  <si>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</si>
  <si>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</si>
  <si>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</si>
  <si>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</si>
  <si>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</si>
  <si>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</si>
  <si>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</si>
  <si>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</si>
  <si>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</si>
  <si>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</si>
  <si>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</si>
  <si>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</si>
  <si>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</si>
  <si>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</si>
  <si>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</si>
  <si>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</si>
  <si>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</si>
  <si>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</si>
  <si>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</si>
  <si>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</si>
  <si>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</si>
  <si>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</si>
  <si>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</si>
  <si>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</si>
  <si>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</si>
  <si>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</si>
  <si>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</si>
  <si>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</si>
  <si>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</si>
  <si>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</si>
  <si>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</si>
  <si>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</si>
  <si>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</si>
  <si>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</si>
  <si>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</si>
  <si>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</si>
  <si>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</si>
  <si>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</si>
  <si>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</si>
  <si>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</si>
  <si>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</si>
  <si>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</si>
  <si>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</si>
  <si>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</si>
  <si>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</si>
  <si>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</si>
  <si>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</si>
  <si>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</si>
  <si>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</si>
  <si>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</si>
  <si>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</si>
  <si>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</si>
  <si>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</si>
  <si>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</si>
  <si>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</si>
  <si>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רשימה מאוחדת</t>
  </si>
  <si>
    <t>מגדל מקפת קרנות פנסיה וקופות גמל בע"מ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</si>
  <si>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</si>
  <si>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</si>
  <si>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</si>
  <si>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</si>
  <si>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</si>
  <si>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</si>
  <si>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כתר נורבגי</t>
  </si>
  <si>
    <t>לירה טורקית</t>
  </si>
  <si>
    <t>סה"כ בישראל</t>
  </si>
  <si>
    <t>סה"כ יתרת מזומנים ועו"ש בש"ח</t>
  </si>
  <si>
    <t>1111111111- 11- בנק דיסקונט</t>
  </si>
  <si>
    <t>11</t>
  </si>
  <si>
    <t>ilAAA</t>
  </si>
  <si>
    <t>S&amp;P מעלות</t>
  </si>
  <si>
    <t>1111111111- 12- בנק הפועלים</t>
  </si>
  <si>
    <t>12</t>
  </si>
  <si>
    <t>1111111111- 26- יובנק בע"מ</t>
  </si>
  <si>
    <t>26</t>
  </si>
  <si>
    <t>0</t>
  </si>
  <si>
    <t>לא מדורג</t>
  </si>
  <si>
    <t>1111111111- 10- לאומי</t>
  </si>
  <si>
    <t>10</t>
  </si>
  <si>
    <t>סה"כ יתרת מזומנים ועו"ש נקובים במט"ח</t>
  </si>
  <si>
    <t>AAA</t>
  </si>
  <si>
    <t>S&amp;P</t>
  </si>
  <si>
    <t>130018- 12- בנק הפועלים</t>
  </si>
  <si>
    <t>130018- 10- לאומי</t>
  </si>
  <si>
    <t>20001- 11- בנק דיסקונט</t>
  </si>
  <si>
    <t>20001- 12- בנק הפועלים</t>
  </si>
  <si>
    <t>20001- 26- יובנק בע"מ</t>
  </si>
  <si>
    <t>20001- 10- לאומי</t>
  </si>
  <si>
    <t>100006- 11- בנק דיסקונט</t>
  </si>
  <si>
    <t>100006- 12- בנק הפועלים</t>
  </si>
  <si>
    <t>100006- 10- לאומי</t>
  </si>
  <si>
    <t>20003- 11- בנק דיסקונט</t>
  </si>
  <si>
    <t>20003- 12- בנק הפועלים</t>
  </si>
  <si>
    <t>20003- 26- יובנק בע"מ</t>
  </si>
  <si>
    <t>20003- 10- לאומי</t>
  </si>
  <si>
    <t>80031- 12- בנק הפועלים</t>
  </si>
  <si>
    <t>80031- 10- לאומי</t>
  </si>
  <si>
    <t>200010- 12- בנק הפועלים</t>
  </si>
  <si>
    <t>200010- 10- לאומי</t>
  </si>
  <si>
    <t>200005- 10- לאומי</t>
  </si>
  <si>
    <t>70002- 11- בנק דיסקונט</t>
  </si>
  <si>
    <t>70002- 12- בנק הפועלים</t>
  </si>
  <si>
    <t>70002- 10- לאומי</t>
  </si>
  <si>
    <t>200066- 10- לאומי</t>
  </si>
  <si>
    <t>30005- 10- לאומי</t>
  </si>
  <si>
    <t>סה"כ פח"ק/פר"י</t>
  </si>
  <si>
    <t>1111111110- 10- לאומי</t>
  </si>
  <si>
    <t>סה"כ פק"מ לתקופה של עד שלושה חודשים</t>
  </si>
  <si>
    <t>29994523- 10- לאומי</t>
  </si>
  <si>
    <t>29994526- 10-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</si>
  <si>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</si>
  <si>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</si>
  <si>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</si>
  <si>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29994521- 10-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</si>
  <si>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</si>
  <si>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</si>
  <si>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</si>
  <si>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</si>
  <si>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</si>
  <si>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</si>
  <si>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</si>
  <si>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</si>
  <si>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06/02/06</t>
  </si>
  <si>
    <t>ממשל צמודה 0527- גליל</t>
  </si>
  <si>
    <t>1140847</t>
  </si>
  <si>
    <t>24/05/17</t>
  </si>
  <si>
    <t>ממשל צמודה 0545- גליל</t>
  </si>
  <si>
    <t>1134865</t>
  </si>
  <si>
    <t>27/03/17</t>
  </si>
  <si>
    <t>ממשל צמודה 0923- גליל</t>
  </si>
  <si>
    <t>1128081</t>
  </si>
  <si>
    <t>12/06/13</t>
  </si>
  <si>
    <t>ממשל צמודה 1025- גליל</t>
  </si>
  <si>
    <t>1135912</t>
  </si>
  <si>
    <t>10/08/15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</si>
  <si>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</si>
  <si>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</si>
  <si>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</si>
  <si>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</si>
  <si>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</si>
  <si>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</si>
  <si>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</si>
  <si>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</si>
  <si>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21/01/13</t>
  </si>
  <si>
    <t>ממשלתי צמודה 0536- גליל</t>
  </si>
  <si>
    <t>1097708</t>
  </si>
  <si>
    <t>12/09/07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</si>
  <si>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</si>
  <si>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</si>
  <si>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</si>
  <si>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</si>
  <si>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</si>
  <si>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</si>
  <si>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</si>
  <si>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</si>
  <si>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</si>
  <si>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</si>
  <si>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</si>
  <si>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</si>
  <si>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</si>
  <si>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</si>
  <si>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</si>
  <si>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08/01/23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</si>
  <si>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</si>
  <si>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</si>
  <si>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</si>
  <si>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</si>
  <si>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</si>
  <si>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13/03/23</t>
  </si>
  <si>
    <t>מלווה קצר מועד 513- בנק ישראל- מק"מ</t>
  </si>
  <si>
    <t>8230518</t>
  </si>
  <si>
    <t>31/05/22</t>
  </si>
  <si>
    <t>מלווה קצר מועד 713- בנק ישראל- מק"מ</t>
  </si>
  <si>
    <t>8230716</t>
  </si>
  <si>
    <t>21/07/22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</si>
  <si>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</si>
  <si>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</si>
  <si>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</si>
  <si>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</si>
  <si>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</si>
  <si>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</si>
  <si>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</si>
  <si>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</si>
  <si>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</si>
  <si>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</si>
  <si>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09/07/18</t>
  </si>
  <si>
    <t>ממשל שקלית 0226- שחר</t>
  </si>
  <si>
    <t>1174697</t>
  </si>
  <si>
    <t>ממשל שקלית 0327- שחר</t>
  </si>
  <si>
    <t>1139344</t>
  </si>
  <si>
    <t>09/11/16</t>
  </si>
  <si>
    <t>ממשל שקלית 0347- שחר</t>
  </si>
  <si>
    <t>1140193</t>
  </si>
  <si>
    <t>20/03/17</t>
  </si>
  <si>
    <t>ממשל שקלית 0723- שחר</t>
  </si>
  <si>
    <t>1167105</t>
  </si>
  <si>
    <t>29/07/20</t>
  </si>
  <si>
    <t>ממשל שקלית 0825- שחר</t>
  </si>
  <si>
    <t>1135557</t>
  </si>
  <si>
    <t>05/05/15</t>
  </si>
  <si>
    <t>ממשל שקלית 11/52 2.8%- שחר</t>
  </si>
  <si>
    <t>1184076</t>
  </si>
  <si>
    <t>28/02/22</t>
  </si>
  <si>
    <t>ממשל שקלית 323- שחר</t>
  </si>
  <si>
    <t>1126747</t>
  </si>
  <si>
    <t>21/11/12</t>
  </si>
  <si>
    <t>ממשלתי שקלי  1026- שחר</t>
  </si>
  <si>
    <t>1099456</t>
  </si>
  <si>
    <t>01/02/08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</si>
  <si>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</si>
  <si>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</si>
  <si>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</si>
  <si>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</si>
  <si>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</si>
  <si>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</si>
  <si>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0.4% 10/24- שחר</t>
  </si>
  <si>
    <t>1175777</t>
  </si>
  <si>
    <t>ממשלתית שקלית 0.5% 04/25- שחר</t>
  </si>
  <si>
    <t>1162668</t>
  </si>
  <si>
    <t>16/02/21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</si>
  <si>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</si>
  <si>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</si>
  <si>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</si>
  <si>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</si>
  <si>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</si>
  <si>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</si>
  <si>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</si>
  <si>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</si>
  <si>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</si>
  <si>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</si>
  <si>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</si>
  <si>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</si>
  <si>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</si>
  <si>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</si>
  <si>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</si>
  <si>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</si>
  <si>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</si>
  <si>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</si>
  <si>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18/09/17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</si>
  <si>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</si>
  <si>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</si>
  <si>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</si>
  <si>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</si>
  <si>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</si>
  <si>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</si>
  <si>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</si>
  <si>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</si>
  <si>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T 1 7/8 02/15/32- US TREASURY Bills</t>
  </si>
  <si>
    <t>US91282CDY49</t>
  </si>
  <si>
    <t>Aaa</t>
  </si>
  <si>
    <t>10/07/22</t>
  </si>
  <si>
    <t>T 2 1/4 01/31/24- US TREASURY Bills</t>
  </si>
  <si>
    <t>US912828V806</t>
  </si>
  <si>
    <t>08/12/20</t>
  </si>
  <si>
    <t>TII 0 5/8 01/15/24- TSY</t>
  </si>
  <si>
    <t>US912828B253</t>
  </si>
  <si>
    <t>NYSE</t>
  </si>
  <si>
    <t>13/09/22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</si>
  <si>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</si>
  <si>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</si>
  <si>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</si>
  <si>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</si>
  <si>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</si>
  <si>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</si>
  <si>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</si>
  <si>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</si>
  <si>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</si>
  <si>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</si>
  <si>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</si>
  <si>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</si>
  <si>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</si>
  <si>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</si>
  <si>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</si>
  <si>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</si>
  <si>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</si>
  <si>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</si>
  <si>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לאומי  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</si>
  <si>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</si>
  <si>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</si>
  <si>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</si>
  <si>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</si>
  <si>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</si>
  <si>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08/09/22</t>
  </si>
  <si>
    <t>מז טפ הנ אגח 62- מזרחי טפחות חברה להנפקות בע"מ</t>
  </si>
  <si>
    <t>2310498</t>
  </si>
  <si>
    <t>520032046</t>
  </si>
  <si>
    <t>מז טפ הנפק 52- מזרחי טפחות חברה להנפקות בע"מ</t>
  </si>
  <si>
    <t>2310381</t>
  </si>
  <si>
    <t>31/01/22</t>
  </si>
  <si>
    <t>מזרחי טפחות הנפ 9/24- מזרחי טפחות חברה להנפקות בע"מ</t>
  </si>
  <si>
    <t>2310217</t>
  </si>
  <si>
    <t>28/09/17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</si>
  <si>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</si>
  <si>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</si>
  <si>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</si>
  <si>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</si>
  <si>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</si>
  <si>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</si>
  <si>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</si>
  <si>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</si>
  <si>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</si>
  <si>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</si>
  <si>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</si>
  <si>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</si>
  <si>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</si>
  <si>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</si>
  <si>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</si>
  <si>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</si>
  <si>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</si>
  <si>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</si>
  <si>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</si>
  <si>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</si>
  <si>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</si>
  <si>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</si>
  <si>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</si>
  <si>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</si>
  <si>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</si>
  <si>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</si>
  <si>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</si>
  <si>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</si>
  <si>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</si>
  <si>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</si>
  <si>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חשמל     אגח 29- חברת החשמל לישראל בע"מ</t>
  </si>
  <si>
    <t>6000236</t>
  </si>
  <si>
    <t>520000472</t>
  </si>
  <si>
    <t>אנרגיה</t>
  </si>
  <si>
    <t>Aa1.il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</si>
  <si>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</si>
  <si>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</si>
  <si>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</si>
  <si>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</si>
  <si>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</si>
  <si>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</si>
  <si>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</si>
  <si>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</si>
  <si>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</si>
  <si>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</si>
  <si>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</si>
  <si>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</si>
  <si>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</si>
  <si>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</si>
  <si>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</si>
  <si>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</si>
  <si>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</si>
  <si>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</si>
  <si>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</si>
  <si>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</si>
  <si>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</si>
  <si>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</si>
  <si>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</si>
  <si>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</si>
  <si>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</si>
  <si>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</si>
  <si>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</si>
  <si>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</si>
  <si>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</si>
  <si>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</si>
  <si>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</si>
  <si>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</si>
  <si>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</si>
  <si>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</si>
  <si>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</si>
  <si>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03/07/14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</si>
  <si>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</si>
  <si>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</si>
  <si>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</si>
  <si>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</si>
  <si>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</si>
  <si>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</si>
  <si>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</si>
  <si>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*גב ים סד' ו'- חברת גב-ים לקרקעות בע"מ</t>
  </si>
  <si>
    <t>7590128</t>
  </si>
  <si>
    <t>31/12/12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</si>
  <si>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</si>
  <si>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</si>
  <si>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</si>
  <si>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</si>
  <si>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</si>
  <si>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</si>
  <si>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</si>
  <si>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</si>
  <si>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</si>
  <si>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</si>
  <si>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</si>
  <si>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</si>
  <si>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</si>
  <si>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22/02/17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</si>
  <si>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</si>
  <si>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</si>
  <si>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</si>
  <si>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</si>
  <si>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</si>
  <si>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אג"ח יג- מליסרון בע"מ</t>
  </si>
  <si>
    <t>3230224</t>
  </si>
  <si>
    <t>08/05/16</t>
  </si>
  <si>
    <t>*מליסרון אגח ו- מליסרון בע"מ</t>
  </si>
  <si>
    <t>3230125</t>
  </si>
  <si>
    <t>*מליסרון אגח י'- מליסרון בע"מ</t>
  </si>
  <si>
    <t>3230190</t>
  </si>
  <si>
    <t>21/06/16</t>
  </si>
  <si>
    <t>*מליסרון אגח יד- מליסרון בע"מ</t>
  </si>
  <si>
    <t>3230232</t>
  </si>
  <si>
    <t>20/04/16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</si>
  <si>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</si>
  <si>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</si>
  <si>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</si>
  <si>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</si>
  <si>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</si>
  <si>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</si>
  <si>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</si>
  <si>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</si>
  <si>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15/01/17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</si>
  <si>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</si>
  <si>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</si>
  <si>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</si>
  <si>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</si>
  <si>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</si>
  <si>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</si>
  <si>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</si>
  <si>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</si>
  <si>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</si>
  <si>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</si>
  <si>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</si>
  <si>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אגח ז- ריט 1 בע"מ</t>
  </si>
  <si>
    <t>1171271</t>
  </si>
  <si>
    <t>*ריט 1 סד ה- ריט 1 בע"מ</t>
  </si>
  <si>
    <t>1136753</t>
  </si>
  <si>
    <t>01/11/15</t>
  </si>
  <si>
    <t>*שופרסל אגח ו- שופר-סל בע"מ</t>
  </si>
  <si>
    <t>7770217</t>
  </si>
  <si>
    <t>520022732</t>
  </si>
  <si>
    <t>רשתות שיווק</t>
  </si>
  <si>
    <t>31/07/19</t>
  </si>
  <si>
    <t>איירפורט אגח ה- איירפורט סיטי בע"מ</t>
  </si>
  <si>
    <t>1133487</t>
  </si>
  <si>
    <t>511659401</t>
  </si>
  <si>
    <t>23/06/16</t>
  </si>
  <si>
    <t>אמות אגח ד- אמות השקעות בע"מ</t>
  </si>
  <si>
    <t>1133149</t>
  </si>
  <si>
    <t>520026683</t>
  </si>
  <si>
    <t>Aa2.il</t>
  </si>
  <si>
    <t>14/12/16</t>
  </si>
  <si>
    <t>אמות אגח ו- אמות השקעות בע"מ</t>
  </si>
  <si>
    <t>1158609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</si>
  <si>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</si>
  <si>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</si>
  <si>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</si>
  <si>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</si>
  <si>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</si>
  <si>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</si>
  <si>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אגח יג- ביג מרכזי קניות (2004) בע"מ</t>
  </si>
  <si>
    <t>1159516</t>
  </si>
  <si>
    <t>513623314</t>
  </si>
  <si>
    <t>29/08/19</t>
  </si>
  <si>
    <t>ביג  ח- ביג מרכזי קניות (2004) בע"מ</t>
  </si>
  <si>
    <t>1138924</t>
  </si>
  <si>
    <t>AA</t>
  </si>
  <si>
    <t>09/01/17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</si>
  <si>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</si>
  <si>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</si>
  <si>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</si>
  <si>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</si>
  <si>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</si>
  <si>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</si>
  <si>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</si>
  <si>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</si>
  <si>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</si>
  <si>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04/09/16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</si>
  <si>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</si>
  <si>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</si>
  <si>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</si>
  <si>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</si>
  <si>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</si>
  <si>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</si>
  <si>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</si>
  <si>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</si>
  <si>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</si>
  <si>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</si>
  <si>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</si>
  <si>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</si>
  <si>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</si>
  <si>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</si>
  <si>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</si>
  <si>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</si>
  <si>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</si>
  <si>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</si>
  <si>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</si>
  <si>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</si>
  <si>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</si>
  <si>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</si>
  <si>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</si>
  <si>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</si>
  <si>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</si>
  <si>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</si>
  <si>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</si>
  <si>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</si>
  <si>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</si>
  <si>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</si>
  <si>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</si>
  <si>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</si>
  <si>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</si>
  <si>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</si>
  <si>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</si>
  <si>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</si>
  <si>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31/01/23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</si>
  <si>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</si>
  <si>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</si>
  <si>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</si>
  <si>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</si>
  <si>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</si>
  <si>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</si>
  <si>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</si>
  <si>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30/03/23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</si>
  <si>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</si>
  <si>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</si>
  <si>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</si>
  <si>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</si>
  <si>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</si>
  <si>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</si>
  <si>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</si>
  <si>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</si>
  <si>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</si>
  <si>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</si>
  <si>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בזק אגח 10- בזק החברה הישראלית לתקשורת בע"מ</t>
  </si>
  <si>
    <t>2300184</t>
  </si>
  <si>
    <t>520031931</t>
  </si>
  <si>
    <t>Aa3.il</t>
  </si>
  <si>
    <t>15/10/15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</si>
  <si>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</si>
  <si>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</si>
  <si>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</si>
  <si>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</si>
  <si>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</si>
  <si>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</si>
  <si>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</si>
  <si>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</si>
  <si>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</si>
  <si>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22/06/16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</si>
  <si>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</si>
  <si>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</si>
  <si>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</si>
  <si>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</si>
  <si>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</si>
  <si>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</si>
  <si>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</si>
  <si>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</si>
  <si>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</si>
  <si>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</si>
  <si>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</si>
  <si>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</si>
  <si>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</si>
  <si>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</si>
  <si>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</si>
  <si>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</si>
  <si>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</si>
  <si>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</si>
  <si>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</si>
  <si>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</si>
  <si>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</si>
  <si>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</si>
  <si>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</si>
  <si>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</si>
  <si>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</si>
  <si>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</si>
  <si>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</si>
  <si>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</si>
  <si>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</si>
  <si>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</si>
  <si>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</si>
  <si>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</si>
  <si>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</si>
  <si>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</si>
  <si>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</si>
  <si>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14/05/14</t>
  </si>
  <si>
    <t>הראל הנפק אגח ז- הראל ביטוח מימון והנפקות בע"מ</t>
  </si>
  <si>
    <t>1126077</t>
  </si>
  <si>
    <t>ישרס אגח טז- ישרס חברה להשקעות בע"מ</t>
  </si>
  <si>
    <t>6130223</t>
  </si>
  <si>
    <t>01/02/18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</si>
  <si>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</si>
  <si>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</si>
  <si>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</si>
  <si>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</si>
  <si>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</si>
  <si>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</si>
  <si>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</si>
  <si>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22/07/15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</si>
  <si>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</si>
  <si>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</si>
  <si>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</si>
  <si>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</si>
  <si>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</si>
  <si>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</si>
  <si>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</si>
  <si>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</si>
  <si>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</si>
  <si>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</si>
  <si>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</si>
  <si>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</si>
  <si>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</si>
  <si>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</si>
  <si>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</si>
  <si>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</si>
  <si>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</si>
  <si>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</si>
  <si>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</si>
  <si>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</si>
  <si>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</si>
  <si>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05/03/17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</si>
  <si>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</si>
  <si>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</si>
  <si>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</si>
  <si>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</si>
  <si>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</si>
  <si>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</si>
  <si>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</si>
  <si>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</si>
  <si>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</si>
  <si>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25/07/18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</si>
  <si>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</si>
  <si>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</si>
  <si>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</si>
  <si>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</si>
  <si>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</si>
  <si>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</si>
  <si>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</si>
  <si>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</si>
  <si>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</si>
  <si>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</si>
  <si>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</si>
  <si>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</si>
  <si>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</si>
  <si>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</si>
  <si>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</si>
  <si>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</si>
  <si>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</si>
  <si>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</si>
  <si>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</si>
  <si>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</si>
  <si>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</si>
  <si>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</si>
  <si>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</si>
  <si>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</si>
  <si>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</si>
  <si>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</si>
  <si>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</si>
  <si>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</si>
  <si>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</si>
  <si>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</si>
  <si>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</si>
  <si>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</si>
  <si>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</si>
  <si>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</si>
  <si>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</si>
  <si>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</si>
  <si>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</si>
  <si>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</si>
  <si>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</si>
  <si>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</si>
  <si>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</si>
  <si>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</si>
  <si>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</si>
  <si>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</si>
  <si>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</si>
  <si>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</si>
  <si>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</si>
  <si>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</si>
  <si>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</si>
  <si>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</si>
  <si>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*אדגר אגח ט- אדגר השקעות ופיתוח בע"מ</t>
  </si>
  <si>
    <t>1820190</t>
  </si>
  <si>
    <t>520035171</t>
  </si>
  <si>
    <t>נדלן מניב בחו"ל</t>
  </si>
  <si>
    <t>A2.il</t>
  </si>
  <si>
    <t>*סלקום אגח ח- סלקום ישראל בע"מ</t>
  </si>
  <si>
    <t>1132828</t>
  </si>
  <si>
    <t>511930125</t>
  </si>
  <si>
    <t>ilA</t>
  </si>
  <si>
    <t>05/02/15</t>
  </si>
  <si>
    <t>אפי נכסים אגח 8- אפי נכסים בע"מ</t>
  </si>
  <si>
    <t>1142231</t>
  </si>
  <si>
    <t>510560188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</si>
  <si>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</si>
  <si>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</si>
  <si>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</si>
  <si>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</si>
  <si>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</si>
  <si>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</si>
  <si>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</si>
  <si>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</si>
  <si>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</si>
  <si>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</si>
  <si>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08/12/22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</si>
  <si>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</si>
  <si>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</si>
  <si>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</si>
  <si>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</si>
  <si>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</si>
  <si>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</si>
  <si>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</si>
  <si>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</si>
  <si>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</si>
  <si>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</si>
  <si>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</si>
  <si>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</si>
  <si>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</si>
  <si>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</si>
  <si>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</si>
  <si>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</si>
  <si>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</si>
  <si>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</si>
  <si>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</si>
  <si>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25/10/21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</si>
  <si>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</si>
  <si>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</si>
  <si>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</si>
  <si>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</si>
  <si>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</si>
  <si>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</si>
  <si>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</si>
  <si>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</si>
  <si>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</si>
  <si>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</si>
  <si>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</si>
  <si>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</si>
  <si>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</si>
  <si>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</si>
  <si>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</si>
  <si>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</si>
  <si>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</si>
  <si>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</si>
  <si>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</si>
  <si>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</si>
  <si>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בראק אן וי אגחב- בראק קפיטל פרופרטיז אן וי</t>
  </si>
  <si>
    <t>1128347</t>
  </si>
  <si>
    <t>1560</t>
  </si>
  <si>
    <t>ilBBB+</t>
  </si>
  <si>
    <t>21/05/13</t>
  </si>
  <si>
    <t>LLOYDS 8.5 PERP_28- LLOYDS BANKING GROUP PLC</t>
  </si>
  <si>
    <t>XS2575900977</t>
  </si>
  <si>
    <t>28102</t>
  </si>
  <si>
    <t>Banks</t>
  </si>
  <si>
    <t>BB-</t>
  </si>
  <si>
    <t>ארזים אגח 4- ארזים השקעות בע"מ</t>
  </si>
  <si>
    <t>1380104</t>
  </si>
  <si>
    <t>520034281</t>
  </si>
  <si>
    <t>ilD</t>
  </si>
  <si>
    <t>10/09/07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</si>
  <si>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</si>
  <si>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</si>
  <si>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</si>
  <si>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</si>
  <si>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</si>
  <si>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</si>
  <si>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</si>
  <si>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16/12/08</t>
  </si>
  <si>
    <t>ארי נדלן אגח א- ארי נדל"ן(ארנה) השקעות בע"מ</t>
  </si>
  <si>
    <t>3660156</t>
  </si>
  <si>
    <t>520038332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</si>
  <si>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</si>
  <si>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</si>
  <si>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</si>
  <si>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</si>
  <si>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</si>
  <si>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</si>
  <si>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</si>
  <si>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</si>
  <si>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</si>
  <si>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</si>
  <si>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</si>
  <si>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</si>
  <si>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</si>
  <si>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פלאזה סנטרס אגח א- פלאזה סנטרס</t>
  </si>
  <si>
    <t>1109495</t>
  </si>
  <si>
    <t>33248324</t>
  </si>
  <si>
    <t>11/02/08</t>
  </si>
  <si>
    <t>דיסקונט אגח יד- דיסקונט מנפיקים בע"מ</t>
  </si>
  <si>
    <t>7480163</t>
  </si>
  <si>
    <t>לאומי   אגח 180- בנק לאומי לישראל בע"מ</t>
  </si>
  <si>
    <t>6040422</t>
  </si>
  <si>
    <t>24/11/22</t>
  </si>
  <si>
    <t>לאומי אגח 178- בנק לאומי לישראל בע"מ</t>
  </si>
  <si>
    <t>6040323</t>
  </si>
  <si>
    <t>עמידר     אגח א- עמידר</t>
  </si>
  <si>
    <t>1143585</t>
  </si>
  <si>
    <t>520017393</t>
  </si>
  <si>
    <t>26/03/18</t>
  </si>
  <si>
    <t>פועלים אגח 100- בנק הפועלים בע"מ</t>
  </si>
  <si>
    <t>6620488</t>
  </si>
  <si>
    <t>חברת חשמל 26 4.8% 2016/2023- חברת החשמל לישראל בע"מ</t>
  </si>
  <si>
    <t>6000202</t>
  </si>
  <si>
    <t>חשמל     אגח 30- חברת החשמל לישראל בע"מ</t>
  </si>
  <si>
    <t>6000277</t>
  </si>
  <si>
    <t>פועלים הנפקות טז- הפועלים הנפקות בע"מ</t>
  </si>
  <si>
    <t>1940550</t>
  </si>
  <si>
    <t>שטראוס אגח ה- שטראוס גרופ בע"מ</t>
  </si>
  <si>
    <t>7460389</t>
  </si>
  <si>
    <t>520003781</t>
  </si>
  <si>
    <t>מזון</t>
  </si>
  <si>
    <t>05/07/17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</si>
  <si>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</si>
  <si>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</si>
  <si>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</si>
  <si>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</si>
  <si>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</si>
  <si>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</si>
  <si>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</si>
  <si>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</si>
  <si>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</si>
  <si>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</si>
  <si>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</si>
  <si>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</si>
  <si>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</si>
  <si>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</si>
  <si>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</si>
  <si>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*שופרסל אגח ה- שופר-סל בע"מ</t>
  </si>
  <si>
    <t>7770209</t>
  </si>
  <si>
    <t>*שופרסל אגח ז- שופר-סל בע"מ</t>
  </si>
  <si>
    <t>7770258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</si>
  <si>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</si>
  <si>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</si>
  <si>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</si>
  <si>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</si>
  <si>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</si>
  <si>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ביג אגח ו- ביג מרכזי קניות (2004) בע"מ</t>
  </si>
  <si>
    <t>1132521</t>
  </si>
  <si>
    <t>19/06/14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</si>
  <si>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</si>
  <si>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</si>
  <si>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</si>
  <si>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</si>
  <si>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</si>
  <si>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</si>
  <si>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</si>
  <si>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</si>
  <si>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</si>
  <si>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</si>
  <si>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</si>
  <si>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אלוני חץ אגח יב- אלוני-חץ נכסים והשקעות בע"מ</t>
  </si>
  <si>
    <t>3900495</t>
  </si>
  <si>
    <t>520038506</t>
  </si>
  <si>
    <t>09/02/22</t>
  </si>
  <si>
    <t>אלקו החזקות יא- אלקו בע"מ</t>
  </si>
  <si>
    <t>6940167</t>
  </si>
  <si>
    <t>520025370</t>
  </si>
  <si>
    <t>03/04/22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</si>
  <si>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</si>
  <si>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</si>
  <si>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</si>
  <si>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</si>
  <si>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</si>
  <si>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</si>
  <si>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</si>
  <si>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</si>
  <si>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</si>
  <si>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</si>
  <si>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</si>
  <si>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</si>
  <si>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</si>
  <si>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</si>
  <si>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</si>
  <si>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</si>
  <si>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</si>
  <si>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</si>
  <si>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03/04/16</t>
  </si>
  <si>
    <t>יוניברסל אגח ב- יוניברסל מוטורס  ישראל בע"מ</t>
  </si>
  <si>
    <t>1141647</t>
  </si>
  <si>
    <t>511809071</t>
  </si>
  <si>
    <t>מסחר</t>
  </si>
  <si>
    <t>21/08/17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</si>
  <si>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</si>
  <si>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</si>
  <si>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</si>
  <si>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</si>
  <si>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</si>
  <si>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</si>
  <si>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</si>
  <si>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</si>
  <si>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</si>
  <si>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</si>
  <si>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</si>
  <si>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</si>
  <si>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</si>
  <si>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</si>
  <si>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</si>
  <si>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</si>
  <si>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</si>
  <si>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</si>
  <si>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</si>
  <si>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</si>
  <si>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</si>
  <si>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</si>
  <si>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</si>
  <si>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</si>
  <si>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11/12/16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</si>
  <si>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</si>
  <si>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</si>
  <si>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</si>
  <si>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</si>
  <si>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</si>
  <si>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20/06/16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</si>
  <si>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</si>
  <si>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</si>
  <si>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</si>
  <si>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</si>
  <si>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</si>
  <si>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</si>
  <si>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</si>
  <si>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</si>
  <si>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</si>
  <si>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</si>
  <si>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</si>
  <si>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</si>
  <si>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</si>
  <si>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*מגדל הון  ה- מגדל ביטוח גיוס הון בע"מ</t>
  </si>
  <si>
    <t>1139286</t>
  </si>
  <si>
    <t>513230029</t>
  </si>
  <si>
    <t>28/12/22</t>
  </si>
  <si>
    <t>*פז נפט  אגח ח- פז חברת הנפט בע"מ</t>
  </si>
  <si>
    <t>1162817</t>
  </si>
  <si>
    <t>*פז נפט אגח ד- פז חברת הנפט בע"מ</t>
  </si>
  <si>
    <t>1132505</t>
  </si>
  <si>
    <t>28/07/14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</si>
  <si>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</si>
  <si>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</si>
  <si>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</si>
  <si>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</si>
  <si>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</si>
  <si>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</si>
  <si>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</si>
  <si>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</si>
  <si>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</si>
  <si>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</si>
  <si>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05/08/15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</si>
  <si>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</si>
  <si>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</si>
  <si>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</si>
  <si>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</si>
  <si>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</si>
  <si>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</si>
  <si>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</si>
  <si>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</si>
  <si>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אלון רבוע כחול אגח ו- אלון רבוע כחול ישראל בעמ</t>
  </si>
  <si>
    <t>1169127</t>
  </si>
  <si>
    <t>520042847</t>
  </si>
  <si>
    <t>06/10/22</t>
  </si>
  <si>
    <t>בזן אגח ה- בתי זקוק לנפט בע"מ</t>
  </si>
  <si>
    <t>2590388</t>
  </si>
  <si>
    <t>520036658</t>
  </si>
  <si>
    <t>30/05/16</t>
  </si>
  <si>
    <t>בזן אגח י- בתי זקוק לנפט בע"מ</t>
  </si>
  <si>
    <t>2590511</t>
  </si>
  <si>
    <t>דה זראסאי אג ג- ZARASAI GROUP LTD</t>
  </si>
  <si>
    <t>1137975</t>
  </si>
  <si>
    <t>1744984</t>
  </si>
  <si>
    <t>25/05/16</t>
  </si>
  <si>
    <t>ממן אגח ב- ממן-מסופי מטען וניטול בע"מ</t>
  </si>
  <si>
    <t>2380046</t>
  </si>
  <si>
    <t>520036435</t>
  </si>
  <si>
    <t>ספנסר אגח ג- ספנסר אקוויטי גרופ לימיטד</t>
  </si>
  <si>
    <t>1147495</t>
  </si>
  <si>
    <t>1838863</t>
  </si>
  <si>
    <t>03/06/18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</si>
  <si>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</si>
  <si>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</si>
  <si>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</si>
  <si>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</si>
  <si>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</si>
  <si>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</si>
  <si>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</si>
  <si>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</si>
  <si>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</si>
  <si>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</si>
  <si>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</si>
  <si>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</si>
  <si>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</si>
  <si>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</si>
  <si>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</si>
  <si>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</si>
  <si>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</si>
  <si>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</si>
  <si>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</si>
  <si>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</si>
  <si>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</si>
  <si>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</si>
  <si>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</si>
  <si>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</si>
  <si>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</si>
  <si>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</si>
  <si>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</si>
  <si>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</si>
  <si>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*פנינסולה אגח ג- קבוצת פנינסולה בע"מ</t>
  </si>
  <si>
    <t>3330222</t>
  </si>
  <si>
    <t>520033713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</si>
  <si>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</si>
  <si>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</si>
  <si>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</si>
  <si>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</si>
  <si>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</si>
  <si>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ב- קבוצת אשטרום</t>
  </si>
  <si>
    <t>1132331</t>
  </si>
  <si>
    <t>אשטרום קב אגח ג- קבוצת אשטרום</t>
  </si>
  <si>
    <t>1140102</t>
  </si>
  <si>
    <t>חברה לישראל אגח 15- החברה לישראל בע"מ</t>
  </si>
  <si>
    <t>5760327</t>
  </si>
  <si>
    <t>520028010</t>
  </si>
  <si>
    <t>נאוי אגח ה- קבוצת האחים נאוי בע"מ</t>
  </si>
  <si>
    <t>2080257</t>
  </si>
  <si>
    <t>520036070</t>
  </si>
  <si>
    <t>נכסים ובניין  אגח ט- חברה לנכסים ולבנין בע"מ</t>
  </si>
  <si>
    <t>6990212</t>
  </si>
  <si>
    <t>21/10/21</t>
  </si>
  <si>
    <t>פתאל אירו אגח א- פתאל נכסים(אירופה)בע"מ</t>
  </si>
  <si>
    <t>1137512</t>
  </si>
  <si>
    <t>515328250</t>
  </si>
  <si>
    <t>25/08/22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</si>
  <si>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</si>
  <si>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</si>
  <si>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</si>
  <si>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</si>
  <si>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</si>
  <si>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</si>
  <si>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01/11/21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</si>
  <si>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</si>
  <si>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</si>
  <si>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</si>
  <si>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</si>
  <si>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</si>
  <si>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</si>
  <si>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</si>
  <si>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</si>
  <si>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</si>
  <si>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</si>
  <si>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דה לסר ה- דה לסר גרופ לימיטד</t>
  </si>
  <si>
    <t>1135664</t>
  </si>
  <si>
    <t>1513</t>
  </si>
  <si>
    <t>21/05/15</t>
  </si>
  <si>
    <t>דלשה קפיטל אגחב- דלשה קפיטל לימיטד</t>
  </si>
  <si>
    <t>1137314</t>
  </si>
  <si>
    <t>1659</t>
  </si>
  <si>
    <t>13/01/16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</si>
  <si>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</si>
  <si>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</si>
  <si>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</si>
  <si>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</si>
  <si>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</si>
  <si>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</si>
  <si>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</si>
  <si>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</si>
  <si>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</si>
  <si>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</si>
  <si>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</si>
  <si>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</si>
  <si>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</si>
  <si>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</si>
  <si>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</si>
  <si>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05/02/18</t>
  </si>
  <si>
    <t>אול-יר אגח ה בהשעיה- אול-יר  הולדינגס לימיטד</t>
  </si>
  <si>
    <t>1143304</t>
  </si>
  <si>
    <t>06/02/18</t>
  </si>
  <si>
    <t>אלומיי קפיטל אגח ג- אלומיי קפיטל בע"מ</t>
  </si>
  <si>
    <t>1159375</t>
  </si>
  <si>
    <t>מירלנד    אג  ט- מירלנד דיוולופמנט קורפוריישן פי אל סי</t>
  </si>
  <si>
    <t>1182559</t>
  </si>
  <si>
    <t>13025</t>
  </si>
  <si>
    <t>25/07/22</t>
  </si>
  <si>
    <t>מירלנד    אגח ח- מירלנד דיוולופמנט קורפוריישן פי אל סי</t>
  </si>
  <si>
    <t>1182542</t>
  </si>
  <si>
    <t>פטרוכימים אגח י- מפעלים פטרוכימיים בישראל בע"מ</t>
  </si>
  <si>
    <t>1190297</t>
  </si>
  <si>
    <t>520029315</t>
  </si>
  <si>
    <t>23/10/22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</si>
  <si>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</si>
  <si>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</si>
  <si>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</si>
  <si>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</si>
  <si>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</si>
  <si>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</si>
  <si>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</si>
  <si>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06/07/17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</si>
  <si>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</si>
  <si>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</si>
  <si>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</si>
  <si>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</si>
  <si>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</si>
  <si>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</si>
  <si>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*אבגול אג"ח ד' 5- אבגול תעשיות 1953 בע"מ</t>
  </si>
  <si>
    <t>1140417</t>
  </si>
  <si>
    <t>510119068</t>
  </si>
  <si>
    <t>עץ, נייר ודפוס</t>
  </si>
  <si>
    <t>07/04/22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</si>
  <si>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</si>
  <si>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</si>
  <si>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</si>
  <si>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</si>
  <si>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</si>
  <si>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</si>
  <si>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18/07/17</t>
  </si>
  <si>
    <t>בזן  אגח ט- בתי זקוק לנפט בע"מ</t>
  </si>
  <si>
    <t>2590461</t>
  </si>
  <si>
    <t>בזן אגח ו- בתי זקוק לנפט בע"מ</t>
  </si>
  <si>
    <t>2590396</t>
  </si>
  <si>
    <t>03/06/15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</si>
  <si>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</si>
  <si>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</si>
  <si>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</si>
  <si>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</si>
  <si>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</si>
  <si>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</si>
  <si>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</si>
  <si>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</si>
  <si>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</si>
  <si>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</si>
  <si>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</si>
  <si>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</si>
  <si>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</si>
  <si>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</si>
  <si>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</si>
  <si>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</si>
  <si>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</si>
  <si>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</si>
  <si>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</si>
  <si>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</si>
  <si>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</si>
  <si>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</si>
  <si>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</si>
  <si>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</si>
  <si>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</si>
  <si>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</si>
  <si>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</si>
  <si>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</si>
  <si>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</si>
  <si>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</si>
  <si>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</si>
  <si>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</si>
  <si>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</si>
  <si>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</si>
  <si>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</si>
  <si>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</si>
  <si>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</si>
  <si>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</si>
  <si>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</si>
  <si>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</si>
  <si>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</si>
  <si>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</si>
  <si>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</si>
  <si>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</si>
  <si>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11/09/14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</si>
  <si>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</si>
  <si>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</si>
  <si>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</si>
  <si>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</si>
  <si>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</si>
  <si>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</si>
  <si>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</si>
  <si>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</si>
  <si>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</si>
  <si>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</si>
  <si>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</si>
  <si>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</si>
  <si>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</si>
  <si>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</si>
  <si>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</si>
  <si>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</si>
  <si>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</si>
  <si>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</si>
  <si>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</si>
  <si>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</si>
  <si>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</si>
  <si>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</si>
  <si>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</si>
  <si>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</si>
  <si>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</si>
  <si>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</si>
  <si>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</si>
  <si>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</si>
  <si>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</si>
  <si>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</si>
  <si>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</si>
  <si>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</si>
  <si>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</si>
  <si>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</si>
  <si>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</si>
  <si>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</si>
  <si>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</si>
  <si>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</si>
  <si>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</si>
  <si>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</si>
  <si>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19/01/16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</si>
  <si>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</si>
  <si>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</si>
  <si>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</si>
  <si>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</si>
  <si>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</si>
  <si>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</si>
  <si>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</si>
  <si>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</si>
  <si>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</si>
  <si>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</si>
  <si>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</si>
  <si>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</si>
  <si>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</si>
  <si>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</si>
  <si>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</si>
  <si>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</si>
  <si>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</si>
  <si>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</si>
  <si>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</si>
  <si>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</si>
  <si>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</si>
  <si>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</si>
  <si>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</si>
  <si>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</si>
  <si>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</si>
  <si>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</si>
  <si>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</si>
  <si>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</si>
  <si>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</si>
  <si>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</si>
  <si>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</si>
  <si>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</si>
  <si>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</si>
  <si>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</si>
  <si>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</si>
  <si>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</si>
  <si>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</si>
  <si>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</si>
  <si>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</si>
  <si>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</si>
  <si>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</si>
  <si>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</si>
  <si>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</si>
  <si>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</si>
  <si>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</si>
  <si>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</si>
  <si>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</si>
  <si>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</si>
  <si>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</si>
  <si>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</si>
  <si>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</si>
  <si>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</si>
  <si>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</si>
  <si>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</si>
  <si>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</si>
  <si>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</si>
  <si>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</si>
  <si>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</si>
  <si>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</si>
  <si>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</si>
  <si>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</si>
  <si>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</si>
  <si>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</si>
  <si>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</si>
  <si>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</si>
  <si>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</si>
  <si>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</si>
  <si>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</si>
  <si>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</si>
  <si>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</si>
  <si>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</si>
  <si>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</si>
  <si>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</si>
  <si>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</si>
  <si>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</si>
  <si>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</si>
  <si>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</si>
  <si>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</si>
  <si>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</si>
  <si>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</si>
  <si>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</si>
  <si>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</si>
  <si>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</si>
  <si>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</si>
  <si>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</si>
  <si>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</si>
  <si>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</si>
  <si>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</si>
  <si>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</si>
  <si>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03/03/17</t>
  </si>
  <si>
    <t>VW 4.625 PERP 06/28- Volkswagen intl fin</t>
  </si>
  <si>
    <t>XS1799939027</t>
  </si>
  <si>
    <t>10774</t>
  </si>
  <si>
    <t>27/06/18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</si>
  <si>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</si>
  <si>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</si>
  <si>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</si>
  <si>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</si>
  <si>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</si>
  <si>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</si>
  <si>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</si>
  <si>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</si>
  <si>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</si>
  <si>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</si>
  <si>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</si>
  <si>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</si>
  <si>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</si>
  <si>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</si>
  <si>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</si>
  <si>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</si>
  <si>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</si>
  <si>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</si>
  <si>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</si>
  <si>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</si>
  <si>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</si>
  <si>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</si>
  <si>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</si>
  <si>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</si>
  <si>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09/04/17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</si>
  <si>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</si>
  <si>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</si>
  <si>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</si>
  <si>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</si>
  <si>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</si>
  <si>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</si>
  <si>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</si>
  <si>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</si>
  <si>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</si>
  <si>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</si>
  <si>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</si>
  <si>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</si>
  <si>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</si>
  <si>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</si>
  <si>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</si>
  <si>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</si>
  <si>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</si>
  <si>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</si>
  <si>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</si>
  <si>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</si>
  <si>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</si>
  <si>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</si>
  <si>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</si>
  <si>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</si>
  <si>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</si>
  <si>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</si>
  <si>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</si>
  <si>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</si>
  <si>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</si>
  <si>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</si>
  <si>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03/10/18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</si>
  <si>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</si>
  <si>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</si>
  <si>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</si>
  <si>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</si>
  <si>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</si>
  <si>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</si>
  <si>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</si>
  <si>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</si>
  <si>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</si>
  <si>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</si>
  <si>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</si>
  <si>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</si>
  <si>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</si>
  <si>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</si>
  <si>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</si>
  <si>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</si>
  <si>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</si>
  <si>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</si>
  <si>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</si>
  <si>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</si>
  <si>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</si>
  <si>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</si>
  <si>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</si>
  <si>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</si>
  <si>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</si>
  <si>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</si>
  <si>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</si>
  <si>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</si>
  <si>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</si>
  <si>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</si>
  <si>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</si>
  <si>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</si>
  <si>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</si>
  <si>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</si>
  <si>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</si>
  <si>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</si>
  <si>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</si>
  <si>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</si>
  <si>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</si>
  <si>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</si>
  <si>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</si>
  <si>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</si>
  <si>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</si>
  <si>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</si>
  <si>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</si>
  <si>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</si>
  <si>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</si>
  <si>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</si>
  <si>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</si>
  <si>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</si>
  <si>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</si>
  <si>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</si>
  <si>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</si>
  <si>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</si>
  <si>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</si>
  <si>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</si>
  <si>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</si>
  <si>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</si>
  <si>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</si>
  <si>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</si>
  <si>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</si>
  <si>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</si>
  <si>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</si>
  <si>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</si>
  <si>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</si>
  <si>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</si>
  <si>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</si>
  <si>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03/11/17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</si>
  <si>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</si>
  <si>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</si>
  <si>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</si>
  <si>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</si>
  <si>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</si>
  <si>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</si>
  <si>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</si>
  <si>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</si>
  <si>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</si>
  <si>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</si>
  <si>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</si>
  <si>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</si>
  <si>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</si>
  <si>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</si>
  <si>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</si>
  <si>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</si>
  <si>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</si>
  <si>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</si>
  <si>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</si>
  <si>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</si>
  <si>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</si>
  <si>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</si>
  <si>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</si>
  <si>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</si>
  <si>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</si>
  <si>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</si>
  <si>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</si>
  <si>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</si>
  <si>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</si>
  <si>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</si>
  <si>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</si>
  <si>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</si>
  <si>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</si>
  <si>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</si>
  <si>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</si>
  <si>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11/02/16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</si>
  <si>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</si>
  <si>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</si>
  <si>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</si>
  <si>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</si>
  <si>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</si>
  <si>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</si>
  <si>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</si>
  <si>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</si>
  <si>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</si>
  <si>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</si>
  <si>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</si>
  <si>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</si>
  <si>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</si>
  <si>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</si>
  <si>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</si>
  <si>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</si>
  <si>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</si>
  <si>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</si>
  <si>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</si>
  <si>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</si>
  <si>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</si>
  <si>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</si>
  <si>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</si>
  <si>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</si>
  <si>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</si>
  <si>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</si>
  <si>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</si>
  <si>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</si>
  <si>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</si>
  <si>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</si>
  <si>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</si>
  <si>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</si>
  <si>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</si>
  <si>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</si>
  <si>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</si>
  <si>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</si>
  <si>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</si>
  <si>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</si>
  <si>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</si>
  <si>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*אלקטרה- אלקטרה בע"מ</t>
  </si>
  <si>
    <t>739037</t>
  </si>
  <si>
    <t>חברה לישראל- החברה לישראל בע"מ</t>
  </si>
  <si>
    <t>576017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</si>
  <si>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</si>
  <si>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</si>
  <si>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</si>
  <si>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</si>
  <si>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</si>
  <si>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</si>
  <si>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</si>
  <si>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</si>
  <si>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</si>
  <si>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</si>
  <si>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</si>
  <si>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</si>
  <si>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</si>
  <si>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</si>
  <si>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</si>
  <si>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</si>
  <si>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</si>
  <si>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</si>
  <si>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</si>
  <si>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</si>
  <si>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</si>
  <si>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</si>
  <si>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</si>
  <si>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</si>
  <si>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</si>
  <si>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</si>
  <si>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</si>
  <si>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</si>
  <si>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</si>
  <si>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</si>
  <si>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</si>
  <si>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</si>
  <si>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</si>
  <si>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</si>
  <si>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</si>
  <si>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</si>
  <si>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</si>
  <si>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</si>
  <si>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</si>
  <si>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</si>
  <si>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</si>
  <si>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</si>
  <si>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</si>
  <si>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</si>
  <si>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</si>
  <si>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</si>
  <si>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</si>
  <si>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</si>
  <si>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</si>
  <si>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</si>
  <si>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</si>
  <si>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</si>
  <si>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</si>
  <si>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</si>
  <si>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</si>
  <si>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</si>
  <si>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</si>
  <si>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</si>
  <si>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</si>
  <si>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</si>
  <si>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</si>
  <si>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</si>
  <si>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</si>
  <si>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</si>
  <si>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*מגדל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</si>
  <si>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</si>
  <si>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</si>
  <si>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</si>
  <si>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</si>
  <si>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</si>
  <si>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</si>
  <si>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</si>
  <si>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</si>
  <si>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</si>
  <si>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</si>
  <si>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</si>
  <si>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</si>
  <si>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</si>
  <si>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</si>
  <si>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</si>
  <si>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</si>
  <si>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</si>
  <si>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</si>
  <si>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</si>
  <si>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</si>
  <si>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אופקו הלת' אינק- OPKO HEALTH,INC</t>
  </si>
  <si>
    <t>1129543</t>
  </si>
  <si>
    <t>1610</t>
  </si>
  <si>
    <t>השקעות במדעי החיים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</si>
  <si>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</si>
  <si>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</si>
  <si>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</si>
  <si>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</si>
  <si>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</si>
  <si>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</si>
  <si>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</si>
  <si>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</si>
  <si>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</si>
  <si>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</si>
  <si>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</si>
  <si>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</si>
  <si>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</si>
  <si>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</si>
  <si>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</si>
  <si>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</si>
  <si>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</si>
  <si>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</si>
  <si>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</si>
  <si>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</si>
  <si>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</si>
  <si>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</si>
  <si>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</si>
  <si>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</si>
  <si>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</si>
  <si>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</si>
  <si>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</si>
  <si>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</si>
  <si>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</si>
  <si>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</si>
  <si>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</si>
  <si>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</si>
  <si>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</si>
  <si>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</si>
  <si>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</si>
  <si>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</si>
  <si>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</si>
  <si>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</si>
  <si>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</si>
  <si>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דלק רכב- דלק מערכות רכב בע"מ</t>
  </si>
  <si>
    <t>829010</t>
  </si>
  <si>
    <t>520033291</t>
  </si>
  <si>
    <t>*סקופ- קבוצת סקופ מתכות בע"מ</t>
  </si>
  <si>
    <t>288019</t>
  </si>
  <si>
    <t>520037425</t>
  </si>
  <si>
    <t>קרסו- קרסו מוטורס בע"מ</t>
  </si>
  <si>
    <t>1123850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</si>
  <si>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</si>
  <si>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</si>
  <si>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</si>
  <si>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</si>
  <si>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</si>
  <si>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</si>
  <si>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</si>
  <si>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</si>
  <si>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</si>
  <si>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</si>
  <si>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</si>
  <si>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</si>
  <si>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</si>
  <si>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</si>
  <si>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סאמיט- סאמיט אחזקות נדל"ן בע"מ</t>
  </si>
  <si>
    <t>1081686</t>
  </si>
  <si>
    <t>520043720</t>
  </si>
  <si>
    <t>נכסים ובנין- חברה לנכסים ולבנין בע"מ</t>
  </si>
  <si>
    <t>699017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</si>
  <si>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</si>
  <si>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</si>
  <si>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</si>
  <si>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</si>
  <si>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</si>
  <si>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</si>
  <si>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</si>
  <si>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</si>
  <si>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</si>
  <si>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סלע נדלן- סלע קפיטל נדל"ן בע"מ</t>
  </si>
  <si>
    <t>1109644</t>
  </si>
  <si>
    <t>*רבוע נדלן- רבוע כחול נדל"ן בע"מ</t>
  </si>
  <si>
    <t>1098565</t>
  </si>
  <si>
    <t>*ריט 1- ריט 1 בע"מ</t>
  </si>
  <si>
    <t>1098920</t>
  </si>
  <si>
    <t>אודיוקודס- אודיוקודס בע"מ</t>
  </si>
  <si>
    <t>1082965</t>
  </si>
  <si>
    <t>520044132</t>
  </si>
  <si>
    <t>ציוד תקשורת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</si>
  <si>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</si>
  <si>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</si>
  <si>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</si>
  <si>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</si>
  <si>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</si>
  <si>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</si>
  <si>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</si>
  <si>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</si>
  <si>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</si>
  <si>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</si>
  <si>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</si>
  <si>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</si>
  <si>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</si>
  <si>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</si>
  <si>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</si>
  <si>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</si>
  <si>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</si>
  <si>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</si>
  <si>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</si>
  <si>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</si>
  <si>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</si>
  <si>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</si>
  <si>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</si>
  <si>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</si>
  <si>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</si>
  <si>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</si>
  <si>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</si>
  <si>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</si>
  <si>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</si>
  <si>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</si>
  <si>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</si>
  <si>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</si>
  <si>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</si>
  <si>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</si>
  <si>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מלם תים- מלם-תים בע"מ</t>
  </si>
  <si>
    <t>156018</t>
  </si>
  <si>
    <t>520034620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</si>
  <si>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</si>
  <si>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</si>
  <si>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</si>
  <si>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</si>
  <si>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</si>
  <si>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</si>
  <si>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</si>
  <si>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</si>
  <si>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</si>
  <si>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הבורסה לניע בתא- הבורסה לניירות ערך בתל-אביב בע"מ</t>
  </si>
  <si>
    <t>1159029</t>
  </si>
  <si>
    <t>520020033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</si>
  <si>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</si>
  <si>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</si>
  <si>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</si>
  <si>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</si>
  <si>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</si>
  <si>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</si>
  <si>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נאייקס בעמ- נאייקס בע"מ</t>
  </si>
  <si>
    <t>1175116</t>
  </si>
  <si>
    <t>513639013</t>
  </si>
  <si>
    <t>סאפיינס- סאפיינס אינטרנשיונל קורפוריישן N.V</t>
  </si>
  <si>
    <t>1087659</t>
  </si>
  <si>
    <t>53368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</si>
  <si>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</si>
  <si>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</si>
  <si>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</si>
  <si>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</si>
  <si>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</si>
  <si>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</si>
  <si>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</si>
  <si>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</si>
  <si>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תפרון- תפרון בע"מ</t>
  </si>
  <si>
    <t>1082585</t>
  </si>
  <si>
    <t>520043407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</si>
  <si>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</si>
  <si>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</si>
  <si>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</si>
  <si>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</si>
  <si>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</si>
  <si>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</si>
  <si>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</si>
  <si>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פיסיבי טכנולוגיות- פי.סי.בי. טכנולוגיות בע"מ</t>
  </si>
  <si>
    <t>1091685</t>
  </si>
  <si>
    <t>511888356</t>
  </si>
  <si>
    <t>קומפיולאב- קומפיולאב בע"מ</t>
  </si>
  <si>
    <t>1140300</t>
  </si>
  <si>
    <t>511683351</t>
  </si>
  <si>
    <t>דור אלון- דור אלון אנרגיה בישראל (1988) בע"מ</t>
  </si>
  <si>
    <t>1093202</t>
  </si>
  <si>
    <t>520043878</t>
  </si>
  <si>
    <t>פטרוכימיים- מפעלים פטרוכימיים בישראל בע"מ</t>
  </si>
  <si>
    <t>756015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</si>
  <si>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</si>
  <si>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</si>
  <si>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</si>
  <si>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</si>
  <si>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</si>
  <si>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</si>
  <si>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</si>
  <si>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</si>
  <si>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</si>
  <si>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</si>
  <si>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</si>
  <si>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</si>
  <si>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</si>
  <si>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</si>
  <si>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</si>
  <si>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</si>
  <si>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שוהם ביזנס- א.נ שוהם בידנס בע"מ</t>
  </si>
  <si>
    <t>1082007</t>
  </si>
  <si>
    <t>520043860</t>
  </si>
  <si>
    <t>אולטרא שייפ- אולטרה שייפ לשעבר גולקס</t>
  </si>
  <si>
    <t>448019</t>
  </si>
  <si>
    <t>520039314</t>
  </si>
  <si>
    <t>אופל בלאנס- אופל בלאנס השקעות בע"מ</t>
  </si>
  <si>
    <t>1094986</t>
  </si>
  <si>
    <t>513734566</t>
  </si>
  <si>
    <t>אס. אר אקורד- אס.אר.אקורד בע"מ</t>
  </si>
  <si>
    <t>422014</t>
  </si>
  <si>
    <t>520038670</t>
  </si>
  <si>
    <t>בול מסחר והשקעות- בול מסחר והשקעות בע"מ</t>
  </si>
  <si>
    <t>1176635</t>
  </si>
  <si>
    <t>510992183</t>
  </si>
  <si>
    <t>ברקת- ברקת קפיטל בע"מ</t>
  </si>
  <si>
    <t>1178276</t>
  </si>
  <si>
    <t>515187326</t>
  </si>
  <si>
    <t>יעקב פיננסים- יעקב פיננסים</t>
  </si>
  <si>
    <t>1185057</t>
  </si>
  <si>
    <t>514288661</t>
  </si>
  <si>
    <t>מלרן- מלרן</t>
  </si>
  <si>
    <t>1170950</t>
  </si>
  <si>
    <t>514097591</t>
  </si>
  <si>
    <t>מניף- מניף שירותים פיננסים בעמ</t>
  </si>
  <si>
    <t>1170893</t>
  </si>
  <si>
    <t>512764408</t>
  </si>
  <si>
    <t>אינסוליין- ערך פיננסים כהלכה   בע"מ</t>
  </si>
  <si>
    <t>1120161</t>
  </si>
  <si>
    <t>513947473</t>
  </si>
  <si>
    <t>נאוי- קבוצת האחים נאוי בע"מ</t>
  </si>
  <si>
    <t>208017</t>
  </si>
  <si>
    <t>*פנינסולה- קבוצת פנינסולה בע"מ</t>
  </si>
  <si>
    <t>333013</t>
  </si>
  <si>
    <t>קמהדע- קמהדע בע"מ</t>
  </si>
  <si>
    <t>1094119</t>
  </si>
  <si>
    <t>511524605</t>
  </si>
  <si>
    <t>ביוטכנולוגיה</t>
  </si>
  <si>
    <t>אראסאל- אר.אס.אל.אלקטרוניקה בע"מ</t>
  </si>
  <si>
    <t>299016</t>
  </si>
  <si>
    <t>520037458</t>
  </si>
  <si>
    <t>אירודרום קבוצה- קבוצת אירודרום בע"מ</t>
  </si>
  <si>
    <t>363010</t>
  </si>
  <si>
    <t>520037607</t>
  </si>
  <si>
    <t>מירלנד- MIRLAND DEVELOPMENT CORPORATION PLC</t>
  </si>
  <si>
    <t>1108638</t>
  </si>
  <si>
    <t>1502</t>
  </si>
  <si>
    <t>אב-גד- אב-גד החזקות בע"מ</t>
  </si>
  <si>
    <t>1171818</t>
  </si>
  <si>
    <t>514091685</t>
  </si>
  <si>
    <t>אלמוגים- אלמוגים החזקות בע"מ</t>
  </si>
  <si>
    <t>1136829</t>
  </si>
  <si>
    <t>513988824</t>
  </si>
  <si>
    <t>אקרו קבוצה- אקרו קבוצה</t>
  </si>
  <si>
    <t>1184902</t>
  </si>
  <si>
    <t>בוני תיכון- בוני התיכון הנדסה אזרחית ותשתיות בע"מ</t>
  </si>
  <si>
    <t>531012</t>
  </si>
  <si>
    <t>520040304</t>
  </si>
  <si>
    <t>הכשרה התפתחות עירונית- חברת הכשרת הישוב בישראל- אנרגיה בע"מ</t>
  </si>
  <si>
    <t>1121474</t>
  </si>
  <si>
    <t>514423474</t>
  </si>
  <si>
    <t>לסיכו- לסיכו בע"מ</t>
  </si>
  <si>
    <t>1140946</t>
  </si>
  <si>
    <t>510512056</t>
  </si>
  <si>
    <t>*לוינשטין- משולם לוינשטין הנדסה וקבלנות בע"מ</t>
  </si>
  <si>
    <t>573014</t>
  </si>
  <si>
    <t>520033424</t>
  </si>
  <si>
    <t>נתנאל גרופ- נתנאל גרופ בע"מ</t>
  </si>
  <si>
    <t>421016</t>
  </si>
  <si>
    <t>520039074</t>
  </si>
  <si>
    <t>פלאזה סנטר- פלאזה סנטרס</t>
  </si>
  <si>
    <t>1109917</t>
  </si>
  <si>
    <t>צרפתי- צבי צרפתי השקעות ובנין (1992) בע"מ</t>
  </si>
  <si>
    <t>425017</t>
  </si>
  <si>
    <t>520039090</t>
  </si>
  <si>
    <t>חנן מור- קבוצת חנן מור אחזקות בע"מ</t>
  </si>
  <si>
    <t>1102532</t>
  </si>
  <si>
    <t>513605519</t>
  </si>
  <si>
    <t>קרסו נדלן- קרסו נדלן בע"מ</t>
  </si>
  <si>
    <t>1187962</t>
  </si>
  <si>
    <t>רותם שני יזמות והשקעות- רותם שני יזמות והשקעות בע"מ</t>
  </si>
  <si>
    <t>1171529</t>
  </si>
  <si>
    <t>512287517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</si>
  <si>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</si>
  <si>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</si>
  <si>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</si>
  <si>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</si>
  <si>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</si>
  <si>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</si>
  <si>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</si>
  <si>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</si>
  <si>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</si>
  <si>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</si>
  <si>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ביג-טק 50- ביג-טק 50 מו"פ - שותפות מוגבלת</t>
  </si>
  <si>
    <t>1172295</t>
  </si>
  <si>
    <t>540295417</t>
  </si>
  <si>
    <t>הייב 2040 יהש- הייב 2040 מו"פ שותפות מוגבלת</t>
  </si>
  <si>
    <t>1177765</t>
  </si>
  <si>
    <t>540303195</t>
  </si>
  <si>
    <t>טכנופלסט ונצ'רס- טכנופלס ונצ'רס בע"מ</t>
  </si>
  <si>
    <t>1083419</t>
  </si>
  <si>
    <t>520044298</t>
  </si>
  <si>
    <t>יוניק-טק יהש- יוניק-טק שותפות מוגבלת</t>
  </si>
  <si>
    <t>1174846</t>
  </si>
  <si>
    <t>540301322</t>
  </si>
  <si>
    <t>מנרה יהש- מנרה ונצ'רס אקס אל-שותפות מוגבלת</t>
  </si>
  <si>
    <t>1178474</t>
  </si>
  <si>
    <t>540304045</t>
  </si>
  <si>
    <t>אלרון- אלרון תעשיה אלקטרונית בע"מ</t>
  </si>
  <si>
    <t>749077</t>
  </si>
  <si>
    <t>520028036</t>
  </si>
  <si>
    <t>כלל ביוטכנולוגיה- כלל תעשיות ביוטכנולוגיה בע"מ</t>
  </si>
  <si>
    <t>1104280</t>
  </si>
  <si>
    <t>511898835</t>
  </si>
  <si>
    <t>*איי ספאק 1- איי ספאק 1 בע"מ</t>
  </si>
  <si>
    <t>1179589</t>
  </si>
  <si>
    <t>516247772</t>
  </si>
  <si>
    <t>אלביט הדמיה- אלביט הדמיה בע"מ</t>
  </si>
  <si>
    <t>1081116</t>
  </si>
  <si>
    <t>520043035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</si>
  <si>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</si>
  <si>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</si>
  <si>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</si>
  <si>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</si>
  <si>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</si>
  <si>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</si>
  <si>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דיסקונט השקעות- חברת השקעות דיסקונט בע"מ</t>
  </si>
  <si>
    <t>639013</t>
  </si>
  <si>
    <t>520023896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</si>
  <si>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</si>
  <si>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</si>
  <si>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</si>
  <si>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</si>
  <si>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</si>
  <si>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</si>
  <si>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עילדב- עילדב השקעות בע"מ</t>
  </si>
  <si>
    <t>1083658</t>
  </si>
  <si>
    <t>520044405</t>
  </si>
  <si>
    <t>*קיסטון ריט- קיסטון ריט בע"מ</t>
  </si>
  <si>
    <t>1175934</t>
  </si>
  <si>
    <t>515983476</t>
  </si>
  <si>
    <t>*קרדן אן.וי.- קרדן אן.וי.</t>
  </si>
  <si>
    <t>1087949</t>
  </si>
  <si>
    <t>רפק- רפק תקשורת ותשתיות בע"מ</t>
  </si>
  <si>
    <t>769026</t>
  </si>
  <si>
    <t>520029505</t>
  </si>
  <si>
    <t>*מספנות ישראל- תעשיות מספנות ישראל בע"מ</t>
  </si>
  <si>
    <t>1168533</t>
  </si>
  <si>
    <t>516084753</t>
  </si>
  <si>
    <t>אינפימר- אינפימר בע"מ</t>
  </si>
  <si>
    <t>1080688</t>
  </si>
  <si>
    <t>520041773</t>
  </si>
  <si>
    <t>חברות מעטפת</t>
  </si>
  <si>
    <t>קמן קפיטל- קמן קפיטל בע"מ לשעבר מופת</t>
  </si>
  <si>
    <t>1106806</t>
  </si>
  <si>
    <t>513979906</t>
  </si>
  <si>
    <t>מודיעין- מודיעין אנרגיה - שותפות מוגבלת</t>
  </si>
  <si>
    <t>345017</t>
  </si>
  <si>
    <t>550012405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</si>
  <si>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</si>
  <si>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</si>
  <si>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</si>
  <si>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</si>
  <si>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</si>
  <si>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</si>
  <si>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</si>
  <si>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</si>
  <si>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</si>
  <si>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</si>
  <si>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</si>
  <si>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</si>
  <si>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</si>
  <si>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</si>
  <si>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</si>
  <si>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</si>
  <si>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</si>
  <si>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</si>
  <si>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</si>
  <si>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</si>
  <si>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</si>
  <si>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</si>
  <si>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</si>
  <si>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</si>
  <si>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</si>
  <si>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</si>
  <si>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</si>
  <si>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</si>
  <si>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</si>
  <si>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</si>
  <si>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פריורטק- פריורטק בע"מ</t>
  </si>
  <si>
    <t>328013</t>
  </si>
  <si>
    <t>520037797</t>
  </si>
  <si>
    <t>קווליטאו- קווליטאו בע"מ</t>
  </si>
  <si>
    <t>1083955</t>
  </si>
  <si>
    <t>511896540</t>
  </si>
  <si>
    <t>*זנלכל- זנלכל בע"מ</t>
  </si>
  <si>
    <t>130013</t>
  </si>
  <si>
    <t>520034208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</si>
  <si>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</si>
  <si>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</si>
  <si>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</si>
  <si>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</si>
  <si>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</si>
  <si>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</si>
  <si>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</si>
  <si>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</si>
  <si>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</si>
  <si>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*קרור  1- קרור אחזקות בע"מ</t>
  </si>
  <si>
    <t>621011</t>
  </si>
  <si>
    <t>520001546</t>
  </si>
  <si>
    <t>אייסקיור מדיקל- אייסקיור מדיקל בע"מ</t>
  </si>
  <si>
    <t>1122415</t>
  </si>
  <si>
    <t>513787804</t>
  </si>
  <si>
    <t>מכשור רפואי</t>
  </si>
  <si>
    <t>ביו ויו- ביו ויו בע"מ</t>
  </si>
  <si>
    <t>1096049</t>
  </si>
  <si>
    <t>512671371</t>
  </si>
  <si>
    <t>פלסאנמור- פלסאנמור בע"מ</t>
  </si>
  <si>
    <t>1176700</t>
  </si>
  <si>
    <t>515139129</t>
  </si>
  <si>
    <t>ישרוטל- ישרוטל בע"מ</t>
  </si>
  <si>
    <t>1080985</t>
  </si>
  <si>
    <t>520042482</t>
  </si>
  <si>
    <t>קשרי תעופה- קשרי תעופה בע"מ</t>
  </si>
  <si>
    <t>413013</t>
  </si>
  <si>
    <t>520039009</t>
  </si>
  <si>
    <t>אייקון גרופ בעמ- אייקון גרופ בע"מ</t>
  </si>
  <si>
    <t>1182484</t>
  </si>
  <si>
    <t>513955252</t>
  </si>
  <si>
    <t>אקסל- אקסל סולושנס גרופ בע"מ</t>
  </si>
  <si>
    <t>770016</t>
  </si>
  <si>
    <t>520031345</t>
  </si>
  <si>
    <t>*ביכורי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</si>
  <si>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</si>
  <si>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</si>
  <si>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</si>
  <si>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</si>
  <si>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</si>
  <si>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 אינטרנשיונל- ג.ויליפוד אינטרנשיונל בע"מ (דואלי)</t>
  </si>
  <si>
    <t>1082858</t>
  </si>
  <si>
    <t>520043209</t>
  </si>
  <si>
    <t>גלוברנדס- גלוברנדס גרופ בע"מ</t>
  </si>
  <si>
    <t>1147487</t>
  </si>
  <si>
    <t>515809499</t>
  </si>
  <si>
    <t>חממה סחר- חממה מאיר סחר (1996) בע"מ</t>
  </si>
  <si>
    <t>1104785</t>
  </si>
  <si>
    <t>512398017</t>
  </si>
  <si>
    <t>*מנדלסוןתשת- מנדלסון תשתיות ותעשיות בע"מ</t>
  </si>
  <si>
    <t>1129444</t>
  </si>
  <si>
    <t>513660373</t>
  </si>
  <si>
    <t>שנפ- מפעלי ע. שנפ ושות' בע"מ</t>
  </si>
  <si>
    <t>1103571</t>
  </si>
  <si>
    <t>512665373</t>
  </si>
  <si>
    <t>נלה דיגיטל- נלה דיגיטל קומרס  בע"מ</t>
  </si>
  <si>
    <t>341016</t>
  </si>
  <si>
    <t>520037763</t>
  </si>
  <si>
    <t>סאני תקשורת- סאני תקשורת סלולרית  בע"מ</t>
  </si>
  <si>
    <t>1082353</t>
  </si>
  <si>
    <t>520031808</t>
  </si>
  <si>
    <t>עמיר שיווק- עמיר שיווק והשקעות בחקלאות בע"מ</t>
  </si>
  <si>
    <t>1092204</t>
  </si>
  <si>
    <t>513615286</t>
  </si>
  <si>
    <t>ראלקו- ראלקו סוכנויות בע"מ</t>
  </si>
  <si>
    <t>393017</t>
  </si>
  <si>
    <t>520038183</t>
  </si>
  <si>
    <t>חד אסף תעשיות- חד-אסף תעשיות בע"מ</t>
  </si>
  <si>
    <t>351015</t>
  </si>
  <si>
    <t>520038449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</si>
  <si>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</si>
  <si>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</si>
  <si>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</si>
  <si>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</si>
  <si>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</si>
  <si>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</si>
  <si>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</si>
  <si>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</si>
  <si>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</si>
  <si>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</si>
  <si>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</si>
  <si>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</si>
  <si>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</si>
  <si>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</si>
  <si>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</si>
  <si>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</si>
  <si>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</si>
  <si>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אלרוב נדלן ומלונאות- אלרוב נדל"ן ומלונאות בע"מ</t>
  </si>
  <si>
    <t>387019</t>
  </si>
  <si>
    <t>520038894</t>
  </si>
  <si>
    <t>אספן גרופ- אספן גרופ בע"מ</t>
  </si>
  <si>
    <t>313015</t>
  </si>
  <si>
    <t>520037540</t>
  </si>
  <si>
    <t>דקמא קפיטל- דקמא קפיטל בע"מ</t>
  </si>
  <si>
    <t>1116177</t>
  </si>
  <si>
    <t>513627901</t>
  </si>
  <si>
    <t>*גב ים- חברת גב-ים לקרקעות בע"מ</t>
  </si>
  <si>
    <t>759019</t>
  </si>
  <si>
    <t>מגוריט- מגוריט ישראל בעמ</t>
  </si>
  <si>
    <t>1139195</t>
  </si>
  <si>
    <t>נתנאל מניבים- נתנאל גרופ בע"מ</t>
  </si>
  <si>
    <t>1194513</t>
  </si>
  <si>
    <t>פוליגון- פוליגון נדל"ן בע"מ</t>
  </si>
  <si>
    <t>745018</t>
  </si>
  <si>
    <t>520029562</t>
  </si>
  <si>
    <t>ריט אזורים ליווינג- ריט אזורים - ה.פ ליווינג בע"מ</t>
  </si>
  <si>
    <t>1162775</t>
  </si>
  <si>
    <t>רני צים- רני צים מרכזי קניות בע"מ</t>
  </si>
  <si>
    <t>1143619</t>
  </si>
  <si>
    <t>514353671</t>
  </si>
  <si>
    <t>*אבגול- אבגול תעשיות 1953 בע"מ</t>
  </si>
  <si>
    <t>1100957</t>
  </si>
  <si>
    <t>בירמן- בירמן עצים ופרזול בע"מ</t>
  </si>
  <si>
    <t>530014</t>
  </si>
  <si>
    <t>520040320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</si>
  <si>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</si>
  <si>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</si>
  <si>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</si>
  <si>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</si>
  <si>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</si>
  <si>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</si>
  <si>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</si>
  <si>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אוגווינד- אוגווינד אנרגיה טק אחסון בע"מ</t>
  </si>
  <si>
    <t>1105907</t>
  </si>
  <si>
    <t>513961334</t>
  </si>
  <si>
    <t>אורה סמארט אייר- אורה סמארט אייר בע"מ</t>
  </si>
  <si>
    <t>1176619</t>
  </si>
  <si>
    <t>515816114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</si>
  <si>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</si>
  <si>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</si>
  <si>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</si>
  <si>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</si>
  <si>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</si>
  <si>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</si>
  <si>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</si>
  <si>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</si>
  <si>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</si>
  <si>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</si>
  <si>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</si>
  <si>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</si>
  <si>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</si>
  <si>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</si>
  <si>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</si>
  <si>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</si>
  <si>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</si>
  <si>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</si>
  <si>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שיח מדיקל- שיח מדיקל גרופ בע"מ</t>
  </si>
  <si>
    <t>249011</t>
  </si>
  <si>
    <t>520036567</t>
  </si>
  <si>
    <t>קנאביס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</si>
  <si>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</si>
  <si>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</si>
  <si>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</si>
  <si>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</si>
  <si>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</si>
  <si>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</si>
  <si>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</si>
  <si>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</si>
  <si>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</si>
  <si>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בריל- בריל תעשיות נעליים בע"מ</t>
  </si>
  <si>
    <t>399014</t>
  </si>
  <si>
    <t>520038647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</si>
  <si>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</si>
  <si>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</si>
  <si>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</si>
  <si>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</si>
  <si>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</si>
  <si>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</si>
  <si>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</si>
  <si>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</si>
  <si>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</si>
  <si>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אברא טכנולוגיות מידע - אברא טכנולוגיות מידע (לשעבר בבילון)</t>
  </si>
  <si>
    <t>1101666</t>
  </si>
  <si>
    <t>512512468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</si>
  <si>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</si>
  <si>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</si>
  <si>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</si>
  <si>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</si>
  <si>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</si>
  <si>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</si>
  <si>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</si>
  <si>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</si>
  <si>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</si>
  <si>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</si>
  <si>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</si>
  <si>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</si>
  <si>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</si>
  <si>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</si>
  <si>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</si>
  <si>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</si>
  <si>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</si>
  <si>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</si>
  <si>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ממן- ממן-מסופי מטען וניטול בע"מ</t>
  </si>
  <si>
    <t>238014</t>
  </si>
  <si>
    <t>נקסטקום- נקסטקום בע"מ</t>
  </si>
  <si>
    <t>1095785</t>
  </si>
  <si>
    <t>511687568</t>
  </si>
  <si>
    <t>ברן- קבוצת ברן בע"מ</t>
  </si>
  <si>
    <t>286013</t>
  </si>
  <si>
    <t>520037250</t>
  </si>
  <si>
    <t>תיגבור- תיגבור-מאגר כח אדם מקצועי זמני בע"מ</t>
  </si>
  <si>
    <t>1105022</t>
  </si>
  <si>
    <t>510882830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</si>
  <si>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</si>
  <si>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</si>
  <si>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</si>
  <si>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בע"מ(ישן)</t>
  </si>
  <si>
    <t>175018</t>
  </si>
  <si>
    <t>520034356</t>
  </si>
  <si>
    <t>אנליסט- אנליסט אי.אמ.אס.-שרותי ניהול השקעות בע"מ</t>
  </si>
  <si>
    <t>1080613</t>
  </si>
  <si>
    <t>511146490</t>
  </si>
  <si>
    <t>גמא ניהול וסליקה בעמ- גמא ניהול וסליקה בע"מ</t>
  </si>
  <si>
    <t>1177484</t>
  </si>
  <si>
    <t>מיטב דש- מיטב דש השקעות בע"מ</t>
  </si>
  <si>
    <t>1081843</t>
  </si>
  <si>
    <t>520043795</t>
  </si>
  <si>
    <t>פועלים איביאי- פועלים אי.בי.אי.-ניהול וחיתום בע"מ</t>
  </si>
  <si>
    <t>1084482</t>
  </si>
  <si>
    <t>511819617</t>
  </si>
  <si>
    <t>וואליו קפיטל- פסגות קבוצה לפיננסים והשקעות בע"מ</t>
  </si>
  <si>
    <t>599019</t>
  </si>
  <si>
    <t>520033804</t>
  </si>
  <si>
    <t>שירותי בנק אוטומטיים- שירותי בנק אוטומטיים בע"מ</t>
  </si>
  <si>
    <t>1158161</t>
  </si>
  <si>
    <t>510792773</t>
  </si>
  <si>
    <t>פורמולה ויז'ן- איי.אי.מערכות שיחה בע"מ</t>
  </si>
  <si>
    <t>169011</t>
  </si>
  <si>
    <t>520034919</t>
  </si>
  <si>
    <t>איידנטי הלת'קייר-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</si>
  <si>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</si>
  <si>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</si>
  <si>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</si>
  <si>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</si>
  <si>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</si>
  <si>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אפסלון ברנדס- אפסלון ברנדס הולדינג בע"מ</t>
  </si>
  <si>
    <t>456012</t>
  </si>
  <si>
    <t>520038878</t>
  </si>
  <si>
    <t>*גלאסבוקס- גלאסבוקס בע"מ</t>
  </si>
  <si>
    <t>1176288</t>
  </si>
  <si>
    <t>514525260</t>
  </si>
  <si>
    <t>גרופ 107- גרופ 107 בע"מ</t>
  </si>
  <si>
    <t>1180181</t>
  </si>
  <si>
    <t>516199445</t>
  </si>
  <si>
    <t>טראקנט- טראקנט אנטרפרייז בע"מ</t>
  </si>
  <si>
    <t>1174093</t>
  </si>
  <si>
    <t>515446474</t>
  </si>
  <si>
    <t>*סיפיה וויזן- סיפיה ווז'ן בע"מ</t>
  </si>
  <si>
    <t>1181932</t>
  </si>
  <si>
    <t>513476010</t>
  </si>
  <si>
    <t>פיימנט טכנולוגיות- פיימנט טכנולוגיות</t>
  </si>
  <si>
    <t>1180876</t>
  </si>
  <si>
    <t>515166544</t>
  </si>
  <si>
    <t>קוויקליזארד- קוויקליזארד</t>
  </si>
  <si>
    <t>1172840</t>
  </si>
  <si>
    <t>514439785</t>
  </si>
  <si>
    <t>*רייזור לאבס- רייזור לאבס בע"מ</t>
  </si>
  <si>
    <t>1172527</t>
  </si>
  <si>
    <t>515369296</t>
  </si>
  <si>
    <t>שמיים אימפרוב- שמיים אימפרוב בע"מ</t>
  </si>
  <si>
    <t>1176239</t>
  </si>
  <si>
    <t>515181014</t>
  </si>
  <si>
    <t>סאטקום מערכות- גילת טלקום גלובל  בע"מ</t>
  </si>
  <si>
    <t>1080597</t>
  </si>
  <si>
    <t>520041674</t>
  </si>
  <si>
    <t>סה"כ call 001 אופציות</t>
  </si>
  <si>
    <t>REE AUTOMOTIVE- REE AUTOMOTIVE LTD</t>
  </si>
  <si>
    <t>IL0011786154</t>
  </si>
  <si>
    <t>NASDAQ</t>
  </si>
  <si>
    <t>514557339</t>
  </si>
  <si>
    <t>CAESAR STONE SDOT- אבן קיסר בע''מ</t>
  </si>
  <si>
    <t>IL0011259137</t>
  </si>
  <si>
    <t>511439507</t>
  </si>
  <si>
    <t>Kornit Digital ltd- קורנית דיגיטל בע"מ</t>
  </si>
  <si>
    <t>IL0011216723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</si>
  <si>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</si>
  <si>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</si>
  <si>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</si>
  <si>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</si>
  <si>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</si>
  <si>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</si>
  <si>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</si>
  <si>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Playtika Holding- PLAYTIKA HOLDING CORP</t>
  </si>
  <si>
    <t>US72815L1070</t>
  </si>
  <si>
    <t>514434133</t>
  </si>
  <si>
    <t>TABOOLA LTD- TABOOLA.COM LTD</t>
  </si>
  <si>
    <t>IL0011754137</t>
  </si>
  <si>
    <t>89416</t>
  </si>
  <si>
    <t>SOL-GEL TECHNOL- SOL GEL TECHNOLOGIES</t>
  </si>
  <si>
    <t>IL0011417206</t>
  </si>
  <si>
    <t>512544693</t>
  </si>
  <si>
    <t>INTEC PHARMA LTD- אינטק פארמה בע"מ</t>
  </si>
  <si>
    <t>US45339J1051</t>
  </si>
  <si>
    <t>513022780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</si>
  <si>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</si>
  <si>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</si>
  <si>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</si>
  <si>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</si>
  <si>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</si>
  <si>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</si>
  <si>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</si>
  <si>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GLOBAL-E ONLINE- גלובל -אי אונליין בע"מ</t>
  </si>
  <si>
    <t>FIVERR INTERNATI- פייבר אינטרנשיונל בע"מ</t>
  </si>
  <si>
    <t>IL0011582033</t>
  </si>
  <si>
    <t>514440874</t>
  </si>
  <si>
    <t>FIVERR INTERNATIONAL LTD- פייבר אינטרנשיונל בע"מ</t>
  </si>
  <si>
    <t>SOLAREDGE TECHNOLOGI- סולראדג' טכנולוגיות בע"מ</t>
  </si>
  <si>
    <t>US83417M1045</t>
  </si>
  <si>
    <t>*Camtek Ltd- קמטק בע"מ</t>
  </si>
  <si>
    <t>IL0010952641</t>
  </si>
  <si>
    <t>*CAMTEK- קמטק בע"מ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</si>
  <si>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</si>
  <si>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</si>
  <si>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</si>
  <si>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</si>
  <si>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</si>
  <si>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</si>
  <si>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 LTD-A- Riskified Ltd</t>
  </si>
  <si>
    <t>IL0011786493</t>
  </si>
  <si>
    <t>514844117</t>
  </si>
  <si>
    <t>RISKIFIED- Riskified Ltd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</si>
  <si>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</si>
  <si>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</si>
  <si>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</si>
  <si>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</si>
  <si>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</si>
  <si>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</si>
  <si>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VARONIS SYSTEMS- VARONIS SYSTEMS INC</t>
  </si>
  <si>
    <t>US9222801022</t>
  </si>
  <si>
    <t>513611533</t>
  </si>
  <si>
    <t>WALKME LTD- WALKME LTD</t>
  </si>
  <si>
    <t>IL0011765851</t>
  </si>
  <si>
    <t>514682269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</si>
  <si>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</si>
  <si>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</si>
  <si>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</si>
  <si>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</si>
  <si>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</si>
  <si>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</si>
  <si>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</si>
  <si>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</si>
  <si>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</si>
  <si>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</si>
  <si>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</si>
  <si>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</si>
  <si>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</si>
  <si>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</si>
  <si>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</si>
  <si>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SUPERCOM LTD- Supercom Ltd</t>
  </si>
  <si>
    <t>IL0010830961</t>
  </si>
  <si>
    <t>520044074</t>
  </si>
  <si>
    <t>Silicom limited- סיליקום בע"מ</t>
  </si>
  <si>
    <t>IL0010826928</t>
  </si>
  <si>
    <t>520041120</t>
  </si>
  <si>
    <t>Ceragon networks- סרגון נטוורקס בע"מ</t>
  </si>
  <si>
    <t>IL0010851660</t>
  </si>
  <si>
    <t>512352444</t>
  </si>
  <si>
    <t>ZIM US Equity- צים שירותי ספנות משולבים בע"מ</t>
  </si>
  <si>
    <t>IL0065100930</t>
  </si>
  <si>
    <t>520015041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</si>
  <si>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</si>
  <si>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</si>
  <si>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</si>
  <si>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</si>
  <si>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</si>
  <si>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</si>
  <si>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</si>
  <si>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</si>
  <si>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</si>
  <si>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</si>
  <si>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</si>
  <si>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</si>
  <si>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Perion networks ltd- פריון נטוורק בע"מ לשעבר אינקרדימייל</t>
  </si>
  <si>
    <t>IL0010958192</t>
  </si>
  <si>
    <t>ARCIMOTO INC- ARCIMOTO INC</t>
  </si>
  <si>
    <t>US0395872098</t>
  </si>
  <si>
    <t>89513</t>
  </si>
  <si>
    <t>General motors co- GENERAL MOTORS CORP</t>
  </si>
  <si>
    <t>US37045V1008</t>
  </si>
  <si>
    <t>10753</t>
  </si>
  <si>
    <t>HERC HOLDINGS IN- HERTZ GLOBAL</t>
  </si>
  <si>
    <t>US42704L1044</t>
  </si>
  <si>
    <t>27288</t>
  </si>
  <si>
    <t>HONDA MOTOR CO. ADR- HONDA MOTOR CO LTD</t>
  </si>
  <si>
    <t>US4381283088</t>
  </si>
  <si>
    <t>10193</t>
  </si>
  <si>
    <t>MULLEN AUTOMOTIVE INC- MULLEN AUTOMOTIVE INC</t>
  </si>
  <si>
    <t>US62526P2083</t>
  </si>
  <si>
    <t>89852</t>
  </si>
  <si>
    <t>NIO INC - ADR- NIO Inc</t>
  </si>
  <si>
    <t>US62914V1061</t>
  </si>
  <si>
    <t>28484</t>
  </si>
  <si>
    <t>NIU TECHNOLO-ADR- NIU TECHNOLO-ADR</t>
  </si>
  <si>
    <t>US65481N1000</t>
  </si>
  <si>
    <t>90122</t>
  </si>
  <si>
    <t>STELLANTIS NV- STELLANTIS NV</t>
  </si>
  <si>
    <t>NL00150001Q9</t>
  </si>
  <si>
    <t>28339</t>
  </si>
  <si>
    <t>TESLA MOTORS INC- TESLA MOTORS INC</t>
  </si>
  <si>
    <t>US88160R1014</t>
  </si>
  <si>
    <t>13191</t>
  </si>
  <si>
    <t>BANK NT BUTTERFI- BANK NT BUTTERFI</t>
  </si>
  <si>
    <t>BMG0772R2087</t>
  </si>
  <si>
    <t>90124</t>
  </si>
  <si>
    <t>BANK OF AMERICA- Bank of America</t>
  </si>
  <si>
    <t>US0605051046</t>
  </si>
  <si>
    <t>10043</t>
  </si>
  <si>
    <t>Citigroup Inc- CITIGROUP INC</t>
  </si>
  <si>
    <t>US1729674242</t>
  </si>
  <si>
    <t>10083</t>
  </si>
  <si>
    <t>COMERICA INC- COMERICA INC</t>
  </si>
  <si>
    <t>US2003401070</t>
  </si>
  <si>
    <t>90076</t>
  </si>
  <si>
    <t>CUSTOMERS BANCOR- CUSTOMERS BANCOR</t>
  </si>
  <si>
    <t>US23204G1004</t>
  </si>
  <si>
    <t>28814</t>
  </si>
  <si>
    <t>EAST WEST BANCORP- EAST CAPITAL BALKAN FUND</t>
  </si>
  <si>
    <t>US27579R1041</t>
  </si>
  <si>
    <t>11232</t>
  </si>
  <si>
    <t>FIRST INTER/MT-A- FIRST INTER/MT-A</t>
  </si>
  <si>
    <t>US32055Y2019</t>
  </si>
  <si>
    <t>90017</t>
  </si>
  <si>
    <t>HDFC BANK LTD-ADR- HDFC BANK LTD-ADR</t>
  </si>
  <si>
    <t>us40415f1012</t>
  </si>
  <si>
    <t>10637</t>
  </si>
  <si>
    <t>JPmorgan Chase- JP MORGAN ASSET MANAGEMENT</t>
  </si>
  <si>
    <t>US46625H1005</t>
  </si>
  <si>
    <t>10232</t>
  </si>
  <si>
    <t>KB FINANCIAL-ADR- KB Financial Group Inc</t>
  </si>
  <si>
    <t>US48241A1051</t>
  </si>
  <si>
    <t>28819</t>
  </si>
  <si>
    <t>Mizuho Financial- MIZUHO FINANCIAL GROUP-ADR</t>
  </si>
  <si>
    <t>US60687Y1091</t>
  </si>
  <si>
    <t>11031</t>
  </si>
  <si>
    <t>NYCB US- NEW YORK COMMUNITY BANCORP</t>
  </si>
  <si>
    <t>US6494451031</t>
  </si>
  <si>
    <t>27498</t>
  </si>
  <si>
    <t>NU HOLDINGS LT-A- NU HOLDINGS LTD</t>
  </si>
  <si>
    <t>KYG6683N1034</t>
  </si>
  <si>
    <t>89895</t>
  </si>
  <si>
    <t>PACWEST BANCORP- PACWEST BANCORP</t>
  </si>
  <si>
    <t>US6952631033</t>
  </si>
  <si>
    <t>90171</t>
  </si>
  <si>
    <t>POPULAR INC- POPULAR INC</t>
  </si>
  <si>
    <t>PR7331747001</t>
  </si>
  <si>
    <t>90181</t>
  </si>
  <si>
    <t>RADIAN GROUP INC- RADIAN GROUP INC</t>
  </si>
  <si>
    <t>US7502361014</t>
  </si>
  <si>
    <t>90077</t>
  </si>
  <si>
    <t>SHINHAN FINA-ADR- SHINHAN FINA-ADR</t>
  </si>
  <si>
    <t>US8245961003</t>
  </si>
  <si>
    <t>90078</t>
  </si>
  <si>
    <t>SILVERGATE CAP-A- Silvergate Capital Corp</t>
  </si>
  <si>
    <t>US82837P4081</t>
  </si>
  <si>
    <t>28560</t>
  </si>
  <si>
    <t>US Bankcorp- US BANCORP</t>
  </si>
  <si>
    <t>US9029733048</t>
  </si>
  <si>
    <t>10857</t>
  </si>
  <si>
    <t>VALLEY NATL BANC- VALLEY NATL BANC</t>
  </si>
  <si>
    <t>US9197941076</t>
  </si>
  <si>
    <t>90079</t>
  </si>
  <si>
    <t>Wells Fargo new- WELLS FARGO COMPANY</t>
  </si>
  <si>
    <t>us9497461015</t>
  </si>
  <si>
    <t>10486</t>
  </si>
  <si>
    <t>WESTERN ALLIANCE BAN- WESTERN DIGITAL CORP</t>
  </si>
  <si>
    <t>US9576381092</t>
  </si>
  <si>
    <t>27162</t>
  </si>
  <si>
    <t>3M Co- 3M CO</t>
  </si>
  <si>
    <t>us88579y1010</t>
  </si>
  <si>
    <t>10631</t>
  </si>
  <si>
    <t>ACCELLERON INDUS- ACCELLERON INDUS</t>
  </si>
  <si>
    <t>US00449R1095</t>
  </si>
  <si>
    <t>28801</t>
  </si>
  <si>
    <t>AGCO CORP- AGCO CORP</t>
  </si>
  <si>
    <t>US0010841023</t>
  </si>
  <si>
    <t>28342</t>
  </si>
  <si>
    <t>ARCHER AVIATION- ARCHER DANIELS</t>
  </si>
  <si>
    <t>US03945R1023</t>
  </si>
  <si>
    <t>10031</t>
  </si>
  <si>
    <t>ARGAN INC- ARGAN INC</t>
  </si>
  <si>
    <t>US04010E1091</t>
  </si>
  <si>
    <t>89743</t>
  </si>
  <si>
    <t>ATKORE INC- ATKORE INC</t>
  </si>
  <si>
    <t>US0476491081</t>
  </si>
  <si>
    <t>90016</t>
  </si>
  <si>
    <t>AXON ENTERPRISE INC- AXON ENTERPRISE INC</t>
  </si>
  <si>
    <t>US05464C1018</t>
  </si>
  <si>
    <t>89591</t>
  </si>
  <si>
    <t>BLUELINX HOLDING- BLUELINX HOLDING</t>
  </si>
  <si>
    <t>US09624H2085</t>
  </si>
  <si>
    <t>28636</t>
  </si>
  <si>
    <t>Boeing com- BOEING CO</t>
  </si>
  <si>
    <t>US0970231058</t>
  </si>
  <si>
    <t>27015</t>
  </si>
  <si>
    <t>BOISE CASCADE CO- Boise Cascade Co</t>
  </si>
  <si>
    <t>US09739D1000</t>
  </si>
  <si>
    <t>89469</t>
  </si>
  <si>
    <t>Builders Firstsource Inc- Builders Firstsource</t>
  </si>
  <si>
    <t>US12008R1077</t>
  </si>
  <si>
    <t>13078</t>
  </si>
  <si>
    <t>Chargepoint Holdings inc- Chargepoint Holdings inc</t>
  </si>
  <si>
    <t>US15961R1059</t>
  </si>
  <si>
    <t>28608</t>
  </si>
  <si>
    <t>CNH INDUSTRIAL N- CNH INDUSTRIAL N</t>
  </si>
  <si>
    <t>NL0010545661</t>
  </si>
  <si>
    <t>28635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</si>
  <si>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</si>
  <si>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</si>
  <si>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</si>
  <si>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</si>
  <si>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</si>
  <si>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</si>
  <si>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</si>
  <si>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</si>
  <si>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</si>
  <si>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ENCORE WIRE- ENCORE WIRE</t>
  </si>
  <si>
    <t>US2925621052</t>
  </si>
  <si>
    <t>28632</t>
  </si>
  <si>
    <t>ENOVIX CORP- ENOVIX CORP</t>
  </si>
  <si>
    <t>US2935941078</t>
  </si>
  <si>
    <t>89887</t>
  </si>
  <si>
    <t>Fastenal co- Fastenal company</t>
  </si>
  <si>
    <t>US3119001044</t>
  </si>
  <si>
    <t>12238</t>
  </si>
  <si>
    <t>General  electic co- GENERAL ELEC CAP</t>
  </si>
  <si>
    <t>US3696043013</t>
  </si>
  <si>
    <t>10168</t>
  </si>
  <si>
    <t>HELIOGEN INC- HELIOGEN INC</t>
  </si>
  <si>
    <t>US42329E1055</t>
  </si>
  <si>
    <t>90046</t>
  </si>
  <si>
    <t>&amp; KRATOS DEFENSE- KRATOS DEFENSE</t>
  </si>
  <si>
    <t>US50077B2079</t>
  </si>
  <si>
    <t>89426</t>
  </si>
  <si>
    <t>LEONARDO DRS INC- LEONARDO DRS INC</t>
  </si>
  <si>
    <t>US52661A1088</t>
  </si>
  <si>
    <t>28816</t>
  </si>
  <si>
    <t>NUSCALE POWER CO- NUSCALE POWER CO</t>
  </si>
  <si>
    <t>US67079K1007</t>
  </si>
  <si>
    <t>2871</t>
  </si>
  <si>
    <t>RAYTHEON TECHNOLOGIES CORP- Raytheon Company</t>
  </si>
  <si>
    <t>US75513E1010</t>
  </si>
  <si>
    <t>12916</t>
  </si>
  <si>
    <t>Renesola Ltd Adr- Rensola Ltd</t>
  </si>
  <si>
    <t>US75971T1034</t>
  </si>
  <si>
    <t>28478</t>
  </si>
  <si>
    <t>SCHNEIDER ELECT +SA- Schneider Electric SA</t>
  </si>
  <si>
    <t>FR0000121972</t>
  </si>
  <si>
    <t>11321</t>
  </si>
  <si>
    <t>SIEMENS ENERGY A- SIEMENS</t>
  </si>
  <si>
    <t>DE000ENER6Y0</t>
  </si>
  <si>
    <t>FWB</t>
  </si>
  <si>
    <t>10385</t>
  </si>
  <si>
    <t>SIEMENS REGISTERD- SIEMENS</t>
  </si>
  <si>
    <t>de0007236101</t>
  </si>
  <si>
    <t>TREX CO INC- TREX CO INC</t>
  </si>
  <si>
    <t>US89531P1057</t>
  </si>
  <si>
    <t>28789</t>
  </si>
  <si>
    <t>VINCI SA- VINCI SA</t>
  </si>
  <si>
    <t>FR0000125486</t>
  </si>
  <si>
    <t>10472</t>
  </si>
  <si>
    <t>ACCO BRANDS CORP- ACCO BRANDS CORP</t>
  </si>
  <si>
    <t>US00081T1088</t>
  </si>
  <si>
    <t>90147</t>
  </si>
  <si>
    <t>DLH HOLDINGS COR- DLH HOLDINGS COR</t>
  </si>
  <si>
    <t>US23335Q1004</t>
  </si>
  <si>
    <t>90013</t>
  </si>
  <si>
    <t>GEE GROUP INC- GEE GROUP</t>
  </si>
  <si>
    <t>US36165A1025</t>
  </si>
  <si>
    <t>90002</t>
  </si>
  <si>
    <t>HEIDRICK &amp; STRUG- HEIDRICK &amp; STRUG</t>
  </si>
  <si>
    <t>US4228191023</t>
  </si>
  <si>
    <t>28774</t>
  </si>
  <si>
    <t>MILLERKNOLL INC- MILLERKNOLL INC</t>
  </si>
  <si>
    <t>US6005441000</t>
  </si>
  <si>
    <t>2872</t>
  </si>
  <si>
    <t>ON HOLDING AG-A- ON HOLDING AG-A</t>
  </si>
  <si>
    <t>CH1134540470</t>
  </si>
  <si>
    <t>90182</t>
  </si>
  <si>
    <t>TRINET GROUP INC- TRINET GROUP INC</t>
  </si>
  <si>
    <t>US8962881079</t>
  </si>
  <si>
    <t>90018</t>
  </si>
  <si>
    <t>AIRBNB INC- AIRBUS GROUP</t>
  </si>
  <si>
    <t>US0090661010</t>
  </si>
  <si>
    <t>11195</t>
  </si>
  <si>
    <t>AMERICAN PUBLIC- AMERICAN PUBLIC</t>
  </si>
  <si>
    <t>US02913V1035</t>
  </si>
  <si>
    <t>90123</t>
  </si>
  <si>
    <t>Aterian inc- ATERIAN INC</t>
  </si>
  <si>
    <t>US02156U1016</t>
  </si>
  <si>
    <t>11303</t>
  </si>
  <si>
    <t>BRAGG GAMING GRO- BRAGG GAMING GRO</t>
  </si>
  <si>
    <t>CA1048333068</t>
  </si>
  <si>
    <t>28458</t>
  </si>
  <si>
    <t>Carnival Corp- Carnival Corp</t>
  </si>
  <si>
    <t>PA1436583006</t>
  </si>
  <si>
    <t>27638</t>
  </si>
  <si>
    <t>CELSIUS HOLDINGS- CELSIUS HOLDINGS</t>
  </si>
  <si>
    <t>US15118V2079</t>
  </si>
  <si>
    <t>90205</t>
  </si>
  <si>
    <t>IROBOT CORP- iRobot Corp</t>
  </si>
  <si>
    <t>US4627261005</t>
  </si>
  <si>
    <t>28392</t>
  </si>
  <si>
    <t>JERASH HOLDINGS- Jerash Holdings US Inc</t>
  </si>
  <si>
    <t>US47632P1012</t>
  </si>
  <si>
    <t>28487</t>
  </si>
  <si>
    <t>LAKELAND INDS- Lakeland Industries inc</t>
  </si>
  <si>
    <t>US5117951062</t>
  </si>
  <si>
    <t>90008</t>
  </si>
  <si>
    <t>Lgi homes- Lgi Homes inc</t>
  </si>
  <si>
    <t>US50187T1060</t>
  </si>
  <si>
    <t>13044</t>
  </si>
  <si>
    <t>LIZHI INC- LIZHI INC</t>
  </si>
  <si>
    <t>US53933L1044</t>
  </si>
  <si>
    <t>90183</t>
  </si>
  <si>
    <t>LOVESAC CO/THE- LOVESAC CO/THE</t>
  </si>
  <si>
    <t>US54738L1098</t>
  </si>
  <si>
    <t>90157</t>
  </si>
  <si>
    <t>LULULEMON ATHLETICA- LULULEMON ATHLETICA</t>
  </si>
  <si>
    <t>US5500211090</t>
  </si>
  <si>
    <t>27161</t>
  </si>
  <si>
    <t>CENTURY COMMUNIT- LUMEN TECHNOLOGIES</t>
  </si>
  <si>
    <t>US1565043007</t>
  </si>
  <si>
    <t>11102</t>
  </si>
  <si>
    <t>M/I HOMES INC- M/I HOMES INC</t>
  </si>
  <si>
    <t>US55305B1017</t>
  </si>
  <si>
    <t>90004</t>
  </si>
  <si>
    <t>SMITH &amp; WESSON B- MarineMax Inc</t>
  </si>
  <si>
    <t>US8317541063</t>
  </si>
  <si>
    <t>89471</t>
  </si>
  <si>
    <t>NORWEGIAN CRUISE- Norwegian Cruise Line Holdings</t>
  </si>
  <si>
    <t>BMG667211046</t>
  </si>
  <si>
    <t>89595</t>
  </si>
  <si>
    <t>PELOTON INTERA- PELOTON INTERACTIVE INC-A</t>
  </si>
  <si>
    <t>US70614W1009</t>
  </si>
  <si>
    <t>89423</t>
  </si>
  <si>
    <t>PERDOCEO EDUCATI- PERDOCEO EDUCATION</t>
  </si>
  <si>
    <t>US71363P1066</t>
  </si>
  <si>
    <t>89465</t>
  </si>
  <si>
    <t>PLAYA HOTELS &amp; R- PLAYA HOTELS</t>
  </si>
  <si>
    <t>NL0012170237</t>
  </si>
  <si>
    <t>2860</t>
  </si>
  <si>
    <t>RH US- Restoration Hardware Holdings</t>
  </si>
  <si>
    <t>US74967X1037</t>
  </si>
  <si>
    <t>27291</t>
  </si>
  <si>
    <t>RUSH STREET INTE- RUSH STREET INTE</t>
  </si>
  <si>
    <t>US7820111000</t>
  </si>
  <si>
    <t>90040</t>
  </si>
  <si>
    <t>SKYLINE CHAMPION- SKYLINE CHAMPION</t>
  </si>
  <si>
    <t>US8308301055</t>
  </si>
  <si>
    <t>90015</t>
  </si>
  <si>
    <t>Starbucks Corp- Starbucks Corporation</t>
  </si>
  <si>
    <t>US8552441094</t>
  </si>
  <si>
    <t>12407</t>
  </si>
  <si>
    <t>UNIVERSAL TECHNI- UNIVERSAL CORP/VA</t>
  </si>
  <si>
    <t>US9139151040</t>
  </si>
  <si>
    <t>10841</t>
  </si>
  <si>
    <t>VISTA OUTDOOR- Vista</t>
  </si>
  <si>
    <t>US9283771007</t>
  </si>
  <si>
    <t>3331</t>
  </si>
  <si>
    <t>Whirlpool crop- WHIRLPOOL CORP</t>
  </si>
  <si>
    <t>US9633201069</t>
  </si>
  <si>
    <t>10623</t>
  </si>
  <si>
    <t>YUM CHINA HO- YUM CHINA HO</t>
  </si>
  <si>
    <t>US98850P1093</t>
  </si>
  <si>
    <t>89657</t>
  </si>
  <si>
    <t>ALLY FINANCIAL INC- ALLY FINANCIAL INC</t>
  </si>
  <si>
    <t>US02005N1000</t>
  </si>
  <si>
    <t>27044</t>
  </si>
  <si>
    <t>A-MARK PRECIOUS- A-MARK PRECIOUS</t>
  </si>
  <si>
    <t>US00181T1079</t>
  </si>
  <si>
    <t>90158</t>
  </si>
  <si>
    <t>Woori financial spon adr- AUSTRALIAN GOVERNMENT</t>
  </si>
  <si>
    <t>US9810641087</t>
  </si>
  <si>
    <t>11047</t>
  </si>
  <si>
    <t>Berkshire Hathway- B- BERKSHIRE HATHAWAY FIN</t>
  </si>
  <si>
    <t>US0846707026</t>
  </si>
  <si>
    <t>10806</t>
  </si>
  <si>
    <t>Blackrock Inc- BlackRock  Asset Managment ireland</t>
  </si>
  <si>
    <t>US09247X1019</t>
  </si>
  <si>
    <t>27796</t>
  </si>
  <si>
    <t>BLACKROCK TCP CA- BLACKROCK TCP CA</t>
  </si>
  <si>
    <t>US09259E1082</t>
  </si>
  <si>
    <t>90034</t>
  </si>
  <si>
    <t>BLACKSTONE MOR-A- BLACKSTONE MOR</t>
  </si>
  <si>
    <t>US09257W1009</t>
  </si>
  <si>
    <t>89993</t>
  </si>
  <si>
    <t>CME GROUP INC- CME GROUP INC</t>
  </si>
  <si>
    <t>US12572Q1058</t>
  </si>
  <si>
    <t>11179</t>
  </si>
  <si>
    <t>COINBASE GLOBA-A- Coinbase Global Inc</t>
  </si>
  <si>
    <t>US19260Q1076</t>
  </si>
  <si>
    <t>28475</t>
  </si>
  <si>
    <t>COREBRIDGE FINAN- COREBRIDGE FINAN</t>
  </si>
  <si>
    <t>US21871X1090</t>
  </si>
  <si>
    <t>90011</t>
  </si>
  <si>
    <t>CREDIT ACCEPTANC- CREDIT ACCEPTANC</t>
  </si>
  <si>
    <t>US2253101016</t>
  </si>
  <si>
    <t>90131</t>
  </si>
  <si>
    <t>DIGITECH INC 360- Digital Turbine Inc</t>
  </si>
  <si>
    <t>US88557W1018</t>
  </si>
  <si>
    <t>28400</t>
  </si>
  <si>
    <t>EZCORP INC-A- EZCORP INC</t>
  </si>
  <si>
    <t>US3023011063</t>
  </si>
  <si>
    <t>89988</t>
  </si>
  <si>
    <t>Goldman Sachs- GOLDMAN SACHS GROUP INC</t>
  </si>
  <si>
    <t>US38141G1040</t>
  </si>
  <si>
    <t>10179</t>
  </si>
  <si>
    <t>GREEN DOT CORP-A- GREEN DOT CORP-A</t>
  </si>
  <si>
    <t>US39304D1028</t>
  </si>
  <si>
    <t>90043</t>
  </si>
  <si>
    <t>INVESCO LTD- Invesco asian real estate</t>
  </si>
  <si>
    <t>BMG491BT1088</t>
  </si>
  <si>
    <t>12873</t>
  </si>
  <si>
    <t>JACKSON FI-A- JACKSON</t>
  </si>
  <si>
    <t>US46817M1071</t>
  </si>
  <si>
    <t>90081</t>
  </si>
  <si>
    <t>LENDINGCLUB CORP- LendingClub Corp</t>
  </si>
  <si>
    <t>US52603A2087</t>
  </si>
  <si>
    <t>27150</t>
  </si>
  <si>
    <t>LUFAX HOLDING- LUFAX HOLDING</t>
  </si>
  <si>
    <t>US54975P1021</t>
  </si>
  <si>
    <t>90039</t>
  </si>
  <si>
    <t>MORGAN STANLEY- MORGAN STANLEY</t>
  </si>
  <si>
    <t>US6174464486</t>
  </si>
  <si>
    <t>10289</t>
  </si>
  <si>
    <t>RITHM CAPITAL CORP- New Residential Investment Cor</t>
  </si>
  <si>
    <t>US64828T2015</t>
  </si>
  <si>
    <t>89479</t>
  </si>
  <si>
    <t>OUSTER INC- OUSTER INC</t>
  </si>
  <si>
    <t>US68989M2026</t>
  </si>
  <si>
    <t>90136</t>
  </si>
  <si>
    <t>OWL ROCK CAPITAL- OWL ROCK CAPITAL CORP</t>
  </si>
  <si>
    <t>US69121K1043</t>
  </si>
  <si>
    <t>PETROLEO BRASILEIRO SA PETROBR SP ADR NON VTG- PETROLEO BRASILEIRO</t>
  </si>
  <si>
    <t>US71654V1017</t>
  </si>
  <si>
    <t>10335</t>
  </si>
  <si>
    <t>SAFRAN SA- SAFRAN SA</t>
  </si>
  <si>
    <t>FR0000073272</t>
  </si>
  <si>
    <t>27194</t>
  </si>
  <si>
    <t>SMALL CAP BULL 3X S- SMALL CAP BULL</t>
  </si>
  <si>
    <t>US25459W8477</t>
  </si>
  <si>
    <t>90208</t>
  </si>
  <si>
    <t>SOFI TECHNOLOGIE- SoFi Technologies Inc</t>
  </si>
  <si>
    <t>US83406F1021</t>
  </si>
  <si>
    <t>28561</t>
  </si>
  <si>
    <t>STARWOOD PROPERTY T- STARWOOD PROPERTY T</t>
  </si>
  <si>
    <t>US85571B1052</t>
  </si>
  <si>
    <t>90032</t>
  </si>
  <si>
    <t>THALES SA- THALES SA</t>
  </si>
  <si>
    <t>FR0000121329</t>
  </si>
  <si>
    <t>27820</t>
  </si>
  <si>
    <t>UPSTART HOLDINGS- Upstart Holdings Inc</t>
  </si>
  <si>
    <t>US91680M1071</t>
  </si>
  <si>
    <t>28395</t>
  </si>
  <si>
    <t>VIRTU FINANCIA-A- Virtu Financial</t>
  </si>
  <si>
    <t>US9282541013</t>
  </si>
  <si>
    <t>27441</t>
  </si>
  <si>
    <t>ALTO INGREDIENTS INC- ALTO INGREDIENTS</t>
  </si>
  <si>
    <t>US0215131063</t>
  </si>
  <si>
    <t>90084</t>
  </si>
  <si>
    <t>BERRY CORP- BERRY CORP</t>
  </si>
  <si>
    <t>US08579X1019</t>
  </si>
  <si>
    <t>89995</t>
  </si>
  <si>
    <t>CHESAPEAKE ENERG- Chesapeake Energy</t>
  </si>
  <si>
    <t>US1651677353</t>
  </si>
  <si>
    <t>10073</t>
  </si>
  <si>
    <t>CIVITAS RESOURCE- CIVITAS RESOURCE</t>
  </si>
  <si>
    <t>US17888H1032</t>
  </si>
  <si>
    <t>28644</t>
  </si>
  <si>
    <t>COMSTOCK RESOURCES INC- COMSTOCK</t>
  </si>
  <si>
    <t>US2057683029</t>
  </si>
  <si>
    <t>28671</t>
  </si>
  <si>
    <t>CNX US- CONSOL ENERGY</t>
  </si>
  <si>
    <t>US12653C1080</t>
  </si>
  <si>
    <t>27610</t>
  </si>
  <si>
    <t>CONSOL ENERGY IN- CONSOL ENERGY</t>
  </si>
  <si>
    <t>US20854L1089</t>
  </si>
  <si>
    <t>CRESCENT POINT- CRESCENT POINT</t>
  </si>
  <si>
    <t>CA22576C1014</t>
  </si>
  <si>
    <t>90038</t>
  </si>
  <si>
    <t>EOG Resorces inc- E.ON AG</t>
  </si>
  <si>
    <t>us26875p1012</t>
  </si>
  <si>
    <t>10126</t>
  </si>
  <si>
    <t>EARTHSTONE ENE-A- EARTHSTONE ENE-A</t>
  </si>
  <si>
    <t>US27032D3044</t>
  </si>
  <si>
    <t>90127</t>
  </si>
  <si>
    <t>ENBRIDGE INC- ENBRIDGE</t>
  </si>
  <si>
    <t>CA29250N1050</t>
  </si>
  <si>
    <t>ENERGEAN OIL- Energean plc</t>
  </si>
  <si>
    <t>GB00BG12Y042</t>
  </si>
  <si>
    <t>LSE</t>
  </si>
  <si>
    <t>ENERPLUS RESOURCES- ENERPLUS CORP</t>
  </si>
  <si>
    <t>CA2927661025</t>
  </si>
  <si>
    <t>28772</t>
  </si>
  <si>
    <t>EQT CORP- EQT CORP</t>
  </si>
  <si>
    <t>US26884L1098</t>
  </si>
  <si>
    <t>90073</t>
  </si>
  <si>
    <t>EVOLUTION PETROL- EVOLUTION PETROL</t>
  </si>
  <si>
    <t>US30049A1079</t>
  </si>
  <si>
    <t>90120</t>
  </si>
  <si>
    <t>GOLAR LNG- GOLAR</t>
  </si>
  <si>
    <t>BMG9456A1009</t>
  </si>
  <si>
    <t>11180</t>
  </si>
  <si>
    <t>KIMBELL ROYALTY- KIMBELL ROYALTY</t>
  </si>
  <si>
    <t>US49435R1023</t>
  </si>
  <si>
    <t>89994</t>
  </si>
  <si>
    <t>Kinder Morgan Inc- Kinder Morgan Inc</t>
  </si>
  <si>
    <t>US49456B1017</t>
  </si>
  <si>
    <t>12837</t>
  </si>
  <si>
    <t>MAMMOTH ENERGY S- MAMMOTH ENERGY S</t>
  </si>
  <si>
    <t>US56155L1089</t>
  </si>
  <si>
    <t>90138</t>
  </si>
  <si>
    <t>OBSIDIAN ENERGY LTD- Obsidian Energy Ltd</t>
  </si>
  <si>
    <t>CA6744822033</t>
  </si>
  <si>
    <t>10602</t>
  </si>
  <si>
    <t>OVINTIV INC- OVINTIV INC</t>
  </si>
  <si>
    <t>US69047Q1022</t>
  </si>
  <si>
    <t>90184</t>
  </si>
  <si>
    <t>PBF ENERGY INC-A- Pbf Energy Inc</t>
  </si>
  <si>
    <t>US69318G1067</t>
  </si>
  <si>
    <t>12609</t>
  </si>
  <si>
    <t>PETROLEO BRASILEIRO- PETROLEO BRASILEIRO</t>
  </si>
  <si>
    <t>US71654V4086</t>
  </si>
  <si>
    <t>PHX MINERALS INC- PHX MINERALS INC</t>
  </si>
  <si>
    <t>US69291A1007</t>
  </si>
  <si>
    <t>90145</t>
  </si>
  <si>
    <t>PROPETRO HOLDING- PROPETRO HOLDING</t>
  </si>
  <si>
    <t>US74347M1080</t>
  </si>
  <si>
    <t>90185</t>
  </si>
  <si>
    <t>SM ENERGY CO- SM ENERGY CO</t>
  </si>
  <si>
    <t>US78454L1008</t>
  </si>
  <si>
    <t>90090</t>
  </si>
  <si>
    <t>Swouthwestern energy co- Southwestern energy company</t>
  </si>
  <si>
    <t>US8454671095</t>
  </si>
  <si>
    <t>12765</t>
  </si>
  <si>
    <t>VAALCO ENERGY- VAALCO ENERGY</t>
  </si>
  <si>
    <t>US91851C2017</t>
  </si>
  <si>
    <t>90091</t>
  </si>
  <si>
    <t>VERMILION ENERGY- VERMILION ENERGY</t>
  </si>
  <si>
    <t>CA9237251058</t>
  </si>
  <si>
    <t>90092</t>
  </si>
  <si>
    <t>Vital Energy Inc- VITAL ENERGY INC</t>
  </si>
  <si>
    <t>US5168062058</t>
  </si>
  <si>
    <t>11529</t>
  </si>
  <si>
    <t>W&amp;T OFFSHORE INC- W&amp;T OFFSHORE INC</t>
  </si>
  <si>
    <t>US92922P1066</t>
  </si>
  <si>
    <t>90093</t>
  </si>
  <si>
    <t>Colgate palmolive c- COLGATE-PALMOLIVE CO</t>
  </si>
  <si>
    <t>us1941621039</t>
  </si>
  <si>
    <t>10745</t>
  </si>
  <si>
    <t>Food &amp; Staples Retailing</t>
  </si>
  <si>
    <t>COSTCO WHOLESALE CORP- COSTCO WHOLESAL</t>
  </si>
  <si>
    <t>US22160K1051</t>
  </si>
  <si>
    <t>27041</t>
  </si>
  <si>
    <t>estee lauder companies-cl a- ESTEE LAUDER COMPANIES</t>
  </si>
  <si>
    <t>US5184391044</t>
  </si>
  <si>
    <t>28035</t>
  </si>
  <si>
    <t>MEDIFAST INC- Medifast Inc</t>
  </si>
  <si>
    <t>US58470H1014</t>
  </si>
  <si>
    <t>89680</t>
  </si>
  <si>
    <t>OCADO GROUP PLC- Ocado Group PLC</t>
  </si>
  <si>
    <t>GB00B3MBS747</t>
  </si>
  <si>
    <t>28528</t>
  </si>
  <si>
    <t>PAO ACUCAR-ADR- PAO ACUCAR-ADR</t>
  </si>
  <si>
    <t>US20440T3005</t>
  </si>
  <si>
    <t>90053</t>
  </si>
  <si>
    <t>Altrria group inc- ALTRIA GROUP</t>
  </si>
  <si>
    <t>US02209S1033</t>
  </si>
  <si>
    <t>10016</t>
  </si>
  <si>
    <t>Food, Beverage &amp; Tobacco</t>
  </si>
  <si>
    <t>Anheuser Busch InBev- Anheuser Busch</t>
  </si>
  <si>
    <t>US03524A1088</t>
  </si>
  <si>
    <t>10023</t>
  </si>
  <si>
    <t>ARCADIA BIOSCIEN- ARCADIA BIOSCIEN</t>
  </si>
  <si>
    <t>US0390143032</t>
  </si>
  <si>
    <t>89752</t>
  </si>
  <si>
    <t>BOSTON BEER-A- BOSTON BEER-A</t>
  </si>
  <si>
    <t>US1005571070</t>
  </si>
  <si>
    <t>89652</t>
  </si>
  <si>
    <t>Brit-Amer Tob-Sp Adr- Brit-amer tob- sp adr</t>
  </si>
  <si>
    <t>US1104481072</t>
  </si>
  <si>
    <t>11075</t>
  </si>
  <si>
    <t>BYND US Equity- BYD CO LTD-H</t>
  </si>
  <si>
    <t>US08862E1091</t>
  </si>
  <si>
    <t>10789</t>
  </si>
  <si>
    <t>CRESUD SA-ADR- Cresud S.A.C.I.F.y A</t>
  </si>
  <si>
    <t>US2264061068</t>
  </si>
  <si>
    <t>12116</t>
  </si>
  <si>
    <t>MEAT-TECH 3D-ADR- Meatech 3D Ltd</t>
  </si>
  <si>
    <t>US5834351026</t>
  </si>
  <si>
    <t>13325</t>
  </si>
  <si>
    <t>Abbott laboratories- Abbott laboratories</t>
  </si>
  <si>
    <t>us0028241000</t>
  </si>
  <si>
    <t>10652</t>
  </si>
  <si>
    <t>ACELRX PHARMA- ACELRX PHARMA</t>
  </si>
  <si>
    <t>US00444T2096</t>
  </si>
  <si>
    <t>90186</t>
  </si>
  <si>
    <t>ALIGN TECHNOLOGY- ALIGN TECHNOLOGY</t>
  </si>
  <si>
    <t>US0162551016</t>
  </si>
  <si>
    <t>90094</t>
  </si>
  <si>
    <t>CLEARPOINT NEURO- ClearPoint Neuro Inc</t>
  </si>
  <si>
    <t>US18507C1036</t>
  </si>
  <si>
    <t>28449</t>
  </si>
  <si>
    <t>CLOVER HEALTH IN- Clover Health Investments Corp</t>
  </si>
  <si>
    <t>US18914F1030</t>
  </si>
  <si>
    <t>28517</t>
  </si>
  <si>
    <t>DOXIMITY INC-A- DocuSign Inc</t>
  </si>
  <si>
    <t>US26622P1075</t>
  </si>
  <si>
    <t>28355</t>
  </si>
  <si>
    <t>DYNATRONICS CORP- DYNATRONICS CORPORATION</t>
  </si>
  <si>
    <t>US2681575005</t>
  </si>
  <si>
    <t>28617</t>
  </si>
  <si>
    <t>FULGENT GENETICS- FULGENT GENETICS</t>
  </si>
  <si>
    <t>US3596641098</t>
  </si>
  <si>
    <t>28579</t>
  </si>
  <si>
    <t>GE HEALTHCARE TE- GE HEALTHCARE TE</t>
  </si>
  <si>
    <t>US36266G1076</t>
  </si>
  <si>
    <t>90063</t>
  </si>
  <si>
    <t>TELADOC HEALTH INC- Schneider Electric SA</t>
  </si>
  <si>
    <t>US87918A1051</t>
  </si>
  <si>
    <t>SEMLER SCIENTIFI- SEMLER SCIENTIFIC INC</t>
  </si>
  <si>
    <t>US81684M1045</t>
  </si>
  <si>
    <t>90141</t>
  </si>
  <si>
    <t>TALKSPACE INC- TALKSPACE INC</t>
  </si>
  <si>
    <t>US87427V1035</t>
  </si>
  <si>
    <t>90159</t>
  </si>
  <si>
    <t>TALKSPACE INC US- TALKSPACE INC</t>
  </si>
  <si>
    <t>VEEVA SYSTEMS-A- Veeva Systems Inc</t>
  </si>
  <si>
    <t>US9224751084</t>
  </si>
  <si>
    <t>28411</t>
  </si>
  <si>
    <t>BRIGHTHOUSE FINA- Brighthouse Financial Inc</t>
  </si>
  <si>
    <t>US10922N1037</t>
  </si>
  <si>
    <t>8839</t>
  </si>
  <si>
    <t>KINSALE CAPITAL- Kinsale Capital Group Inc</t>
  </si>
  <si>
    <t>US49714P1084</t>
  </si>
  <si>
    <t>28413</t>
  </si>
  <si>
    <t>LEMONADE INC- Lemonade Inc</t>
  </si>
  <si>
    <t>US52567D1072</t>
  </si>
  <si>
    <t>28406</t>
  </si>
  <si>
    <t>NN GROUP- NN GROUP NV</t>
  </si>
  <si>
    <t>NL0010773842</t>
  </si>
  <si>
    <t>27124</t>
  </si>
  <si>
    <t>PROGRESSIVE CORP- PROGRESSIVE CORP</t>
  </si>
  <si>
    <t>US7433151039</t>
  </si>
  <si>
    <t>28002</t>
  </si>
  <si>
    <t>STEWART INFO SVC- STEWART INFO SVC</t>
  </si>
  <si>
    <t>US8603721015</t>
  </si>
  <si>
    <t>90096</t>
  </si>
  <si>
    <t>Unun group- Unun group</t>
  </si>
  <si>
    <t>US91529Y1064</t>
  </si>
  <si>
    <t>90095</t>
  </si>
  <si>
    <t>AGNICO-EAGLE MINES- AGNICO-EAGLE MINES</t>
  </si>
  <si>
    <t>CA0084741085</t>
  </si>
  <si>
    <t>89854</t>
  </si>
  <si>
    <t>ALGOMA STEEL GRO- ALGOMA STEEL GRO</t>
  </si>
  <si>
    <t>CA0156581070</t>
  </si>
  <si>
    <t>28777</t>
  </si>
  <si>
    <t>ALPHA METALLURGICAL- ALPHA METALLURGICAL</t>
  </si>
  <si>
    <t>US0207641061</t>
  </si>
  <si>
    <t>28778</t>
  </si>
  <si>
    <t>AMYRIS INC- AMYRIS INC</t>
  </si>
  <si>
    <t>US03236M2008</t>
  </si>
  <si>
    <t>28637</t>
  </si>
  <si>
    <t>CLEVELAND-CLIFFS- Cliffss natural resources</t>
  </si>
  <si>
    <t>US1858991011</t>
  </si>
  <si>
    <t>89600</t>
  </si>
  <si>
    <t>NUCOR CORP- DANAOS CORP</t>
  </si>
  <si>
    <t>US6703461052</t>
  </si>
  <si>
    <t>89679</t>
  </si>
  <si>
    <t>ECOLAB INC- ECOPET</t>
  </si>
  <si>
    <t>US2788651006</t>
  </si>
  <si>
    <t>27632</t>
  </si>
  <si>
    <t>Ferrexpo plc- Ferrexpo plc</t>
  </si>
  <si>
    <t>GB00B1XH2C03</t>
  </si>
  <si>
    <t>28660</t>
  </si>
  <si>
    <t>FLEX SOLUTIONS I- FLEX LTD</t>
  </si>
  <si>
    <t>CA33938T1049</t>
  </si>
  <si>
    <t>28197</t>
  </si>
  <si>
    <t>GERDAU SA SPON ADR- Gerdau trade inc</t>
  </si>
  <si>
    <t>US3737371050</t>
  </si>
  <si>
    <t>12757</t>
  </si>
  <si>
    <t>INTREPID POSASH INC- INTREPID POSASH INC</t>
  </si>
  <si>
    <t>US46121Y2019</t>
  </si>
  <si>
    <t>90098</t>
  </si>
  <si>
    <t>LOUISIANA PACIFIC- LOUISIANA PACIFIC</t>
  </si>
  <si>
    <t>US5463471053</t>
  </si>
  <si>
    <t>89424</t>
  </si>
  <si>
    <t>LSB INDUS INC- LSB INDUS INC</t>
  </si>
  <si>
    <t>US5021601043</t>
  </si>
  <si>
    <t>90010</t>
  </si>
  <si>
    <t>MARTIN MARIETTA MAT- MARTIN MARIETTA MAT</t>
  </si>
  <si>
    <t>US5732841060</t>
  </si>
  <si>
    <t>89601</t>
  </si>
  <si>
    <t>NOUVEAU MONDE GR- NOUVEAU MONDE GR</t>
  </si>
  <si>
    <t>CA66979W8429</t>
  </si>
  <si>
    <t>89726</t>
  </si>
  <si>
    <t>NUTRIEN LTD- Nutrien Ltd</t>
  </si>
  <si>
    <t>CA67077M1086</t>
  </si>
  <si>
    <t>13274</t>
  </si>
  <si>
    <t>SSR MINING INC- SSR MINING</t>
  </si>
  <si>
    <t>CA7847301032</t>
  </si>
  <si>
    <t>90139</t>
  </si>
  <si>
    <t>United states steel co- United states steel co</t>
  </si>
  <si>
    <t>US9129091081</t>
  </si>
  <si>
    <t>11041</t>
  </si>
  <si>
    <t>VERDE AGRITECH L- VERDE AGRITECH L</t>
  </si>
  <si>
    <t>SGXZ27777630</t>
  </si>
  <si>
    <t>90195</t>
  </si>
  <si>
    <t>WEST FRASER TIMB- WEST FRASER TIMB</t>
  </si>
  <si>
    <t>CA9528451052</t>
  </si>
  <si>
    <t>90041</t>
  </si>
  <si>
    <t>Activision Blizzard Inc- Activision Blizzard</t>
  </si>
  <si>
    <t>US00507V1098</t>
  </si>
  <si>
    <t>12969</t>
  </si>
  <si>
    <t>ADVANTAGE SOLUTI- ADVANTAGE SOLUTI</t>
  </si>
  <si>
    <t>US00791N1028</t>
  </si>
  <si>
    <t>90045</t>
  </si>
  <si>
    <t>ALPHABET  INC  CL C ׂ- ALPHABET INC</t>
  </si>
  <si>
    <t>US02079K1079</t>
  </si>
  <si>
    <t>27390</t>
  </si>
  <si>
    <t>ALPHABET INC-A- ALPHABET INC</t>
  </si>
  <si>
    <t>US02079K3059</t>
  </si>
  <si>
    <t>ALPHABET-C- ALPHABET INC</t>
  </si>
  <si>
    <t>ARK NEXT GENERAT- ARK NEXT GENERAT</t>
  </si>
  <si>
    <t>US00214Q4010</t>
  </si>
  <si>
    <t>28471</t>
  </si>
  <si>
    <t>AUTOHOME INC-ADR- Autohome Inc</t>
  </si>
  <si>
    <t>US05278C1071</t>
  </si>
  <si>
    <t>89604</t>
  </si>
  <si>
    <t>Baidu.Com ADR- Baidu., Inc</t>
  </si>
  <si>
    <t>US0567521085</t>
  </si>
  <si>
    <t>10041</t>
  </si>
  <si>
    <t>BILIBILI INC-ADR- Bilibili Inc</t>
  </si>
  <si>
    <t>US0900401060</t>
  </si>
  <si>
    <t>89605</t>
  </si>
  <si>
    <t>PARAMOUNT GLOBAL- Cbs corp</t>
  </si>
  <si>
    <t>US92556H2067</t>
  </si>
  <si>
    <t>12906</t>
  </si>
  <si>
    <t>CUMULUS MEDIA-A- CUMULUS MEDIA-A</t>
  </si>
  <si>
    <t>US2310828015</t>
  </si>
  <si>
    <t>28805</t>
  </si>
  <si>
    <t>DISH TV INDI-GDR- Dish TV India Ltd</t>
  </si>
  <si>
    <t>US25471A4013</t>
  </si>
  <si>
    <t>28481</t>
  </si>
  <si>
    <t>ENTHUSIAST GAMIN- Enthusiast Gaming Holdings Inc</t>
  </si>
  <si>
    <t>CA29385B1094</t>
  </si>
  <si>
    <t>89606</t>
  </si>
  <si>
    <t>FUBOTV INC- fuboTV Inc</t>
  </si>
  <si>
    <t>US35953D1046</t>
  </si>
  <si>
    <t>28419</t>
  </si>
  <si>
    <t>GRAY TELEVISION- GRAY TELEVISION INC</t>
  </si>
  <si>
    <t>US3893751061</t>
  </si>
  <si>
    <t>28611</t>
  </si>
  <si>
    <t>GRUPO TELEV-ADR- GRUPO TELEV-ADR</t>
  </si>
  <si>
    <t>US40049J2069</t>
  </si>
  <si>
    <t>90052</t>
  </si>
  <si>
    <t>IAC/INTERACTIVEC- IAC/INTERACTIVE</t>
  </si>
  <si>
    <t>US44891N2080</t>
  </si>
  <si>
    <t>27173</t>
  </si>
  <si>
    <t>INNOVID CORP- Innovid Corp</t>
  </si>
  <si>
    <t>US4576791085</t>
  </si>
  <si>
    <t>28272</t>
  </si>
  <si>
    <t>LIBERTY MEDIA-C- Liberty Media Corporation</t>
  </si>
  <si>
    <t>US5312296073</t>
  </si>
  <si>
    <t>6593625</t>
  </si>
  <si>
    <t>MAGNITE INC- MAGNITE</t>
  </si>
  <si>
    <t>US55955D1000</t>
  </si>
  <si>
    <t>28470</t>
  </si>
  <si>
    <t>Facebook Inc- Meta Platforms Inc</t>
  </si>
  <si>
    <t>US30303M1027</t>
  </si>
  <si>
    <t>12310</t>
  </si>
  <si>
    <t>Meta Platforms, Inc- Meta Platforms Inc</t>
  </si>
  <si>
    <t>Netflix Inc- Netflix Inc</t>
  </si>
  <si>
    <t>US64110L1061</t>
  </si>
  <si>
    <t>1104792</t>
  </si>
  <si>
    <t>KYG6796W1078</t>
  </si>
  <si>
    <t>90162</t>
  </si>
  <si>
    <t>Outbrain Inc- Outbrain Inc</t>
  </si>
  <si>
    <t>US69002R1032</t>
  </si>
  <si>
    <t>27700</t>
  </si>
  <si>
    <t>PINTEREST INC -A- Pinterest Inc</t>
  </si>
  <si>
    <t>US72352L1061</t>
  </si>
  <si>
    <t>28440</t>
  </si>
  <si>
    <t>PUBMATIC INC-A- PubMatic Inc</t>
  </si>
  <si>
    <t>US74467Q1031</t>
  </si>
  <si>
    <t>28426</t>
  </si>
  <si>
    <t>ROBLOX CORP - A- ROBLOX CORP</t>
  </si>
  <si>
    <t>US7710491033</t>
  </si>
  <si>
    <t>28591</t>
  </si>
  <si>
    <t>ROKU INC- Roku Inc</t>
  </si>
  <si>
    <t>US77543R1023</t>
  </si>
  <si>
    <t>28399</t>
  </si>
  <si>
    <t>SCIPLAY CORP-A- SCIPLAY CORP-A</t>
  </si>
  <si>
    <t>US8090871091</t>
  </si>
  <si>
    <t>90014</t>
  </si>
  <si>
    <t>SEA LTD-ADR- Sea Ltd</t>
  </si>
  <si>
    <t>US81141R1005</t>
  </si>
  <si>
    <t>28260</t>
  </si>
  <si>
    <t>SINCLAIR BROAD-A- SINCLAIR BROAD-A</t>
  </si>
  <si>
    <t>US8292261091</t>
  </si>
  <si>
    <t>90100</t>
  </si>
  <si>
    <t>SNAP INC - A- Snap Inc</t>
  </si>
  <si>
    <t>US83304A1060</t>
  </si>
  <si>
    <t>28586</t>
  </si>
  <si>
    <t>SPOTIFY TECHNOLO- SPOTIFY</t>
  </si>
  <si>
    <t>LU1778762911</t>
  </si>
  <si>
    <t>28455</t>
  </si>
  <si>
    <t>Take-Two Interactive- Take- two Interactive Software Inc</t>
  </si>
  <si>
    <t>US8740541094</t>
  </si>
  <si>
    <t>13174</t>
  </si>
  <si>
    <t>TENCENT HOLD-ADR- Tencent holdings ltd</t>
  </si>
  <si>
    <t>US88032Q1094</t>
  </si>
  <si>
    <t>11074</t>
  </si>
  <si>
    <t>TRADE DESK INC-A- TRADE DESK</t>
  </si>
  <si>
    <t>US88339J1051</t>
  </si>
  <si>
    <t>28465</t>
  </si>
  <si>
    <t>VIMEO INC- VIMEO INC</t>
  </si>
  <si>
    <t>US92719V1008</t>
  </si>
  <si>
    <t>89608</t>
  </si>
  <si>
    <t>WALT DISNEY CO- Walt Disney Company</t>
  </si>
  <si>
    <t>US2546871060</t>
  </si>
  <si>
    <t>10586</t>
  </si>
  <si>
    <t>WARNER BROS DISC- Warner Bros Discovery Inc</t>
  </si>
  <si>
    <t>US9344231041</t>
  </si>
  <si>
    <t>89893</t>
  </si>
  <si>
    <t>JOYY INC- YY INC</t>
  </si>
  <si>
    <t>US98426T1060</t>
  </si>
  <si>
    <t>27862</t>
  </si>
  <si>
    <t>ZOOMINFO TECH-A- ZOOMINFO TECH</t>
  </si>
  <si>
    <t>US98980F1049</t>
  </si>
  <si>
    <t>28467</t>
  </si>
  <si>
    <t>AMN HEALTHCARE- AMN HEALTHCARE INC</t>
  </si>
  <si>
    <t>US0017441017</t>
  </si>
  <si>
    <t>89353</t>
  </si>
  <si>
    <t>BYTE ACQUISITION- BYTE ACQUISITION CORP</t>
  </si>
  <si>
    <t>KYG1R25Q1216</t>
  </si>
  <si>
    <t>13527</t>
  </si>
  <si>
    <t>ENETI INC- ENETI INC</t>
  </si>
  <si>
    <t>MHY2294C1075</t>
  </si>
  <si>
    <t>90187</t>
  </si>
  <si>
    <t>MASTERCRAFT BOAT- MASTERCRAFT BOAT HOLD</t>
  </si>
  <si>
    <t>US57637H1032</t>
  </si>
  <si>
    <t>90143</t>
  </si>
  <si>
    <t>MICROSECTORS FAN- MICROSECTORS FAN</t>
  </si>
  <si>
    <t>US0636798722</t>
  </si>
  <si>
    <t>89884</t>
  </si>
  <si>
    <t>STEVEN MADDEN- STEVEN MADDEN LTD</t>
  </si>
  <si>
    <t>US5562691080</t>
  </si>
  <si>
    <t>90144</t>
  </si>
  <si>
    <t>ABCELLERA BIOLOG- ABCELLERA BIOLOG</t>
  </si>
  <si>
    <t>CA00288U1066</t>
  </si>
  <si>
    <t>90027</t>
  </si>
  <si>
    <t>ABEONA THERAPEUT- ABEONA THERAPEUT</t>
  </si>
  <si>
    <t>US00289Y2063</t>
  </si>
  <si>
    <t>90164</t>
  </si>
  <si>
    <t>ALLOGENE THERAPE- ALLOGENE THERAPE</t>
  </si>
  <si>
    <t>US0197701065</t>
  </si>
  <si>
    <t>90206</t>
  </si>
  <si>
    <t>Amgen- Amgen Inc</t>
  </si>
  <si>
    <t>US0311621009</t>
  </si>
  <si>
    <t>10020</t>
  </si>
  <si>
    <t>APTEVO THERAPE- APTEVO THERAPE</t>
  </si>
  <si>
    <t>US03835L2079</t>
  </si>
  <si>
    <t>90036</t>
  </si>
  <si>
    <t>Aquabounty Technologies inc- Aquabounty Technologies Inc</t>
  </si>
  <si>
    <t>US03842K2006</t>
  </si>
  <si>
    <t>28613</t>
  </si>
  <si>
    <t>MODERNA INC- ASTRA SPACE I</t>
  </si>
  <si>
    <t>US60770K1079</t>
  </si>
  <si>
    <t>28573</t>
  </si>
  <si>
    <t>Biogen idec inc- BIOGEN IDEC INC</t>
  </si>
  <si>
    <t>US09062X1037</t>
  </si>
  <si>
    <t>10670</t>
  </si>
  <si>
    <t>BIONTECH SE-ADR- BIONTECH</t>
  </si>
  <si>
    <t>US09075V1026</t>
  </si>
  <si>
    <t>28571</t>
  </si>
  <si>
    <t>CANOPY GROWTH CO- CANOPY GROWTH CO</t>
  </si>
  <si>
    <t>CA1380351009</t>
  </si>
  <si>
    <t>89675</t>
  </si>
  <si>
    <t>CARISMA THERAPEU- Carisma Thrapeutics Inc</t>
  </si>
  <si>
    <t>US14216R1014</t>
  </si>
  <si>
    <t>89332</t>
  </si>
  <si>
    <t>COMPASS PATHWAYS- compass</t>
  </si>
  <si>
    <t>US20451W1018</t>
  </si>
  <si>
    <t>11257</t>
  </si>
  <si>
    <t>CRISPR THERAPEUT- CRISPR Therapeutics AG</t>
  </si>
  <si>
    <t>CH0334081137</t>
  </si>
  <si>
    <t>28488</t>
  </si>
  <si>
    <t>CULLINAN ONCOLOGY IN- CULLINAN ONCOLOGY IN</t>
  </si>
  <si>
    <t>US2300311063</t>
  </si>
  <si>
    <t>90019</t>
  </si>
  <si>
    <t>EDITAS MEDICINE- EDITAS MEDICINE</t>
  </si>
  <si>
    <t>US28106W1036</t>
  </si>
  <si>
    <t>28652</t>
  </si>
  <si>
    <t>EMERGENT BIOSOLUTIO- EMERGENT BIOSOLUTIO</t>
  </si>
  <si>
    <t>US29089Q1058</t>
  </si>
  <si>
    <t>28812</t>
  </si>
  <si>
    <t>IKENA ONCOLOGY I- IKENA ONCOLOGY I</t>
  </si>
  <si>
    <t>US45175G1085</t>
  </si>
  <si>
    <t>90163</t>
  </si>
  <si>
    <t>INTELLIA THERAPE- intellia therapeutics inc</t>
  </si>
  <si>
    <t>US45826J1051</t>
  </si>
  <si>
    <t>28627</t>
  </si>
  <si>
    <t>INVESCO DYNAMIC- INVESCO DYNAMIC</t>
  </si>
  <si>
    <t>US46137V7872</t>
  </si>
  <si>
    <t>89609</t>
  </si>
  <si>
    <t>IRONWOOD PHARMAC- IRONWOOD</t>
  </si>
  <si>
    <t>US46333X1081</t>
  </si>
  <si>
    <t>27824</t>
  </si>
  <si>
    <t>Johnson &amp; Johnson- JOHNSON &amp; JOHNSON</t>
  </si>
  <si>
    <t>US4781601046</t>
  </si>
  <si>
    <t>10230</t>
  </si>
  <si>
    <t>Mararvai Lifesciences Holding - Mararvai Lifesciences Holding Inc</t>
  </si>
  <si>
    <t>US56600D1072</t>
  </si>
  <si>
    <t>28788</t>
  </si>
  <si>
    <t>Merck &amp;co inc- MERCK &amp;CO INC</t>
  </si>
  <si>
    <t>US58933Y1055</t>
  </si>
  <si>
    <t>10630</t>
  </si>
  <si>
    <t>Pfizer inc- PFIZER INC</t>
  </si>
  <si>
    <t>US7170811035</t>
  </si>
  <si>
    <t>10627</t>
  </si>
  <si>
    <t>PLANET 13 HOLDIN- PLANET 13 HOLDIN Inc</t>
  </si>
  <si>
    <t>CA72706K1012</t>
  </si>
  <si>
    <t>28609</t>
  </si>
  <si>
    <t>RANI THERAPEUTIC- RANI THERAPEUTIC</t>
  </si>
  <si>
    <t>US7530181004</t>
  </si>
  <si>
    <t>90101</t>
  </si>
  <si>
    <t>Regeneron pharma- Regeneron pharma</t>
  </si>
  <si>
    <t>US75886F1075</t>
  </si>
  <si>
    <t>27164</t>
  </si>
  <si>
    <t>REPLIGEN CORP- REPLIGEN CORP</t>
  </si>
  <si>
    <t>US7599161095</t>
  </si>
  <si>
    <t>89611</t>
  </si>
  <si>
    <t>SEELOS THERAPEUTICS- Seelos Theraputics Inc</t>
  </si>
  <si>
    <t>US81577F1093</t>
  </si>
  <si>
    <t>12949</t>
  </si>
  <si>
    <t>TILRAY INC-CL 2- Tilray Inc</t>
  </si>
  <si>
    <t>US88688T1007</t>
  </si>
  <si>
    <t>28498</t>
  </si>
  <si>
    <t>TWIST BIOSCIENCE- TWIST BIOSCIENCE</t>
  </si>
  <si>
    <t>US90184D1000</t>
  </si>
  <si>
    <t>89345</t>
  </si>
  <si>
    <t>AMERICOLD REALTY TRUST- AMERICOLD REALTY TRUST</t>
  </si>
  <si>
    <t>US03064D1081</t>
  </si>
  <si>
    <t>28647</t>
  </si>
  <si>
    <t>AROUNDTOWN SA- Aroundtown property</t>
  </si>
  <si>
    <t>LU1673108939</t>
  </si>
  <si>
    <t>12853</t>
  </si>
  <si>
    <t>BOSTON PROPERTIES- BOSTON PROPERTIES</t>
  </si>
  <si>
    <t>US1011211018</t>
  </si>
  <si>
    <t>27746</t>
  </si>
  <si>
    <t>CBL &amp; ASSOC PROP- CBL &amp; Associates lp</t>
  </si>
  <si>
    <t>US1248308785</t>
  </si>
  <si>
    <t>12713</t>
  </si>
  <si>
    <t>CITY OFFICE REIT- CITY OFFICE REIT</t>
  </si>
  <si>
    <t>US1785871013</t>
  </si>
  <si>
    <t>90103</t>
  </si>
  <si>
    <t>CORRECTIONS CORP OF AMERICA- CORRECTIONS CORP</t>
  </si>
  <si>
    <t>US21871N1019</t>
  </si>
  <si>
    <t>90207</t>
  </si>
  <si>
    <t>DIGITAL REALTY TRUST INC- DIGITAL REALTY</t>
  </si>
  <si>
    <t>US2538681030</t>
  </si>
  <si>
    <t>2873</t>
  </si>
  <si>
    <t>DOUGLAS ELLIMAN- DOUGLAS ELLIMAN</t>
  </si>
  <si>
    <t>US25961D1054</t>
  </si>
  <si>
    <t>90028</t>
  </si>
  <si>
    <t>FARMLAND PARTNER- FARMLAND PARTNER</t>
  </si>
  <si>
    <t>US31154R1095</t>
  </si>
  <si>
    <t>89578</t>
  </si>
  <si>
    <t>GLADSTONE LAND C- GLADSTONE LAND C</t>
  </si>
  <si>
    <t>US3765491010</t>
  </si>
  <si>
    <t>89579</t>
  </si>
  <si>
    <t>INNOVATIVE INDUS- Innovid Corp</t>
  </si>
  <si>
    <t>US45781V1017</t>
  </si>
  <si>
    <t>Iwg Plc- IWG PLC</t>
  </si>
  <si>
    <t>JE00BYVQYS01</t>
  </si>
  <si>
    <t>13195</t>
  </si>
  <si>
    <t>kilroy realty corp- KILROY REALTY CORP</t>
  </si>
  <si>
    <t>US49427F1084</t>
  </si>
  <si>
    <t>89355</t>
  </si>
  <si>
    <t>LEGACY HOUSING C- LEGACY HOUSING Corp</t>
  </si>
  <si>
    <t>US52472M1018</t>
  </si>
  <si>
    <t>11528</t>
  </si>
  <si>
    <t>LTC PROPERTIES- LTC PROPERTIES</t>
  </si>
  <si>
    <t>US5021751020</t>
  </si>
  <si>
    <t>89630</t>
  </si>
  <si>
    <t>Medical Properties- Medical Properties Trust inc</t>
  </si>
  <si>
    <t>US58463J3041</t>
  </si>
  <si>
    <t>28473</t>
  </si>
  <si>
    <t>NATL HEALTH INV- National Health investors inc</t>
  </si>
  <si>
    <t>US63633D1046</t>
  </si>
  <si>
    <t>28601</t>
  </si>
  <si>
    <t>NEXPOINT STRATEGIC- NEXPOINT STRATEGIC</t>
  </si>
  <si>
    <t>US65340G2057</t>
  </si>
  <si>
    <t>90104</t>
  </si>
  <si>
    <t>OMEGA HEALTHCARE IN- OMEGA HEALTHCARE IN</t>
  </si>
  <si>
    <t>US6819361006</t>
  </si>
  <si>
    <t>89354</t>
  </si>
  <si>
    <t>OPENDOOR TECHNOL- OPENDOOR TECHNOL</t>
  </si>
  <si>
    <t>US6837121036</t>
  </si>
  <si>
    <t>28435</t>
  </si>
  <si>
    <t>POSTAL REALTY-A- Postal Realty Trust Inc(ישן)</t>
  </si>
  <si>
    <t>US73757R1023</t>
  </si>
  <si>
    <t>89628</t>
  </si>
  <si>
    <t>PROLOGIS INC- Prologis Inc</t>
  </si>
  <si>
    <t>US74340W1036</t>
  </si>
  <si>
    <t>13035</t>
  </si>
  <si>
    <t>REALTY INCOME- REALTY INCOME</t>
  </si>
  <si>
    <t>US7561091049</t>
  </si>
  <si>
    <t>89585</t>
  </si>
  <si>
    <t>REDFIN CORP- Redfin Corporation</t>
  </si>
  <si>
    <t>US75737F1084</t>
  </si>
  <si>
    <t>28474</t>
  </si>
  <si>
    <t>RETAIL VALUE- Retail Value Inc</t>
  </si>
  <si>
    <t>US76133Q1022</t>
  </si>
  <si>
    <t>28485</t>
  </si>
  <si>
    <t>Simon Propery Group- SIMON PROPERTY GROUP LP</t>
  </si>
  <si>
    <t>US8288061091</t>
  </si>
  <si>
    <t>10758</t>
  </si>
  <si>
    <t>SL Green Realty Corp- sl green</t>
  </si>
  <si>
    <t>US78440X8873</t>
  </si>
  <si>
    <t>27595</t>
  </si>
  <si>
    <t>MACERICH CO/THE- The Macerich Company</t>
  </si>
  <si>
    <t>US5543821012</t>
  </si>
  <si>
    <t>28622</t>
  </si>
  <si>
    <t>TRICON RESIDENTI- TRICON RESIDENTI</t>
  </si>
  <si>
    <t>CA89612W1023</t>
  </si>
  <si>
    <t>90031</t>
  </si>
  <si>
    <t>URSTADT BIDDLE-A- Urstadt Biddle Properties Inc</t>
  </si>
  <si>
    <t>US9172862057</t>
  </si>
  <si>
    <t>28525</t>
  </si>
  <si>
    <t>VICI PROPERTIES- VICI Properties Inc</t>
  </si>
  <si>
    <t>US9256521090</t>
  </si>
  <si>
    <t>28529</t>
  </si>
  <si>
    <t>wp carey inc- W P Carey Inc</t>
  </si>
  <si>
    <t>US92936U1097</t>
  </si>
  <si>
    <t>28476</t>
  </si>
  <si>
    <t>ZILLOW GRO-C- Zillow Group Inc</t>
  </si>
  <si>
    <t>US98954M2008</t>
  </si>
  <si>
    <t>28403</t>
  </si>
  <si>
    <t>Abercrombie&amp; Fitch Co- ABERCROMBIE &amp; FITCH CO-CL A</t>
  </si>
  <si>
    <t>US0028962076</t>
  </si>
  <si>
    <t>10997</t>
  </si>
  <si>
    <t>&amp; ACADEMY SPORTS- Academy Sports &amp; Outdoors Inc</t>
  </si>
  <si>
    <t>US00402L1070</t>
  </si>
  <si>
    <t>89476</t>
  </si>
  <si>
    <t>Alibaba Group ho- ALIBABA COM LTD</t>
  </si>
  <si>
    <t>US01609W1027</t>
  </si>
  <si>
    <t>10825</t>
  </si>
  <si>
    <t>Amazon inc- amazon.com</t>
  </si>
  <si>
    <t>US0231351067</t>
  </si>
  <si>
    <t>11069</t>
  </si>
  <si>
    <t>CARVANA CO- carvana co</t>
  </si>
  <si>
    <t>US1468691027</t>
  </si>
  <si>
    <t>89722</t>
  </si>
  <si>
    <t>CDON AB- CDON AB</t>
  </si>
  <si>
    <t>SE0015191911</t>
  </si>
  <si>
    <t>89624</t>
  </si>
  <si>
    <t>CHEWY INC- CL A- CHEWY</t>
  </si>
  <si>
    <t>US16679L1098</t>
  </si>
  <si>
    <t>2874</t>
  </si>
  <si>
    <t>DOORDASH INC-A- DOORDASH INC</t>
  </si>
  <si>
    <t>US25809K1051</t>
  </si>
  <si>
    <t>89491</t>
  </si>
  <si>
    <t>EBAY INC- EBAY INC</t>
  </si>
  <si>
    <t>US2786421030</t>
  </si>
  <si>
    <t>10769</t>
  </si>
  <si>
    <t>ETSY INC- Etsy Inc</t>
  </si>
  <si>
    <t>US29786A1060</t>
  </si>
  <si>
    <t>28453</t>
  </si>
  <si>
    <t>FARFETCH LTD-A- Farfetch Ltd</t>
  </si>
  <si>
    <t>KY30744W1070</t>
  </si>
  <si>
    <t>28089</t>
  </si>
  <si>
    <t>FOOT LOCKER INC- FOOT LOCKER</t>
  </si>
  <si>
    <t>US3448491049</t>
  </si>
  <si>
    <t>27171</t>
  </si>
  <si>
    <t>GIGACLOUD TECH-A- GIGACLOUD TECH-A</t>
  </si>
  <si>
    <t>KYG386441037</t>
  </si>
  <si>
    <t>90155</t>
  </si>
  <si>
    <t>Home Depot Inc- HOME DEPOT</t>
  </si>
  <si>
    <t>US4370761029</t>
  </si>
  <si>
    <t>10192</t>
  </si>
  <si>
    <t>JD.COM INC-ADR- JD.com Inc</t>
  </si>
  <si>
    <t>US47215P1066</t>
  </si>
  <si>
    <t>27669</t>
  </si>
  <si>
    <t>FLOOR AND DECOR- KFW</t>
  </si>
  <si>
    <t>US3397501012</t>
  </si>
  <si>
    <t>10239</t>
  </si>
  <si>
    <t>LL FLOORING HOLD- LL FLOORING HOLD</t>
  </si>
  <si>
    <t>US55003T1079</t>
  </si>
  <si>
    <t>89989</t>
  </si>
  <si>
    <t>MARINEMAX INC- MarineMax Inc</t>
  </si>
  <si>
    <t>US5679081084</t>
  </si>
  <si>
    <t>MERCADOLIBRE INC- MercadoLibre Inc</t>
  </si>
  <si>
    <t>US58733R1023</t>
  </si>
  <si>
    <t>27497</t>
  </si>
  <si>
    <t>OLLIES BARGAIN- OLLIES BARGAIN INC</t>
  </si>
  <si>
    <t>US6811161099</t>
  </si>
  <si>
    <t>89298</t>
  </si>
  <si>
    <t>OVERSTOCK.COM- Overstock.com Inc</t>
  </si>
  <si>
    <t>US6903701018</t>
  </si>
  <si>
    <t>28444</t>
  </si>
  <si>
    <t>OZON HOLDINGS-AD- OZON HOLDINGS PLC</t>
  </si>
  <si>
    <t>US69269L1044</t>
  </si>
  <si>
    <t>28397</t>
  </si>
  <si>
    <t>PETMED EXPRESS- PETMED EXPRESS</t>
  </si>
  <si>
    <t>US7163821066</t>
  </si>
  <si>
    <t>90156</t>
  </si>
  <si>
    <t>PINDUODUO INC- Pinduoduo Inc</t>
  </si>
  <si>
    <t>US7223041028</t>
  </si>
  <si>
    <t>28396</t>
  </si>
  <si>
    <t>PROSUS NV- PROSUS NV</t>
  </si>
  <si>
    <t>NL0013654783</t>
  </si>
  <si>
    <t>28245</t>
  </si>
  <si>
    <t>RUMBLEON INC-B- RUMBLEON INC-B</t>
  </si>
  <si>
    <t>US7813863054</t>
  </si>
  <si>
    <t>28798</t>
  </si>
  <si>
    <t>TARGET CORP- TARGET CORP</t>
  </si>
  <si>
    <t>US87612E1064</t>
  </si>
  <si>
    <t>10410</t>
  </si>
  <si>
    <t>SPORTSMAN'S WARE- Westlake Chemical Partners LP</t>
  </si>
  <si>
    <t>US84920Y1064</t>
  </si>
  <si>
    <t>89467</t>
  </si>
  <si>
    <t>ZUMIEZ INC- ZUMIEZ INC</t>
  </si>
  <si>
    <t>US9898171015</t>
  </si>
  <si>
    <t>89613</t>
  </si>
  <si>
    <t>Advanced Micro Devices- Advanced Micro Devices inc</t>
  </si>
  <si>
    <t>US0079031078</t>
  </si>
  <si>
    <t>10004</t>
  </si>
  <si>
    <t>Alpha and Omega Semicondactor Limited- Alpha and Omega Semiconductor Ltd</t>
  </si>
  <si>
    <t>BMG6331P1041</t>
  </si>
  <si>
    <t>28818</t>
  </si>
  <si>
    <t>APPLIED MATERIALS- APPLIED MATERIALS</t>
  </si>
  <si>
    <t>US0382221051</t>
  </si>
  <si>
    <t>10028</t>
  </si>
  <si>
    <t>asml holding nv-ny- ASML HOLDING NV-NY</t>
  </si>
  <si>
    <t>USN070592100</t>
  </si>
  <si>
    <t>27028</t>
  </si>
  <si>
    <t>ASML_ASML HOLDING NV-NY REG- ASML HOLDING NV-NY</t>
  </si>
  <si>
    <t>NL0010273215</t>
  </si>
  <si>
    <t>AXT INC- AXT INC</t>
  </si>
  <si>
    <t>US00246W1036</t>
  </si>
  <si>
    <t>28820</t>
  </si>
  <si>
    <t>CANADIAN SOLAR INC- CANADIAN SOLAR INC</t>
  </si>
  <si>
    <t>CA1366351098</t>
  </si>
  <si>
    <t>28402</t>
  </si>
  <si>
    <t>DAQO NEW ENE-ADR- Daqo New Energy corp</t>
  </si>
  <si>
    <t>US23703Q2030</t>
  </si>
  <si>
    <t>28416</t>
  </si>
  <si>
    <t>ENPHASE ENERGY- ENANTA PHARMACEUTICALS INC</t>
  </si>
  <si>
    <t>US29355A1079</t>
  </si>
  <si>
    <t>28004</t>
  </si>
  <si>
    <t>INTEL CORP- INTEL CORP</t>
  </si>
  <si>
    <t>US4581401001</t>
  </si>
  <si>
    <t>10210</t>
  </si>
  <si>
    <t>Micron tech- MICRON TECHN</t>
  </si>
  <si>
    <t>US5951121038</t>
  </si>
  <si>
    <t>10283</t>
  </si>
  <si>
    <t>Nvidia crop- NVIDIA CORP</t>
  </si>
  <si>
    <t>US67066G1040</t>
  </si>
  <si>
    <t>10322</t>
  </si>
  <si>
    <t>NXPI US- NXP SEMICONDUCTORS NV</t>
  </si>
  <si>
    <t>NL0009538784</t>
  </si>
  <si>
    <t>27264</t>
  </si>
  <si>
    <t>QORVO INC- Qorvo Inc</t>
  </si>
  <si>
    <t>US74736K1016</t>
  </si>
  <si>
    <t>28505</t>
  </si>
  <si>
    <t>Qualcomm INC- QUALCOMM Inc</t>
  </si>
  <si>
    <t>US7475251036</t>
  </si>
  <si>
    <t>10350</t>
  </si>
  <si>
    <t>Taiwan Semiconductor Adr- TAIWAN Semiconductor</t>
  </si>
  <si>
    <t>US8740391003</t>
  </si>
  <si>
    <t>10409</t>
  </si>
  <si>
    <t>TAIWAN SEMICONDUCTOR- TAIWAN Semiconductor</t>
  </si>
  <si>
    <t>Accenture plc-cl a- ACCENTURE PLC-CL A</t>
  </si>
  <si>
    <t>IE00B4BNMY34</t>
  </si>
  <si>
    <t>10888</t>
  </si>
  <si>
    <t>ADOBE SYS INC- Adobe Inc</t>
  </si>
  <si>
    <t>US00724F1012</t>
  </si>
  <si>
    <t>28056</t>
  </si>
  <si>
    <t>AFFIRM HOLDINGS- Affirm Holdings Inc</t>
  </si>
  <si>
    <t>US00827B1061</t>
  </si>
  <si>
    <t>28520</t>
  </si>
  <si>
    <t>AKAMAI TECHNO- AKAMAI</t>
  </si>
  <si>
    <t>US00971T1016</t>
  </si>
  <si>
    <t>13214</t>
  </si>
  <si>
    <t>ALTERYX INC -A- Alteryx Inc</t>
  </si>
  <si>
    <t>US02156B1035</t>
  </si>
  <si>
    <t>28508</t>
  </si>
  <si>
    <t>AMPLITUDE-CL A- Amplitude Inc</t>
  </si>
  <si>
    <t>US03213A1043</t>
  </si>
  <si>
    <t>28046</t>
  </si>
  <si>
    <t>AAPPLOVIN CORP- Applovin Corporation</t>
  </si>
  <si>
    <t>US03831W1080</t>
  </si>
  <si>
    <t>28477</t>
  </si>
  <si>
    <t>ASANA INC- CL A- ASANA INC</t>
  </si>
  <si>
    <t>US04342Y1047</t>
  </si>
  <si>
    <t>28468</t>
  </si>
  <si>
    <t>ATLASSIAN CORP-A- ATLAS CREST INVESTMENT CORP</t>
  </si>
  <si>
    <t>US0494681010</t>
  </si>
  <si>
    <t>13265</t>
  </si>
  <si>
    <t>BILL US EQUITY- BILL.COM HOLFINGS INC</t>
  </si>
  <si>
    <t>US0900431000</t>
  </si>
  <si>
    <t>89460</t>
  </si>
  <si>
    <t>BIT DIGITAL INC- Bit Digital Inc</t>
  </si>
  <si>
    <t>KYG1144A1058</t>
  </si>
  <si>
    <t>28582</t>
  </si>
  <si>
    <t>BITFARMS LTD/CAN- BITFARMS</t>
  </si>
  <si>
    <t>CA09173B1076</t>
  </si>
  <si>
    <t>28457</t>
  </si>
  <si>
    <t>BLOCK INC- BLOCK INC</t>
  </si>
  <si>
    <t>US8522341036</t>
  </si>
  <si>
    <t>11530</t>
  </si>
  <si>
    <t>C3.AI INC- C3</t>
  </si>
  <si>
    <t>US12468P1049</t>
  </si>
  <si>
    <t>90166</t>
  </si>
  <si>
    <t>CLOUDFLARE INC-A- CLOUDFLARE</t>
  </si>
  <si>
    <t>US18915M1071</t>
  </si>
  <si>
    <t>28464</t>
  </si>
  <si>
    <t>CONFLUENT INC-A- confluent inc-a</t>
  </si>
  <si>
    <t>US20717M1036</t>
  </si>
  <si>
    <t>89795</t>
  </si>
  <si>
    <t>CROWDSTRIKE HO-A- CROWDSTRIKE</t>
  </si>
  <si>
    <t>US22788C1053</t>
  </si>
  <si>
    <t>28463</t>
  </si>
  <si>
    <t>CROWDSTRIKE HOLDINGS INC -A- CROWDSTRIKE</t>
  </si>
  <si>
    <t>DATADOG INC-A- DATADOG INC-A</t>
  </si>
  <si>
    <t>US23804L1035</t>
  </si>
  <si>
    <t>89614</t>
  </si>
  <si>
    <t>DIGITAL TURBINE INC- Digital Turbine Inc</t>
  </si>
  <si>
    <t>US25400W1027</t>
  </si>
  <si>
    <t>DIGITALOCEAN HOL- DIGITALOCEAN HOL</t>
  </si>
  <si>
    <t>US25402D1028</t>
  </si>
  <si>
    <t>28639</t>
  </si>
  <si>
    <t>DLOCAL LTD/URUGU- DLOCAL LTD/URUGU</t>
  </si>
  <si>
    <t>KYG290181018</t>
  </si>
  <si>
    <t>89508</t>
  </si>
  <si>
    <t>DOCUSIGN INC- DocuSign Inc</t>
  </si>
  <si>
    <t>US2561631068</t>
  </si>
  <si>
    <t>DROPBOX INC-A- Dropbox Inc</t>
  </si>
  <si>
    <t>US26210C1045</t>
  </si>
  <si>
    <t>28480</t>
  </si>
  <si>
    <t>DYNATRACE INC- DYNATRACE INC</t>
  </si>
  <si>
    <t>US2681501092</t>
  </si>
  <si>
    <t>90133</t>
  </si>
  <si>
    <t>EBIX INC- Ebix Inc</t>
  </si>
  <si>
    <t>US2787152063</t>
  </si>
  <si>
    <t>28483</t>
  </si>
  <si>
    <t>ELASTIC NV- Elastic NV</t>
  </si>
  <si>
    <t>NL0013056914</t>
  </si>
  <si>
    <t>28425</t>
  </si>
  <si>
    <t>ENDAVA PLC-ADR- ENDAVA PLC-ADR</t>
  </si>
  <si>
    <t>US29260V1052</t>
  </si>
  <si>
    <t>89746</t>
  </si>
  <si>
    <t>EPAM SYSTEMS INC- EPAM SYSTEMS INC 6924</t>
  </si>
  <si>
    <t>US29414B1044</t>
  </si>
  <si>
    <t>27900</t>
  </si>
  <si>
    <t>FORTINET- Fortinet Inc</t>
  </si>
  <si>
    <t>US34959E1091</t>
  </si>
  <si>
    <t>13077</t>
  </si>
  <si>
    <t>GDS HLDGS - ADR- GDS HOLDINGS LTD</t>
  </si>
  <si>
    <t>US36165L1089</t>
  </si>
  <si>
    <t>11319</t>
  </si>
  <si>
    <t>GITLAB INC-CL A- GITLAB INC</t>
  </si>
  <si>
    <t>US37637K1088</t>
  </si>
  <si>
    <t>28650</t>
  </si>
  <si>
    <t>Global Payments Inv- Global Payments Inc</t>
  </si>
  <si>
    <t>US37940X1028</t>
  </si>
  <si>
    <t>13066</t>
  </si>
  <si>
    <t>GLOBANT SA- GLOBANT SA</t>
  </si>
  <si>
    <t>LU0974299876</t>
  </si>
  <si>
    <t>89744</t>
  </si>
  <si>
    <t>HUT 8 MINING COR- hut 8 mining</t>
  </si>
  <si>
    <t>CA44812T1021</t>
  </si>
  <si>
    <t>89403</t>
  </si>
  <si>
    <t>IMMERSION CORP- IMMERSION CORP</t>
  </si>
  <si>
    <t>US4525211078</t>
  </si>
  <si>
    <t>90140</t>
  </si>
  <si>
    <t>INTUIT INC- INTUIT INC</t>
  </si>
  <si>
    <t>US4612021034</t>
  </si>
  <si>
    <t>89616</t>
  </si>
  <si>
    <t>KORN FERRY- KORN FERRY</t>
  </si>
  <si>
    <t>US5006432000</t>
  </si>
  <si>
    <t>90142</t>
  </si>
  <si>
    <t>LATCH INC- LATCH INC</t>
  </si>
  <si>
    <t>US51818V1061</t>
  </si>
  <si>
    <t>89793</t>
  </si>
  <si>
    <t>MARATHON DIGITAL HOL- MARATHON OIL CORP</t>
  </si>
  <si>
    <t>US5657881067</t>
  </si>
  <si>
    <t>10632</t>
  </si>
  <si>
    <t>MARQETA INC-A- MARQETA INC-A</t>
  </si>
  <si>
    <t>US57142B1044</t>
  </si>
  <si>
    <t>89619</t>
  </si>
  <si>
    <t>Microsoft corp- MICROSOFT CORP</t>
  </si>
  <si>
    <t>US5949181045</t>
  </si>
  <si>
    <t>10284</t>
  </si>
  <si>
    <t>MICROSTRATEGY INC-CL- Microstrategy inc</t>
  </si>
  <si>
    <t>US5949724083</t>
  </si>
  <si>
    <t>28615</t>
  </si>
  <si>
    <t>MONGODB INC- MONGODB INC</t>
  </si>
  <si>
    <t>US60937P1066</t>
  </si>
  <si>
    <t>28665</t>
  </si>
  <si>
    <t>A10 NETWORKS INC- NETWORK RAIL</t>
  </si>
  <si>
    <t>US0021211018</t>
  </si>
  <si>
    <t>10304</t>
  </si>
  <si>
    <t>OKTA INC- OKTA</t>
  </si>
  <si>
    <t>US6792951054</t>
  </si>
  <si>
    <t>28501</t>
  </si>
  <si>
    <t>PAGS US- Pagseguro Digital Ltd</t>
  </si>
  <si>
    <t>KYG687071012</t>
  </si>
  <si>
    <t>28175</t>
  </si>
  <si>
    <t>Palantir Technologeis inc- Palantir Technologies Inc</t>
  </si>
  <si>
    <t>US69608A1088</t>
  </si>
  <si>
    <t>28438</t>
  </si>
  <si>
    <t>Palo alto networks- Palo alto networks inc</t>
  </si>
  <si>
    <t>US6974351057</t>
  </si>
  <si>
    <t>12997</t>
  </si>
  <si>
    <t>PAYCOM SOFTWARE- PAYCOM SOFTWARE</t>
  </si>
  <si>
    <t>US70432V1026</t>
  </si>
  <si>
    <t>28780</t>
  </si>
  <si>
    <t>PAYPAL HOLDINGS- Paypal Holdings inc</t>
  </si>
  <si>
    <t>US70450Y1038</t>
  </si>
  <si>
    <t>12898</t>
  </si>
  <si>
    <t>QIWI PLC-SP ADR- QIWI PLC-SP ADR</t>
  </si>
  <si>
    <t>US74735M1080</t>
  </si>
  <si>
    <t>89617</t>
  </si>
  <si>
    <t>RIOT BLOCKCHAIN- Riot Blockchain Inc</t>
  </si>
  <si>
    <t>US7672921050</t>
  </si>
  <si>
    <t>28454</t>
  </si>
  <si>
    <t>Salesforce.com Inc- Saleforce.com Inc</t>
  </si>
  <si>
    <t>US79466L3024</t>
  </si>
  <si>
    <t>12384</t>
  </si>
  <si>
    <t>SENTINELONE IN-A- SentinelOne Inc</t>
  </si>
  <si>
    <t>US81730H1095</t>
  </si>
  <si>
    <t>28562</t>
  </si>
  <si>
    <t>SENTINELONE INC -CLASS A- SentinelOne Inc</t>
  </si>
  <si>
    <t>SHOPIFY INC - A- Shopify Inc</t>
  </si>
  <si>
    <t>CA82509L1076</t>
  </si>
  <si>
    <t>28486</t>
  </si>
  <si>
    <t>NOWFLAKE INC-A- Snowflake Inc</t>
  </si>
  <si>
    <t>US8334451098</t>
  </si>
  <si>
    <t>28479</t>
  </si>
  <si>
    <t>SPLUNK INC- SPLUNK INC</t>
  </si>
  <si>
    <t>US8486371045</t>
  </si>
  <si>
    <t>89422</t>
  </si>
  <si>
    <t>Synopsys inc- Synopsys Inc</t>
  </si>
  <si>
    <t>US8716071076</t>
  </si>
  <si>
    <t>12220</t>
  </si>
  <si>
    <t>TWILIO INC - A- Twilio INC</t>
  </si>
  <si>
    <t>US90138F1021</t>
  </si>
  <si>
    <t>27277</t>
  </si>
  <si>
    <t>TYLER TECHNOLOG- TYLER TECHNOLOG</t>
  </si>
  <si>
    <t>US9022521051</t>
  </si>
  <si>
    <t>2875</t>
  </si>
  <si>
    <t>Uipath inc- Uipath inc</t>
  </si>
  <si>
    <t>US90364P1057</t>
  </si>
  <si>
    <t>28456</t>
  </si>
  <si>
    <t>UNITY SOFTWARE I- Unity Software Inc</t>
  </si>
  <si>
    <t>US91332U1016</t>
  </si>
  <si>
    <t>28415</t>
  </si>
  <si>
    <t>ZOOM VIDEO COM-A- ZOOM VIDEO COM-A</t>
  </si>
  <si>
    <t>US98980L1017</t>
  </si>
  <si>
    <t>89618</t>
  </si>
  <si>
    <t>ZSCALER INC- Zscaler Inc</t>
  </si>
  <si>
    <t>US98980G1022</t>
  </si>
  <si>
    <t>28081</t>
  </si>
  <si>
    <t>HUB CYBER SECURI- האב אבטחת מידע (ישראל) בע"מ</t>
  </si>
  <si>
    <t>IL0010840036</t>
  </si>
  <si>
    <t>511029373</t>
  </si>
  <si>
    <t>3D SYSTEMS CORP- 3D SYSTEMS</t>
  </si>
  <si>
    <t>US88554D2053</t>
  </si>
  <si>
    <t>28589</t>
  </si>
  <si>
    <t>Apple computer inc- APPLE COMPUTER INC</t>
  </si>
  <si>
    <t>US0378331005</t>
  </si>
  <si>
    <t>10027</t>
  </si>
  <si>
    <t>APPLE INC- APPLE COMPUTER INC</t>
  </si>
  <si>
    <t>ARISTA NETWORKS- Arista Networks Inc</t>
  </si>
  <si>
    <t>US0404131064</t>
  </si>
  <si>
    <t>89686</t>
  </si>
  <si>
    <t>ARLO TECHNOLOGIE- ARLO TECHNOLOGIE</t>
  </si>
  <si>
    <t>US04206A1016</t>
  </si>
  <si>
    <t>90161</t>
  </si>
  <si>
    <t>BEL FUSE INC-B- BEL FUSE INC-B</t>
  </si>
  <si>
    <t>US0773473006</t>
  </si>
  <si>
    <t>90146</t>
  </si>
  <si>
    <t>BENCHMARK ELECTR- BENCHMARK ELECTR</t>
  </si>
  <si>
    <t>US08160H1014</t>
  </si>
  <si>
    <t>90154</t>
  </si>
  <si>
    <t>BROADCOM INC- Broadcom Inc</t>
  </si>
  <si>
    <t>US11135F1012</t>
  </si>
  <si>
    <t>11083</t>
  </si>
  <si>
    <t>BROADCOM LTD- Broadcom Inc</t>
  </si>
  <si>
    <t>CANAAN INC- CANAAN INC</t>
  </si>
  <si>
    <t>US1347481020</t>
  </si>
  <si>
    <t>28672</t>
  </si>
  <si>
    <t>Cisco  sys inc- CISCO SYS</t>
  </si>
  <si>
    <t>US17275R1023</t>
  </si>
  <si>
    <t>10082</t>
  </si>
  <si>
    <t>DELL TECHN-C- DELL INC</t>
  </si>
  <si>
    <t>US24703L2025</t>
  </si>
  <si>
    <t>10111</t>
  </si>
  <si>
    <t>EXTREME NETWORKS- EXTREME NETWORKS</t>
  </si>
  <si>
    <t>US30226D1063</t>
  </si>
  <si>
    <t>89782</t>
  </si>
  <si>
    <t>ION ACQUISITION CORP 1 LTD-A- Innovid Corp</t>
  </si>
  <si>
    <t>KYG493921061</t>
  </si>
  <si>
    <t>INNOVIZ TECHNOLO- INNOVIZ TECHNOLOGIES KTS 8097</t>
  </si>
  <si>
    <t>MATRIX SERVICE- MATRIX SERVICE</t>
  </si>
  <si>
    <t>US5768531056</t>
  </si>
  <si>
    <t>90188</t>
  </si>
  <si>
    <t>Nokia co adr a- NOKIA CORP</t>
  </si>
  <si>
    <t>US6549022043</t>
  </si>
  <si>
    <t>10316</t>
  </si>
  <si>
    <t>SAMSUNG ELECTR-GDR REG- Samsung Electronics co ltd</t>
  </si>
  <si>
    <t>US7960508882</t>
  </si>
  <si>
    <t>11111</t>
  </si>
  <si>
    <t>SIYATA MOBILE IN- Siyata Mobile Inc</t>
  </si>
  <si>
    <t>CA83013Q5095</t>
  </si>
  <si>
    <t>28407</t>
  </si>
  <si>
    <t>VISLINK TECHNOLOGIES- VISLINK TECHNOLOGIES, INC</t>
  </si>
  <si>
    <t>US92836Y4098</t>
  </si>
  <si>
    <t>89684</t>
  </si>
  <si>
    <t>AMERICA MOVIL SAB- AMERICA MOVIL</t>
  </si>
  <si>
    <t>US02390A1016</t>
  </si>
  <si>
    <t>10908</t>
  </si>
  <si>
    <t>AST SPACEMOBILE- AST SpaceMobile Inc</t>
  </si>
  <si>
    <t>US00217D1000</t>
  </si>
  <si>
    <t>28446</t>
  </si>
  <si>
    <t>LIBERTY LATIN AMERICA-CL-A- LIBERTY LATIN AMERICA Ltd</t>
  </si>
  <si>
    <t>BMG9001E1021</t>
  </si>
  <si>
    <t>89874</t>
  </si>
  <si>
    <t>LUMEN TECHNOLOGIES- LUMEN TECHNOLOGIES</t>
  </si>
  <si>
    <t>US5502411037</t>
  </si>
  <si>
    <t>TELEPHONE &amp; DATA- TELEPHONE &amp; DATA</t>
  </si>
  <si>
    <t>US8794338298</t>
  </si>
  <si>
    <t>28809</t>
  </si>
  <si>
    <t>US CELLULAR CORP- US CELLULAR CORP</t>
  </si>
  <si>
    <t>US9116841084</t>
  </si>
  <si>
    <t>28811</t>
  </si>
  <si>
    <t>VERIZON COMMUNICATI- VERIZON COMMUNICATI</t>
  </si>
  <si>
    <t>US92343V1044</t>
  </si>
  <si>
    <t>10469</t>
  </si>
  <si>
    <t>&amp; GENCO SHIPPING- &amp; GENCO SHIPPING</t>
  </si>
  <si>
    <t>MHY2685T1313</t>
  </si>
  <si>
    <t>90106</t>
  </si>
  <si>
    <t>COSTAMARE INC- COSTAMARE INC</t>
  </si>
  <si>
    <t>MHY1771G1026</t>
  </si>
  <si>
    <t>90035</t>
  </si>
  <si>
    <t>DANAOS CORP- DANAOS CORP</t>
  </si>
  <si>
    <t>MHY1968P1218</t>
  </si>
  <si>
    <t>Delta Airlines inc- Delta Air Lines, Inc</t>
  </si>
  <si>
    <t>US2473617023</t>
  </si>
  <si>
    <t>27175</t>
  </si>
  <si>
    <t>Deut Lufthansa Reg- Deutsche Lufthansa AG</t>
  </si>
  <si>
    <t>DE0008232125</t>
  </si>
  <si>
    <t>13096</t>
  </si>
  <si>
    <t>EAGLE BULK SHIPP- EAGLE BULK SHIPP</t>
  </si>
  <si>
    <t>MHY2187A1507</t>
  </si>
  <si>
    <t>90042</t>
  </si>
  <si>
    <t>EUROSEAS LTD- EUROSEAS LTD</t>
  </si>
  <si>
    <t>MHY235921357</t>
  </si>
  <si>
    <t>10144</t>
  </si>
  <si>
    <t>GLOBAL SHIP-CL A- GLOBAL SHIP</t>
  </si>
  <si>
    <t>MHY271836006</t>
  </si>
  <si>
    <t>89493</t>
  </si>
  <si>
    <t>GLOBUS MARITIME- GLOBUS MARITIME</t>
  </si>
  <si>
    <t>MHY272651263</t>
  </si>
  <si>
    <t>89873</t>
  </si>
  <si>
    <t>GRINDROD SHIPPIN- GRINDROD SHIPPIN</t>
  </si>
  <si>
    <t>SG9999019087</t>
  </si>
  <si>
    <t>90030</t>
  </si>
  <si>
    <t>MATSON INC- MATSON INC</t>
  </si>
  <si>
    <t>US57686G1058</t>
  </si>
  <si>
    <t>89717</t>
  </si>
  <si>
    <t>NAVIOS MARITIME- NAVIOS MARITIME</t>
  </si>
  <si>
    <t>MHY622674098</t>
  </si>
  <si>
    <t>89528</t>
  </si>
  <si>
    <t>PANGAEA LOGISTIC- PANGAEA LOGISTIC</t>
  </si>
  <si>
    <t>BMG6891L1054</t>
  </si>
  <si>
    <t>90009</t>
  </si>
  <si>
    <t>STAR BULK CARRIERS- Starbucks Corporation</t>
  </si>
  <si>
    <t>MHY8162K2046</t>
  </si>
  <si>
    <t>BROOKFIELD-A- Brookfield global</t>
  </si>
  <si>
    <t>CA11284V1058</t>
  </si>
  <si>
    <t>5445464</t>
  </si>
  <si>
    <t>ELETROBRAS-ADR- ELETROBRAS-ADR</t>
  </si>
  <si>
    <t>US15234Q2075</t>
  </si>
  <si>
    <t>90137</t>
  </si>
  <si>
    <t>NRG  ENERGY- ENERGY SELECT</t>
  </si>
  <si>
    <t>US6293775085</t>
  </si>
  <si>
    <t>10137</t>
  </si>
  <si>
    <t>Entergy corp- Entergy Corporation</t>
  </si>
  <si>
    <t>US29364G1031</t>
  </si>
  <si>
    <t>12086</t>
  </si>
  <si>
    <t>סה"כ שמחקות מדדי מניות בישראל</t>
  </si>
  <si>
    <t>MTF סל )4A( ת"א-מניב ישראל- פסגות תעודות סל בע"מ לשעבר תאלי</t>
  </si>
  <si>
    <t>1165661</t>
  </si>
  <si>
    <t>512894510</t>
  </si>
  <si>
    <t>קסם קרן סל תא פיננסים- קסם תעודות סל ומוצרי מדדים בע"מ</t>
  </si>
  <si>
    <t>1146554</t>
  </si>
  <si>
    <t>510938608</t>
  </si>
  <si>
    <t>הראל סל )4A( כשרה ת"א 125- הראל קרנות נאמנות בע"מ</t>
  </si>
  <si>
    <t>1155340</t>
  </si>
  <si>
    <t>511776783</t>
  </si>
  <si>
    <t>מניות</t>
  </si>
  <si>
    <t>הראל סל )4A( כשרה ת"א 90- הראל קרנות נאמנות בע"מ</t>
  </si>
  <si>
    <t>1166172</t>
  </si>
  <si>
    <t>הראל סל תא 90- הראל קרנות נאמנות בע"מ</t>
  </si>
  <si>
    <t>1148931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</si>
  <si>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</si>
  <si>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</si>
  <si>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</si>
  <si>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</si>
  <si>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הראל קרן סל תא פיננסים- הראל קרנות נאמנות בע"מ</t>
  </si>
  <si>
    <t>1148980</t>
  </si>
  <si>
    <t>*MTF סל תא 125- מגדל קרנות נאמנות בע"מ</t>
  </si>
  <si>
    <t>1150283</t>
  </si>
  <si>
    <t>511303661</t>
  </si>
  <si>
    <t>*MTF סל תא 35- מגדל קרנות נאמנות בע"מ</t>
  </si>
  <si>
    <t>1150184</t>
  </si>
  <si>
    <t>*MTF.אנר מתחד יש- מגדל קרנות נאמנות בע"מ</t>
  </si>
  <si>
    <t>1168723</t>
  </si>
  <si>
    <t>*MTF.תא-בנייה- מגדל קרנות נאמנות בע"מ</t>
  </si>
  <si>
    <t>1165653</t>
  </si>
  <si>
    <t>תכלית סל )40( כשרה ת"א 125- מיטב תכלית קרנות נאמנות בע"מ</t>
  </si>
  <si>
    <t>1155373</t>
  </si>
  <si>
    <t>513534974</t>
  </si>
  <si>
    <t>תכלית סל תא 90- מיטב תכלית קרנות נאמנות בע"מ</t>
  </si>
  <si>
    <t>1143783</t>
  </si>
  <si>
    <t>תכלית סל תא ביומד- מיטב תכלית קרנות נאמנות בע"מ</t>
  </si>
  <si>
    <t>1144815</t>
  </si>
  <si>
    <t>תכלית סל תא בנקים- מיטב תכלית קרנות נאמנות בע"מ</t>
  </si>
  <si>
    <t>1143726</t>
  </si>
  <si>
    <t>תכלית סל תא נדלן- מיטב תכלית קרנות נאמנות בע"מ</t>
  </si>
  <si>
    <t>1144559</t>
  </si>
  <si>
    <t>תכלית סל תל דיב- מיטב תכלית קרנות נאמנות בע"מ</t>
  </si>
  <si>
    <t>1145036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</si>
  <si>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</si>
  <si>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</si>
  <si>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</si>
  <si>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</si>
  <si>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ETF תא SME150- פסגות קרנות מדדים בע"מ</t>
  </si>
  <si>
    <t>1148840</t>
  </si>
  <si>
    <t>513765339</t>
  </si>
  <si>
    <t>פסגות ETF תא 125- פסגות קרנות נאמנות בע"מ</t>
  </si>
  <si>
    <t>1148808</t>
  </si>
  <si>
    <t>פסגות ETFי )4A( כשרה ת"א 125- פסגות קרנות נאמנות בע"מ</t>
  </si>
  <si>
    <t>1155324</t>
  </si>
  <si>
    <t>פסגות ת"א בנקים- פסגות קרנות נאמנות בע"מ</t>
  </si>
  <si>
    <t>1148774</t>
  </si>
  <si>
    <t>קסם )4A) ETF כשרה ת"א 125- קסם קרנות נאמנות בע"מ</t>
  </si>
  <si>
    <t>1155365</t>
  </si>
  <si>
    <t>קסם 4A) ETF) ת"א ביומד- קסם קרנות נאמנות בע"מ</t>
  </si>
  <si>
    <t>1146893</t>
  </si>
  <si>
    <t>קסם ETF תא בנקים- קסם קרנות נאמנות בע"מ</t>
  </si>
  <si>
    <t>1146430</t>
  </si>
  <si>
    <t>קסם ביטוח ענפי- קסם קרנות נאמנות בע"מ</t>
  </si>
  <si>
    <t>1146125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</si>
  <si>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</si>
  <si>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</si>
  <si>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</si>
  <si>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</si>
  <si>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</si>
  <si>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</si>
  <si>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קסם תא נדלן- קסם קרנות נאמנות בע"מ</t>
  </si>
  <si>
    <t>1146547</t>
  </si>
  <si>
    <t>קסם תא נפט וגז- קסם קרנות נאמנות בע"מ</t>
  </si>
  <si>
    <t>1146885</t>
  </si>
  <si>
    <t>קסם תל דיב- קסם קרנות נאמנות בע"מ</t>
  </si>
  <si>
    <t>1145911</t>
  </si>
  <si>
    <t>קסם.ממתא 53פי3- קסם קרנות נאמנות בע"מ</t>
  </si>
  <si>
    <t>1146380</t>
  </si>
  <si>
    <t>קסם.תא גלובל-טק- קסם קרנות נאמנות בע"מ</t>
  </si>
  <si>
    <t>1146364</t>
  </si>
  <si>
    <t>קסם ETF תא סקטור באלאנס- קסם קרנות נאמנות בע"מ</t>
  </si>
  <si>
    <t>1167261</t>
  </si>
  <si>
    <t>סה"כ שמחקות מדדי מניות בחו"ל</t>
  </si>
  <si>
    <t>הראל סל )6A( ממונפת NASDAQ 100- הראל סל בע"מ</t>
  </si>
  <si>
    <t>1167568</t>
  </si>
  <si>
    <t>514103811</t>
  </si>
  <si>
    <t>הראל סל MSCI EMERGING MARKETS- הראל קרנות נאמנות בע"מ</t>
  </si>
  <si>
    <t>1149301</t>
  </si>
  <si>
    <t>*MSCIEM.MTF- מגדל קרנות נאמנות בע"מ</t>
  </si>
  <si>
    <t>1150275</t>
  </si>
  <si>
    <t>*MTF סל (S&amp;P 500 (4D- מגדל קרנות נאמנות בע"מ</t>
  </si>
  <si>
    <t>1150333</t>
  </si>
  <si>
    <t>*MTF סל S&amp;P Technology (4D- מגדל קרנות נאמנות בע"מ</t>
  </si>
  <si>
    <t>1150424</t>
  </si>
  <si>
    <t>*MTF&amp;SPUSA- מגדל קרנות נאמנות בע"מ</t>
  </si>
  <si>
    <t>1150564</t>
  </si>
  <si>
    <t>*MTF500SP ממ- מגדל קרנות נאמנות בע"מ</t>
  </si>
  <si>
    <t>1150572</t>
  </si>
  <si>
    <t>*SP TECH מגדל קרן סל ממ- מגדל קרנות נאמנות בע"מ</t>
  </si>
  <si>
    <t>1150481</t>
  </si>
  <si>
    <t>מור סל )4A(י NASDAQ 100 מנוטרל- מור ניהול קרנות נאמנות בע"מ</t>
  </si>
  <si>
    <t>1165844</t>
  </si>
  <si>
    <t>514884485</t>
  </si>
  <si>
    <t>מור סל )4D(י NASDAQ 100- מור ניהול קרנות נאמנות בע"מ</t>
  </si>
  <si>
    <t>1165836</t>
  </si>
  <si>
    <t>מור סל )4D(י S&amp;P 500- מור ניהול קרנות נאמנות בע"מ</t>
  </si>
  <si>
    <t>1165810</t>
  </si>
  <si>
    <t>מור סל S&amp;P 500 ממ- מור ניהול קרנות נאמנות בע"מ</t>
  </si>
  <si>
    <t>1165828</t>
  </si>
  <si>
    <t>תכלית 500 PR P&amp;S- מיטב תכלית קרנות נאמנות בע"מ</t>
  </si>
  <si>
    <t>1144385</t>
  </si>
  <si>
    <t>MSCI Emerging Markets (4D) ETF קסם- קסם קרנות נאמנות בע"מ</t>
  </si>
  <si>
    <t>1145812</t>
  </si>
  <si>
    <t>קסם )6D) ETF ממונפת DAX 30 פי- קסם קרנות נאמנות בע"מ</t>
  </si>
  <si>
    <t>1146984</t>
  </si>
  <si>
    <t>קסם )6D) ETF ממונפת NASDAQ 100- קסם קרנות נאמנות בע"מ</t>
  </si>
  <si>
    <t>1146976</t>
  </si>
  <si>
    <t>קסם )6D) ETF ממונפת S&amp;P 500 פי- קסם קרנות נאמנות בע"מ</t>
  </si>
  <si>
    <t>1146968</t>
  </si>
  <si>
    <t>קסם 500 P&amp;S PR מנוטרלת מטבע- קסם קרנות נאמנות בע"מ</t>
  </si>
  <si>
    <t>1146604</t>
  </si>
  <si>
    <t>קסם Cleantech (4D) ETF- קסם קרנות נאמנות בע"מ</t>
  </si>
  <si>
    <t>1145895</t>
  </si>
  <si>
    <t>קסם ETF י)4D(י r and Logistics- קסם קרנות נאמנות בע"מ</t>
  </si>
  <si>
    <t>1161132</t>
  </si>
  <si>
    <t>קסם Russell 2000 (4A) ETF מנוט- קסם קרנות נאמנות בע"מ</t>
  </si>
  <si>
    <t>1146729</t>
  </si>
  <si>
    <t>קסם S&amp;P 500 (4D) ETF- קסם קרנות נאמנות בע"מ</t>
  </si>
  <si>
    <t>1146471</t>
  </si>
  <si>
    <t>קסם.מחNDX100 חסרפי3- קסם קרנות נאמנות בע"מ</t>
  </si>
  <si>
    <t>1147008</t>
  </si>
  <si>
    <t>קסם Europe 600 Banks (4A) ETF- קסם תעודות סל ומוצרי מדדים בע"מ</t>
  </si>
  <si>
    <t>1146307</t>
  </si>
  <si>
    <t>תכלית סל (4A) S&amp;P/TSX 60 מנוט- תכלית אינדקס סל בע"מ(ישן)</t>
  </si>
  <si>
    <t>1144583</t>
  </si>
  <si>
    <t>513801605</t>
  </si>
  <si>
    <t>תכלית DAX 30- תכלית גלובל בע"מ(ישן)</t>
  </si>
  <si>
    <t>5124557</t>
  </si>
  <si>
    <t>513815258</t>
  </si>
  <si>
    <t>סה"כ שמחקות מדדים אחרים בישראל</t>
  </si>
  <si>
    <t>הראל מחקה 00 תל גוב-כללי- הראל סל בע"מ</t>
  </si>
  <si>
    <t>5131792</t>
  </si>
  <si>
    <t>אג"ח</t>
  </si>
  <si>
    <t>הראל סל (00) תל בונד תשואות- הראל קרנות נאמנות בע"מ</t>
  </si>
  <si>
    <t>1150622</t>
  </si>
  <si>
    <t>הראל סל )00( כשרה תל בונד 60- הראל קרנות נאמנות בע"מ</t>
  </si>
  <si>
    <t>1155092</t>
  </si>
  <si>
    <t>הראל סל כש תלבונד שקלי- הראל קרנות נאמנות בע"מ</t>
  </si>
  <si>
    <t>1155191</t>
  </si>
  <si>
    <t>הראל סל תל בונד 60- הראל קרנות נאמנות בע"מ</t>
  </si>
  <si>
    <t>1150473</t>
  </si>
  <si>
    <t>הראל סל תלבונד ש 50- הראל קרנות נאמנות בע"מ</t>
  </si>
  <si>
    <t>1150713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</si>
  <si>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</si>
  <si>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</si>
  <si>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</si>
  <si>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</si>
  <si>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*) תל בונד 2000) סל .mtf- מגדל קרנות נאמנות בע"מ</t>
  </si>
  <si>
    <t>1149988</t>
  </si>
  <si>
    <t>*MTF סל )00( כשרה תל בונד 60- מגדל קרנות נאמנות בע"מ</t>
  </si>
  <si>
    <t>1159698</t>
  </si>
  <si>
    <t>*MTF סל )00( כשרה תל בונד שקלי- מגדל קרנות נאמנות בע"מ</t>
  </si>
  <si>
    <t>1159706</t>
  </si>
  <si>
    <t>*MTF סל גליל 2-5- מגדל קרנות נאמנות בע"מ</t>
  </si>
  <si>
    <t>1150010</t>
  </si>
  <si>
    <t>*MTF סל שחר 5+- מגדל קרנות נאמנות בע"מ</t>
  </si>
  <si>
    <t>1150051</t>
  </si>
  <si>
    <t>*MTF סל תלבונד 60- מגדל קרנות נאמנות בע"מ</t>
  </si>
  <si>
    <t>1149996</t>
  </si>
  <si>
    <t>תכלית סל )00( צמודות מדד ממשלת- מיטב דש קרנות נאמנות בע"מ</t>
  </si>
  <si>
    <t>1145085</t>
  </si>
  <si>
    <t>510954498</t>
  </si>
  <si>
    <t>תכ.שחר2-5- מיטב תכלית קרנות נאמנות בע"מ</t>
  </si>
  <si>
    <t>1145150</t>
  </si>
  <si>
    <t>תכלית סל (00) תל בונד 40- מיטב תכלית קרנות נאמנות בע"מ</t>
  </si>
  <si>
    <t>1145093</t>
  </si>
  <si>
    <t>תכלית סל גליל 5-10- מיטב תכלית קרנות נאמנות בע"מ</t>
  </si>
  <si>
    <t>1145176</t>
  </si>
  <si>
    <t>תכלית סל כש תלבונד שקלי- מיטב תכלית קרנות נאמנות בע"מ</t>
  </si>
  <si>
    <t>1155183</t>
  </si>
  <si>
    <t>תכלית סל תלבונד תשו- מיטב תכלית קרנות נאמנות בע"מ</t>
  </si>
  <si>
    <t>1145259</t>
  </si>
  <si>
    <t>תכלית קרן סל (00) מק"מ- מיטב תכלית קרנות נאמנות בע"מ</t>
  </si>
  <si>
    <t>1144633</t>
  </si>
  <si>
    <t>תכלית קרן סל תלבונד 20- מיטב תכלית קרנות נאמנות בע"מ</t>
  </si>
  <si>
    <t>1143791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</si>
  <si>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</si>
  <si>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</si>
  <si>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</si>
  <si>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</si>
  <si>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תכלית תל בונד תשואות שקלי- מיטב תכלית קרנות נאמנות בע"מ</t>
  </si>
  <si>
    <t>1144260</t>
  </si>
  <si>
    <t>פסג קרן סל .תלבונד 60- פסגות קרנות נאמנות בע"מ</t>
  </si>
  <si>
    <t>1148006</t>
  </si>
  <si>
    <t>פסג.גליל 2-5- פסגות קרנות נאמנות בע"מ</t>
  </si>
  <si>
    <t>1147917</t>
  </si>
  <si>
    <t>פסג.שחר 5+- פסגות קרנות נאמנות בע"מ</t>
  </si>
  <si>
    <t>1147818</t>
  </si>
  <si>
    <t>פסגות ETF )00( כשרה תל בונד 60- פסגות קרנות נאמנות בע"מ</t>
  </si>
  <si>
    <t>1155076</t>
  </si>
  <si>
    <t>פסגות ETF כש תלבונד שקלי- פסגות קרנות נאמנות בע"מ</t>
  </si>
  <si>
    <t>1155175</t>
  </si>
  <si>
    <t>פסגות ETF תל בונד צמודות A- פסגות קרנות נאמנות בע"מ</t>
  </si>
  <si>
    <t>1148477</t>
  </si>
  <si>
    <t>פסגות ETF תלבונד שקלי- פסגות קרנות נאמנות בע"מ</t>
  </si>
  <si>
    <t>1148261</t>
  </si>
  <si>
    <t>פסגות קרן סל תל בונד 20- פסגות קרנות נאמנות בע"מ</t>
  </si>
  <si>
    <t>1147958</t>
  </si>
  <si>
    <t>פסגות ETFי )00( תל בונד צמודות- פסגות תעודות סל מדדים בע"מ</t>
  </si>
  <si>
    <t>1148188</t>
  </si>
  <si>
    <t>513952457</t>
  </si>
  <si>
    <t>פסגות ETFי )00( תל בונד שקלי 3- פסגות תעודות סל מדדים בע"מ</t>
  </si>
  <si>
    <t>1148345</t>
  </si>
  <si>
    <t>קסם ETF )00( כשרה תל בונד 60- קסם קרנות נאמנות בע"מ</t>
  </si>
  <si>
    <t>1155126</t>
  </si>
  <si>
    <t>קסם ETF גליל 5-10- קסם קרנות נאמנות בע"מ</t>
  </si>
  <si>
    <t>1145739</t>
  </si>
  <si>
    <t>קסם ETF כשרה תלבונד שקלי- קסם קרנות נאמנות בע"מ</t>
  </si>
  <si>
    <t>1155159</t>
  </si>
  <si>
    <t>קסם ETF שחר 0-2- קסם קרנות נאמנות בע"מ</t>
  </si>
  <si>
    <t>1146166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</si>
  <si>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</si>
  <si>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</si>
  <si>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</si>
  <si>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</si>
  <si>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קרן סל תל בונד תשואות- קסם קרנות נאמנות בע"מ</t>
  </si>
  <si>
    <t>1146950</t>
  </si>
  <si>
    <t>קסם תל בונד שקלי- קסם קרנות נאמנות בע"מ</t>
  </si>
  <si>
    <t>1146414</t>
  </si>
  <si>
    <t>קסם.שחר 5+- קסם קרנות נאמנות בע"מ</t>
  </si>
  <si>
    <t>1146174</t>
  </si>
  <si>
    <t>קסם.תלבונד ש3-5- קסם קרנות נאמנות בע"מ</t>
  </si>
  <si>
    <t>1147396</t>
  </si>
  <si>
    <t>קסם mberg Brent Crude (4D) ETF- קסם קרנות נאמנות בע"מ</t>
  </si>
  <si>
    <t>1145929</t>
  </si>
  <si>
    <t>תכלית סל כש תלבונד תשואות- מיטב תכלית קרנות נאמנות בע"מ</t>
  </si>
  <si>
    <t>1155100</t>
  </si>
  <si>
    <t>סה"כ שמחקות מדדים אחרים בחו"ל</t>
  </si>
  <si>
    <t>קסם ury Bond 1-3 Year (0D) ETF- קסם קרנות נאמנות בע"מ</t>
  </si>
  <si>
    <t>1157908</t>
  </si>
  <si>
    <t>סה"כ short</t>
  </si>
  <si>
    <t>סה"כ שמחקות מדדי מניות</t>
  </si>
  <si>
    <t>A/S GERBER KAWAS- A/S GERBER KAWAS</t>
  </si>
  <si>
    <t>US00768Y3707</t>
  </si>
  <si>
    <t>90189</t>
  </si>
  <si>
    <t>AGT US- BLACK ROCK(ישן)</t>
  </si>
  <si>
    <t>US00109K1051</t>
  </si>
  <si>
    <t>27495</t>
  </si>
  <si>
    <t>ISHARES CORE HIG- BLACK ROCK(ישן)</t>
  </si>
  <si>
    <t>US46429B6636</t>
  </si>
  <si>
    <t>ISHR EDG WLD VAL- BLACK ROCK(ישן)</t>
  </si>
  <si>
    <t>IE00BP3QZB59</t>
  </si>
  <si>
    <t>ISHARES MSCI BRAZIL UCITS DE- BlackRock  Asset Managment ireland</t>
  </si>
  <si>
    <t>DE000A0Q4R85</t>
  </si>
  <si>
    <t>Ishares msci eafe- BlackRock  Asset Managment ireland</t>
  </si>
  <si>
    <t>US4642874659</t>
  </si>
  <si>
    <t>ISHARES MSCI EMERGING MARKET UCITS- BlackRock  Asset Managment ireland</t>
  </si>
  <si>
    <t>US4642872349</t>
  </si>
  <si>
    <t>Ishares us financials- BlackRock  Asset Managment ireland</t>
  </si>
  <si>
    <t>us4642877702</t>
  </si>
  <si>
    <t>Ishares us regional banks- BlackRock  Asset Managment ireland</t>
  </si>
  <si>
    <t>US4642887784</t>
  </si>
  <si>
    <t>DIREXION DAILY EME M- Direxion Daily</t>
  </si>
  <si>
    <t>US25459Y6867</t>
  </si>
  <si>
    <t>12316</t>
  </si>
  <si>
    <t>DIREXION DAILY F- Direxion Daily</t>
  </si>
  <si>
    <t>US25459Y2809</t>
  </si>
  <si>
    <t>DIREXION DAILY FTSE- Direxion Daily</t>
  </si>
  <si>
    <t>US25460G1958</t>
  </si>
  <si>
    <t>DIREXION DAILY MSCI- Direxion Daily</t>
  </si>
  <si>
    <t>US25490K3317</t>
  </si>
  <si>
    <t>DIREXION DAILY T- Direxion Daily</t>
  </si>
  <si>
    <t>US25460E6793</t>
  </si>
  <si>
    <t>DIREXION SP HI B- Direxion Daily</t>
  </si>
  <si>
    <t>US25460G8565</t>
  </si>
  <si>
    <t>DIREXION-MC BU 3- Direxion Daily</t>
  </si>
  <si>
    <t>US25459W7305</t>
  </si>
  <si>
    <t>DIREXION-SK BULL- Direxion Daily</t>
  </si>
  <si>
    <t>US25459Y5208</t>
  </si>
  <si>
    <t>DIREXION DAILY BRAZIL- DIREXION FUNDS</t>
  </si>
  <si>
    <t>US25460G7088</t>
  </si>
  <si>
    <t>12410</t>
  </si>
  <si>
    <t>Direxion dly real estate- DIREXION FUNDS</t>
  </si>
  <si>
    <t>US25459W7552</t>
  </si>
  <si>
    <t>DRX DLY TR VC 2X- DRXN DAILY S&amp;P</t>
  </si>
  <si>
    <t>US25460G5421</t>
  </si>
  <si>
    <t>27196</t>
  </si>
  <si>
    <t>אינבסקו.חוץSTOX.EUROPE600- EUROPE RENDEMENT -C</t>
  </si>
  <si>
    <t>IE00B60SWW18</t>
  </si>
  <si>
    <t>26002</t>
  </si>
  <si>
    <t>INVESCO S&amp;P MIDC- INVESCO FUND</t>
  </si>
  <si>
    <t>US46137V4721</t>
  </si>
  <si>
    <t>27906</t>
  </si>
  <si>
    <t>INVESCO S&amp;P500 ESG ACC- INVESCO FUND</t>
  </si>
  <si>
    <t>IE00BKS7L097</t>
  </si>
  <si>
    <t>IPATH SER B NATG- IPATH SERIES</t>
  </si>
  <si>
    <t>US06745T3683</t>
  </si>
  <si>
    <t>28578</t>
  </si>
  <si>
    <t>ISH MSCI CHINA A- Ishares_BlackRock _ IRE(ישן)</t>
  </si>
  <si>
    <t>IE00BQT3WG13</t>
  </si>
  <si>
    <t>ISE</t>
  </si>
  <si>
    <t>20093</t>
  </si>
  <si>
    <t>JPM ULTRA-SHT IN- JPMORGAN CHASE</t>
  </si>
  <si>
    <t>US46641Q8371</t>
  </si>
  <si>
    <t>27487</t>
  </si>
  <si>
    <t>.Nomura-Nikkei 225 I- Nomura asset management</t>
  </si>
  <si>
    <t>JP3027650005</t>
  </si>
  <si>
    <t>20081</t>
  </si>
  <si>
    <t>NOMURA TOPIX BANKS 1615 JP- Nomura asset management</t>
  </si>
  <si>
    <t>JP3040170007</t>
  </si>
  <si>
    <t>JPX</t>
  </si>
  <si>
    <t>PRO UPRO DOW30- pro short dow30</t>
  </si>
  <si>
    <t>US74347X8231</t>
  </si>
  <si>
    <t>89713</t>
  </si>
  <si>
    <t>LS 5X LONG QQQ- QQQQ(ישן)</t>
  </si>
  <si>
    <t>XS2399364152</t>
  </si>
  <si>
    <t>10349</t>
  </si>
  <si>
    <t>SPDR S&amp;P 400 MID- SPDR MSCI</t>
  </si>
  <si>
    <t>E00B4YBJ215</t>
  </si>
  <si>
    <t>89862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</si>
  <si>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</si>
  <si>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</si>
  <si>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</si>
  <si>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</si>
  <si>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</si>
  <si>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</si>
  <si>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US VEGAN CLIMATE- US VEGAN CLIMATE</t>
  </si>
  <si>
    <t>US26922A2978</t>
  </si>
  <si>
    <t>90191</t>
  </si>
  <si>
    <t>VANGUARD LT TREA- Vanguard Group</t>
  </si>
  <si>
    <t>US92206C8477</t>
  </si>
  <si>
    <t>12517</t>
  </si>
  <si>
    <t>VANGUARD HEALTH- VANGUARD ( ישן )</t>
  </si>
  <si>
    <t>US92204A5048</t>
  </si>
  <si>
    <t>10457</t>
  </si>
  <si>
    <t>3D PRINTING ETF- 3D PRINTING ETF</t>
  </si>
  <si>
    <t>US00214Q5009</t>
  </si>
  <si>
    <t>89334</t>
  </si>
  <si>
    <t>AdvisorShares Pure Us Cannbis Etf- AdvisorShares</t>
  </si>
  <si>
    <t>US00768Y4531</t>
  </si>
  <si>
    <t>28623</t>
  </si>
  <si>
    <t>AMPLIFY TRANSFOR ETF- AMPLIFY TRANSFOR</t>
  </si>
  <si>
    <t>US0321086078</t>
  </si>
  <si>
    <t>28511</t>
  </si>
  <si>
    <t>AMP ONL RTL ETF- Amplitude Inc</t>
  </si>
  <si>
    <t>US0321081020</t>
  </si>
  <si>
    <t>AMUNDI INDEX MSCI E- AMUNDI ETF (ישן)</t>
  </si>
  <si>
    <t>LU1437017350</t>
  </si>
  <si>
    <t>27482</t>
  </si>
  <si>
    <t>AMUNDI S&amp;P 500 UCITS ETF- AMUNDI ETF (ישן)</t>
  </si>
  <si>
    <t>LU1681049018</t>
  </si>
  <si>
    <t>ARK AUTON TECH- ARK Innovation ETF</t>
  </si>
  <si>
    <t>US00214Q2030</t>
  </si>
  <si>
    <t>28043</t>
  </si>
  <si>
    <t>ARK GEN REV ETF- ARK Innovation ETF</t>
  </si>
  <si>
    <t>US00214Q3020</t>
  </si>
  <si>
    <t>ARK INNOVAT ETF- ARK Innovation ETF</t>
  </si>
  <si>
    <t>US00214Q1040</t>
  </si>
  <si>
    <t>CEF ishares russell- BlackRock  Asset Managment ireland</t>
  </si>
  <si>
    <t>US4642876555</t>
  </si>
  <si>
    <t>GVI_Ishares  S&amp;P North Am- BlackRock  Asset Managment ireland</t>
  </si>
  <si>
    <t>US4642875151</t>
  </si>
  <si>
    <t>ISH CORE MSCI WD- BlackRock  Asset Managment ireland</t>
  </si>
  <si>
    <t>IE00B4L5Y983</t>
  </si>
  <si>
    <t>ISH EV&amp;EDRV TECH- BlackRock  Asset Managment ireland</t>
  </si>
  <si>
    <t>IE00BGL86Z12</t>
  </si>
  <si>
    <t>ISH MSCI USA ESG EHNCD USD-D- BlackRock  Asset Managment ireland</t>
  </si>
  <si>
    <t>IE00BHZPJ890</t>
  </si>
  <si>
    <t>ISH MSCI WLD SM- BlackRock  Asset Managment ireland</t>
  </si>
  <si>
    <t>IE00BF4RFH31</t>
  </si>
  <si>
    <t>ISH NIKKEI 225 A- BlackRock  Asset Managment ireland</t>
  </si>
  <si>
    <t>IE00B52MJD48</t>
  </si>
  <si>
    <t>ISH S&amp;P HLTH CR- BlackRock  Asset Managment ireland</t>
  </si>
  <si>
    <t>US4642867497</t>
  </si>
  <si>
    <t>ISHARES CORE EM- BlackRock  Asset Managment ireland</t>
  </si>
  <si>
    <t>IE00BKM4GZ66</t>
  </si>
  <si>
    <t>EURONEXT</t>
  </si>
  <si>
    <t>ISHARES CORE MSCI CH IND ETF- BlackRock  Asset Managment ireland</t>
  </si>
  <si>
    <t>HK2801040828</t>
  </si>
  <si>
    <t>ISHARES CORE MSCI EM_ איישרס חוץ- BlackRock  Asset Managment ireland</t>
  </si>
  <si>
    <t>Ishares core s&amp;p 500 etf- BlackRock  Asset Managment ireland</t>
  </si>
  <si>
    <t>US4642872000</t>
  </si>
  <si>
    <t>ISHARES CORE SP 500- BlackRock  Asset Managment ireland</t>
  </si>
  <si>
    <t>IE00B5BMR087</t>
  </si>
  <si>
    <t>Ishares DJ construction- BlackRock  Asset Managment ireland</t>
  </si>
  <si>
    <t>US4642887529</t>
  </si>
  <si>
    <t>ISHARES DJ US AEROS- BlackRock  Asset Managment ireland</t>
  </si>
  <si>
    <t>US4642887602</t>
  </si>
  <si>
    <t>Ishares ftse 100- BlackRock  Asset Managment ireland</t>
  </si>
  <si>
    <t>IE0005042456</t>
  </si>
  <si>
    <t>Ishares ftse china25- BlackRock  Asset Managment ireland</t>
  </si>
  <si>
    <t>US4642871846</t>
  </si>
  <si>
    <t>ISHARES GLOBAL- BlackRock  Asset Managment ireland</t>
  </si>
  <si>
    <t>US4642882249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</si>
  <si>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</si>
  <si>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</si>
  <si>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</si>
  <si>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</si>
  <si>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</si>
  <si>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</si>
  <si>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ISHARES MSCI WORLD- BlackRock  Asset Managment ireland</t>
  </si>
  <si>
    <t>SIX</t>
  </si>
  <si>
    <t>Ishares phlx sox semicon- BlackRock  Asset Managment ireland</t>
  </si>
  <si>
    <t>US4642875235</t>
  </si>
  <si>
    <t>ISHARES RESIDENT- BlackRock  Asset Managment ireland</t>
  </si>
  <si>
    <t>US4642885622</t>
  </si>
  <si>
    <t>ISHARES S&amp;P500 SWAP UCITS- BlackRock  Asset Managment ireland</t>
  </si>
  <si>
    <t>IE00BMTX1Y45</t>
  </si>
  <si>
    <t>Ishares S&amp;P500 Swap Ucits- BlackRock  Asset Managment ireland</t>
  </si>
  <si>
    <t>ISHARES U.S. MEDICAL DEVICES- BlackRock  Asset Managment ireland</t>
  </si>
  <si>
    <t>US4642888105</t>
  </si>
  <si>
    <t>ISHARES US AEROSPACE &amp; DEF- BlackRock  Asset Managment ireland</t>
  </si>
  <si>
    <t>Ishares ustechnology etf- BlackRock  Asset Managment ireland</t>
  </si>
  <si>
    <t>US4642877215</t>
  </si>
  <si>
    <t>ISHR CORE EM IMI- BlackRock  Asset Managment ireland</t>
  </si>
  <si>
    <t>ISHR DIGITALSTN- BlackRock  Asset Managment ireland</t>
  </si>
  <si>
    <t>IE00BYZK4883</t>
  </si>
  <si>
    <t>ISHR MSCI EUR-I</t>
  </si>
  <si>
    <t>IE00B1YZSC51</t>
  </si>
  <si>
    <t>ISHR MSCI EUR-I- BlackRock  Asset Managment ireland</t>
  </si>
  <si>
    <t>ISHR S&amp;P500 IT- BlackRock  Asset Managment ireland</t>
  </si>
  <si>
    <t>IE00B3WJKG14</t>
  </si>
  <si>
    <t>איישרס.חוץ HEALTHCARE INN- BlackRock  Asset Managment ireland</t>
  </si>
  <si>
    <t>IE00BYZK4776</t>
  </si>
  <si>
    <t>איישרס.חוץ MSCI AC WORLD- BlackRock  Asset Managment ireland</t>
  </si>
  <si>
    <t>IE00B6R52259</t>
  </si>
  <si>
    <t>איישרס.חוץ MSCI CHINA A- BlackRock  Asset Managment ireland</t>
  </si>
  <si>
    <t>איישרס.חוץ MSCI EUROPE ID- BlackRock  Asset Managment ireland</t>
  </si>
  <si>
    <t>IE00B4K48X80</t>
  </si>
  <si>
    <t>איישרס.חוץ NASDAQ100INDEX- BlackRock  Asset Managment ireland</t>
  </si>
  <si>
    <t>IE00B53SZB19</t>
  </si>
  <si>
    <t>איישרס.חוץ S&amp;P CONS DISCR- BlackRock  Asset Managment ireland</t>
  </si>
  <si>
    <t>IE00B4MCHD36</t>
  </si>
  <si>
    <t>איישרס.חוץ S&amp;P FINANCIALS- BlackRock  Asset Managment ireland</t>
  </si>
  <si>
    <t>IE00B4JNQZ49</t>
  </si>
  <si>
    <t>איישרס.חוץ S&amp;P HEALTHCARE- BlackRock  Asset Managment ireland</t>
  </si>
  <si>
    <t>IE00B43HR379</t>
  </si>
  <si>
    <t>איישרס.חוץ S&amp;P TECHNOLOGY- BlackRock  Asset Managment ireland</t>
  </si>
  <si>
    <t>איישרס.חוץROBOTICS&amp;AUTOMA- BlackRock  Asset Managment ireland</t>
  </si>
  <si>
    <t>IE00BYZK4552</t>
  </si>
  <si>
    <t>SCHWAB US DVD EQUITY ETF- Charles Schwab investment managment</t>
  </si>
  <si>
    <t>US8085247976</t>
  </si>
  <si>
    <t>28515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</si>
  <si>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</si>
  <si>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</si>
  <si>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</si>
  <si>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</si>
  <si>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</si>
  <si>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</si>
  <si>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DAIWA EXCHANGE TRAD- Daiwa ETF</t>
  </si>
  <si>
    <t>JP3027620008</t>
  </si>
  <si>
    <t>11121</t>
  </si>
  <si>
    <t>GLOBAL X DAX ETF- Dax Source Etf</t>
  </si>
  <si>
    <t>US37954Y4917</t>
  </si>
  <si>
    <t>12130</t>
  </si>
  <si>
    <t>DBX S&amp;P500 1C- DB x TRACKERS</t>
  </si>
  <si>
    <t>LU0490618542</t>
  </si>
  <si>
    <t>12104</t>
  </si>
  <si>
    <t>Deutsche x trackers csi 300 china- DB x TRACKERS</t>
  </si>
  <si>
    <t>us2330518794</t>
  </si>
  <si>
    <t>Defiance Hotel airline ETF- Defiance Etfs</t>
  </si>
  <si>
    <t>US26922B8735</t>
  </si>
  <si>
    <t>89654</t>
  </si>
  <si>
    <t>DIR SEMI BULL 3X- Direxion Daily</t>
  </si>
  <si>
    <t>US25459W4583</t>
  </si>
  <si>
    <t>DIREXION DAILY J- Direxion Daily</t>
  </si>
  <si>
    <t>US25460G8318</t>
  </si>
  <si>
    <t>DIREXION DAILY TECH- Direxion Daily</t>
  </si>
  <si>
    <t>US25459W1027</t>
  </si>
  <si>
    <t>DIREXION SPX 2X- Direxion Daily</t>
  </si>
  <si>
    <t>US25459Y1652</t>
  </si>
  <si>
    <t>LARGE CAP BULL 3X S- Direxion Daily</t>
  </si>
  <si>
    <t>US25459W8626</t>
  </si>
  <si>
    <t>DIR RETL BULL 3X- DIREXION FUNDS</t>
  </si>
  <si>
    <t>US25460G8151</t>
  </si>
  <si>
    <t>DRX DLY REG BANK BUL- DIREXION FUNDS</t>
  </si>
  <si>
    <t>US25460G8649</t>
  </si>
  <si>
    <t>ETF  DAILY SP BIOTECH bl3- DRXN DAILY S&amp;P</t>
  </si>
  <si>
    <t>US25490K3234</t>
  </si>
  <si>
    <t>UBS EM MKT A-USD- EMMUSA</t>
  </si>
  <si>
    <t>LU0480132876</t>
  </si>
  <si>
    <t>28321</t>
  </si>
  <si>
    <t>ETFMG PRIME CYBER- Etf Managers Group</t>
  </si>
  <si>
    <t>US26924G2012</t>
  </si>
  <si>
    <t>11292</t>
  </si>
  <si>
    <t>ETFMG PRIME MOBILE PAYMENTS ET- Etf Managers Group</t>
  </si>
  <si>
    <t>US26924G4091</t>
  </si>
  <si>
    <t>FIDELITY MSCI CO- FIDELITY TRUSTH</t>
  </si>
  <si>
    <t>US3160928731</t>
  </si>
  <si>
    <t>27821</t>
  </si>
  <si>
    <t>FIDELITY-NASDQ C- FIDELITY TRUSTH</t>
  </si>
  <si>
    <t>US3159128087</t>
  </si>
  <si>
    <t>FID-MSCI INFO ETF- FID-MSCI INFO ETF</t>
  </si>
  <si>
    <t>US3160928087</t>
  </si>
  <si>
    <t>89712</t>
  </si>
  <si>
    <t>FIRST TRUST INDX- First trust</t>
  </si>
  <si>
    <t>US33737K2050</t>
  </si>
  <si>
    <t>12080</t>
  </si>
  <si>
    <t>FIRST TRUST CLOU- First Trust Portfolios</t>
  </si>
  <si>
    <t>US33734X1928</t>
  </si>
  <si>
    <t>12506</t>
  </si>
  <si>
    <t>FIRST TRUST NASD- First Trust Portfolios</t>
  </si>
  <si>
    <t>US33734X8469</t>
  </si>
  <si>
    <t>FIRST TRUST NASDAQ- First Trust Portfolios</t>
  </si>
  <si>
    <t>US33733E5006</t>
  </si>
  <si>
    <t>FT-NSDQ TECH DVD- First Trust Portfolios</t>
  </si>
  <si>
    <t>US33738R1187</t>
  </si>
  <si>
    <t>HORIZON S&amp;P/TSX 60- GLOBAL HORIZON</t>
  </si>
  <si>
    <t>CA44049A1241</t>
  </si>
  <si>
    <t>10629</t>
  </si>
  <si>
    <t>GBL MSCI HLTH ET- Global X Management Co LLc</t>
  </si>
  <si>
    <t>US37954Y5419</t>
  </si>
  <si>
    <t>12507</t>
  </si>
  <si>
    <t>GL X TELEMEDICIN- Global X Management Co LLc</t>
  </si>
  <si>
    <t>US37954Y2853</t>
  </si>
  <si>
    <t>GLOBAL X AUTONOM- Global X Management Co LLc</t>
  </si>
  <si>
    <t>US37954Y6243</t>
  </si>
  <si>
    <t>GLOBAL X CLEANTECH- Global X Management Co LLc</t>
  </si>
  <si>
    <t>US37954Y2283</t>
  </si>
  <si>
    <t>GLOBAL X COPPER- Global X Management Co LLc</t>
  </si>
  <si>
    <t>US37954Y8306</t>
  </si>
  <si>
    <t>GLOBAL X FINTECH ETF- Global X Management Co LLc</t>
  </si>
  <si>
    <t>US37954Y8140</t>
  </si>
  <si>
    <t>GLOBAL X GURU index etf- Global X Management Co LLc</t>
  </si>
  <si>
    <t>US37950E3412</t>
  </si>
  <si>
    <t>GLOBAL X LITHIUM- Global X Management Co LLc</t>
  </si>
  <si>
    <t>US37954Y8553</t>
  </si>
  <si>
    <t>GLOBAL X VID GAM- Global X Management Co LLc</t>
  </si>
  <si>
    <t>US37954Y3927</t>
  </si>
  <si>
    <t>GLOBAL X-CLOUD- Global X Management Co LLc</t>
  </si>
  <si>
    <t>US37954Y4420</t>
  </si>
  <si>
    <t>HORIZONS S&amp;P/TSX- HORIZON</t>
  </si>
  <si>
    <t>CA44056G1054</t>
  </si>
  <si>
    <t>89871</t>
  </si>
  <si>
    <t>HSBC MSCI EMERGI- HSBC BANK PLC</t>
  </si>
  <si>
    <t>IE00B5SSQT16</t>
  </si>
  <si>
    <t>10194</t>
  </si>
  <si>
    <t>HSBC MSCI EMERGING MARKETS- HSBC BANK PLC</t>
  </si>
  <si>
    <t>אינסקו.חוץMSCI.WORLD- INVESCO FUND</t>
  </si>
  <si>
    <t>IE00B60SX394</t>
  </si>
  <si>
    <t>*INVESCO MSCI EMERGING MKTS- Invesco investment management limited</t>
  </si>
  <si>
    <t>IE00B3DWVS88</t>
  </si>
  <si>
    <t>21100</t>
  </si>
  <si>
    <t>INVES NASDAQ 100- Invesco investment management limited</t>
  </si>
  <si>
    <t>US46138G6492</t>
  </si>
  <si>
    <t>INVESCO CHINA TECH- Invesco investment management limited</t>
  </si>
  <si>
    <t>US46138E8003</t>
  </si>
  <si>
    <t>INVESCO CLEANTECH- Invesco investment management limited</t>
  </si>
  <si>
    <t>US46137V4077</t>
  </si>
  <si>
    <t>INVESCO DYNAMIC- Invesco investment management limited</t>
  </si>
  <si>
    <t>US46137V6395</t>
  </si>
  <si>
    <t>INVESCO NASDAQ I- Invesco investment management limited</t>
  </si>
  <si>
    <t>US46137V5306</t>
  </si>
  <si>
    <t>Invesco QQQ  trust NAS1- Invesco investment management limited</t>
  </si>
  <si>
    <t>US46090E1038</t>
  </si>
  <si>
    <t>INVESCO S&amp;P 500 UCITS ETF- Invesco investment management limited</t>
  </si>
  <si>
    <t>IE00B3YCGJ38</t>
  </si>
  <si>
    <t>INVESCO S&amp;P SMAL- Invesco investment management limited</t>
  </si>
  <si>
    <t>US46137V4804</t>
  </si>
  <si>
    <t>INVESCO SOLAR ETF- Invesco investment management limited</t>
  </si>
  <si>
    <t>US46138G7060</t>
  </si>
  <si>
    <t>Invesco Wilderhill Clean energy-ET- Invesco investment management limited</t>
  </si>
  <si>
    <t>US46137V1347</t>
  </si>
  <si>
    <t>INVSC NSDQ FNTC- Invesco investment management limited</t>
  </si>
  <si>
    <t>IE00BYMS5W68</t>
  </si>
  <si>
    <t>Source s&amp;p 500 ireland- Invesco investment management limited</t>
  </si>
  <si>
    <t>JPM EQTY P-INC- JP MORGAN ASSET MANAGEMENT</t>
  </si>
  <si>
    <t>US46641Q3323</t>
  </si>
  <si>
    <t>KraneShares Csi China Internet Etf- KRANESHARES</t>
  </si>
  <si>
    <t>US5007673065</t>
  </si>
  <si>
    <t>28032</t>
  </si>
  <si>
    <t>L&amp;G ECOMM LOGIS- L&amp;G ECOMM LOGIS</t>
  </si>
  <si>
    <t>IE00BF0M6N54</t>
  </si>
  <si>
    <t>89676</t>
  </si>
  <si>
    <t>AMP LITH&amp; BATTERY TEC ETF- LEGAL &amp; GENERAL UCITS ETF PLC</t>
  </si>
  <si>
    <t>US0321088058</t>
  </si>
  <si>
    <t>27235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</si>
  <si>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</si>
  <si>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</si>
  <si>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</si>
  <si>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</si>
  <si>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</si>
  <si>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</si>
  <si>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</si>
  <si>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S&amp;P 500- LYXOR ETF</t>
  </si>
  <si>
    <t>LU0496786657</t>
  </si>
  <si>
    <t>LYXOR ETF STX 600 O- LYXOR ETF</t>
  </si>
  <si>
    <t>FR0010344960</t>
  </si>
  <si>
    <t>ETFMG-ALT HRVST- MJ</t>
  </si>
  <si>
    <t>US26924G5080</t>
  </si>
  <si>
    <t>89442</t>
  </si>
  <si>
    <t>IN NSDQ N GN 100- NASDAQ 100</t>
  </si>
  <si>
    <t>US46138G6310</t>
  </si>
  <si>
    <t>10297</t>
  </si>
  <si>
    <t>NOMURA ETF- Nomura asset management</t>
  </si>
  <si>
    <t>JP3027630007</t>
  </si>
  <si>
    <t>Nomura topix etf- Nomura asset management</t>
  </si>
  <si>
    <t>POWERSHARES QQQ NASDAQ 100- POWERSHARES</t>
  </si>
  <si>
    <t>US46090F1003</t>
  </si>
  <si>
    <t>10339</t>
  </si>
  <si>
    <t>AVANTIS US S/C- Proshares Fund</t>
  </si>
  <si>
    <t>US0250728773</t>
  </si>
  <si>
    <t>27016</t>
  </si>
  <si>
    <t>PRO ULTRA MDCAP4- Proshares Fund</t>
  </si>
  <si>
    <t>US74347R4048</t>
  </si>
  <si>
    <t>PRO UPRO R2000- Proshares Fund</t>
  </si>
  <si>
    <t>US74347X7993</t>
  </si>
  <si>
    <t>PROSHARES UL SHO- Proshares Fund</t>
  </si>
  <si>
    <t>US74347G8612</t>
  </si>
  <si>
    <t>Proshares ultra s&amp;p500- Proshares Fund</t>
  </si>
  <si>
    <t>us74347r1077</t>
  </si>
  <si>
    <t>Proshares UltraPro QQQ- Proshares Fund</t>
  </si>
  <si>
    <t>US74347X8314</t>
  </si>
  <si>
    <t>Proshares ultrapro s&amp;p 500- Proshares Fund</t>
  </si>
  <si>
    <t>US74347X8645</t>
  </si>
  <si>
    <t>Ultra qqq powershres- Proshares Fund</t>
  </si>
  <si>
    <t>US38145J1043</t>
  </si>
  <si>
    <t>PROSHARES ULTPO SHRT DOW30- PROSHARES ULTPO SHRT DOW30</t>
  </si>
  <si>
    <t>US74347G6483</t>
  </si>
  <si>
    <t>28649</t>
  </si>
  <si>
    <t>ROBO GLOBAL ROBOTICS- ROBO Global Robotics and Autom</t>
  </si>
  <si>
    <t>US3015057074</t>
  </si>
  <si>
    <t>28112</t>
  </si>
  <si>
    <t>ROBO-GL HL TECH- ROBO Global Robotics and Autom</t>
  </si>
  <si>
    <t>US3015057231</t>
  </si>
  <si>
    <t>RUSSELL 2000 GROWTH- Russell 2000</t>
  </si>
  <si>
    <t>US4642876480</t>
  </si>
  <si>
    <t>10366</t>
  </si>
  <si>
    <t>UTILITIES SELECT SECTOR FUND- SPDR - State Street Global Advisors</t>
  </si>
  <si>
    <t>US81369Y8865</t>
  </si>
  <si>
    <t>22040</t>
  </si>
  <si>
    <t>SIREN ETF TRUST- SPX</t>
  </si>
  <si>
    <t>US8296582021</t>
  </si>
  <si>
    <t>10597</t>
  </si>
  <si>
    <t>Amex tech sel indx- State Street Corp</t>
  </si>
  <si>
    <t>US81369Y8030</t>
  </si>
  <si>
    <t>Consumer discretionary etf- State Street Corp</t>
  </si>
  <si>
    <t>US81369Y4070</t>
  </si>
  <si>
    <t>Dia Us _SPDR DJIA TRUST- State Street Corp</t>
  </si>
  <si>
    <t>US78467X1090</t>
  </si>
  <si>
    <t>Energy s.sector spdr- State Street Corp</t>
  </si>
  <si>
    <t>US81369Y5069</t>
  </si>
  <si>
    <t>FIN sel sector spdr- State Street Corp</t>
  </si>
  <si>
    <t>US81369Y6059</t>
  </si>
  <si>
    <t>Health care select xlv- State Street Corp</t>
  </si>
  <si>
    <t>US81369Y2090</t>
  </si>
  <si>
    <t>Health spdr xlv- State Street Corp</t>
  </si>
  <si>
    <t>Industrail select- State Street Corp</t>
  </si>
  <si>
    <t>US81369Y7040</t>
  </si>
  <si>
    <t>Kbw regional banking- State Street Corp</t>
  </si>
  <si>
    <t>US78464A6982</t>
  </si>
  <si>
    <t>REAL EST SEL SEC- State Street Corp</t>
  </si>
  <si>
    <t>US81369y8600</t>
  </si>
  <si>
    <t>Spdr  Metals &amp; Mining- State Street Corp</t>
  </si>
  <si>
    <t>US78464A7550</t>
  </si>
  <si>
    <t>SPDR _s&amp;p Kensho Clean Power ETF- State Street Corp</t>
  </si>
  <si>
    <t>US78468R6559</t>
  </si>
  <si>
    <t>SPDR EUR S/C VAL- State Street Corp</t>
  </si>
  <si>
    <t>IE00BSPLC298</t>
  </si>
  <si>
    <t>SPDR MSCI EUROPE CON- State Street Corp</t>
  </si>
  <si>
    <t>IE00BKWQ0D84</t>
  </si>
  <si>
    <t>Spdr s&amp;p 500 etf trust- State Street Corp</t>
  </si>
  <si>
    <t>US78462F1030</t>
  </si>
  <si>
    <t>SPDR S&amp;P AEROSPA- State Street Corp</t>
  </si>
  <si>
    <t>US78464A6313</t>
  </si>
  <si>
    <t>Spdr s&amp;p biotech etf- State Street Corp</t>
  </si>
  <si>
    <t>US78464A8707</t>
  </si>
  <si>
    <t>SPDR S&amp;P CHINA ETF- State Street Corp</t>
  </si>
  <si>
    <t>US78463X4007</t>
  </si>
  <si>
    <t>SPDR Small Cup USA  Value- State Street Corp</t>
  </si>
  <si>
    <t>IE00BSPLC413</t>
  </si>
  <si>
    <t>SPDR 500 LEADS A- State Street Global Advisors Europe</t>
  </si>
  <si>
    <t>IE00BH4GPZ28</t>
  </si>
  <si>
    <t>22042</t>
  </si>
  <si>
    <t>US GLB JETS ETF- US GLOBAL JETS</t>
  </si>
  <si>
    <t>US26922A8421</t>
  </si>
  <si>
    <t>27146</t>
  </si>
  <si>
    <t>Roundhill Ball Metaverse Etf- Usbank.com</t>
  </si>
  <si>
    <t>US53656F4173</t>
  </si>
  <si>
    <t>89670</t>
  </si>
  <si>
    <t>Market vectors russ- Van Eck ETF</t>
  </si>
  <si>
    <t>US92189F4037</t>
  </si>
  <si>
    <t>12518</t>
  </si>
  <si>
    <t>VANECK Vector semiconductor ETF- Van Eck ETF</t>
  </si>
  <si>
    <t>IE00BMC38736</t>
  </si>
  <si>
    <t>VANECK VECTORS SEMICONDUCTOR- Van Eck ETF</t>
  </si>
  <si>
    <t>US92189F6768</t>
  </si>
  <si>
    <t>VANECK VIETNAM- Van Eck ETF</t>
  </si>
  <si>
    <t>US92189F8178</t>
  </si>
  <si>
    <t>VANG AS X JP $D- VANGUARD ( ישן )</t>
  </si>
  <si>
    <t>IE00B9F5YL18</t>
  </si>
  <si>
    <t>VANGUARD SM-C ET- VANGUARD ( ישן )</t>
  </si>
  <si>
    <t>US9229087518</t>
  </si>
  <si>
    <t>VANGUARD-FTSE AW- VANGUARD ( ישן )</t>
  </si>
  <si>
    <t>US9220427184</t>
  </si>
  <si>
    <t>VANG DEV WLD A- Vanguard Group</t>
  </si>
  <si>
    <t>IE00BKX55T58</t>
  </si>
  <si>
    <t>VANG FTSE AL $A- Vanguard Group</t>
  </si>
  <si>
    <t>IE00BK5BQT80</t>
  </si>
  <si>
    <t>VANG FTSE DE EURD- Vanguard Group</t>
  </si>
  <si>
    <t>IE00B945VV12</t>
  </si>
  <si>
    <t>Vanguard aust share- Vanguard Group</t>
  </si>
  <si>
    <t>AU000000VAS1</t>
  </si>
  <si>
    <t>Vanguard Dividend etf- Vanguard Group</t>
  </si>
  <si>
    <t>US9219088443</t>
  </si>
  <si>
    <t>Vanguard Emrg mkt et- Vanguard Group</t>
  </si>
  <si>
    <t>US9220428588</t>
  </si>
  <si>
    <t>Vanguard Financials etf- Vanguard Group</t>
  </si>
  <si>
    <t>US92204A4058</t>
  </si>
  <si>
    <t>VANGUARD FTSE AL- Vanguard Group</t>
  </si>
  <si>
    <t>IE00B3RBWM25</t>
  </si>
  <si>
    <t>VANGUARD FTSE ET- Vanguard Group</t>
  </si>
  <si>
    <t>US9219438580</t>
  </si>
  <si>
    <t>VANGUARD HI DV Y- Vanguard Group</t>
  </si>
  <si>
    <t>US9219464065</t>
  </si>
  <si>
    <t>VANGUARD Mid -Cap GRW Etf- Vanguard Group</t>
  </si>
  <si>
    <t>US9229085389</t>
  </si>
  <si>
    <t>Vanguard Mid Cap- Vanguard Group</t>
  </si>
  <si>
    <t>US9229086296</t>
  </si>
  <si>
    <t>VANGUARD MID-CAP VA- Vanguard Group</t>
  </si>
  <si>
    <t>US9229085124</t>
  </si>
  <si>
    <t>Vanguard reit vipers- Vanguard Group</t>
  </si>
  <si>
    <t>US9229085538</t>
  </si>
  <si>
    <t>Vanguard S&amp;P 500 etf- Vanguard Group</t>
  </si>
  <si>
    <t>US9229083632</t>
  </si>
  <si>
    <t>VANGUARD S/C V E- Vanguard Group</t>
  </si>
  <si>
    <t>US9229086114</t>
  </si>
  <si>
    <t>VANGUARD TOT WORLD- Vanguard Group</t>
  </si>
  <si>
    <t>US9220427424</t>
  </si>
  <si>
    <t>VANGUARD UTI ETF- Vanguard Group</t>
  </si>
  <si>
    <t>US92204A8760</t>
  </si>
  <si>
    <t>Vangurad info tech etf- Vanguard Group</t>
  </si>
  <si>
    <t>US92204A7028</t>
  </si>
  <si>
    <t>VG GLB EX-US R E- Vanguard Group</t>
  </si>
  <si>
    <t>US9220426764</t>
  </si>
  <si>
    <t>סה"כ שמחקות מדדים אחרים</t>
  </si>
  <si>
    <t>21SHARES CARDANO- 21 shares</t>
  </si>
  <si>
    <t>CH1102728750</t>
  </si>
  <si>
    <t>28296</t>
  </si>
  <si>
    <t>Xtrackers USD HY corp Bond- Xtrackers</t>
  </si>
  <si>
    <t>IE00BDR5HM97</t>
  </si>
  <si>
    <t>89967</t>
  </si>
  <si>
    <t>$21SHAR AVAL ETP- 21 shares</t>
  </si>
  <si>
    <t>CH1135202088</t>
  </si>
  <si>
    <t>21shares Polkadot Etp- 21 shares</t>
  </si>
  <si>
    <t>CH0593331561</t>
  </si>
  <si>
    <t>21SHARES POLYGON- 21 shares</t>
  </si>
  <si>
    <t>CH1129538448</t>
  </si>
  <si>
    <t>21SHARES SOLANA- 21 shares</t>
  </si>
  <si>
    <t>CH1114873776</t>
  </si>
  <si>
    <t>21SHR BITWISE Crypto index ETP- 21 shares</t>
  </si>
  <si>
    <t>CH0475986318</t>
  </si>
  <si>
    <t>ABRDN PLATINUM E- Aberdeen Standard Investments</t>
  </si>
  <si>
    <t>US26922V1017</t>
  </si>
  <si>
    <t>13115</t>
  </si>
  <si>
    <t>CI GAL BITC USD- BITCOIN-INVEST</t>
  </si>
  <si>
    <t>CA12563N1033</t>
  </si>
  <si>
    <t>27873</t>
  </si>
  <si>
    <t>WT BITCOIN- BITCOIN-INVEST</t>
  </si>
  <si>
    <t>GB00BJYDH287</t>
  </si>
  <si>
    <t>21shares Bitcoin Single- BlackRock  Asset Managment ireland</t>
  </si>
  <si>
    <t>CH0454664001</t>
  </si>
  <si>
    <t>21SHR BINANCE- BlackRock  Asset Managment ireland</t>
  </si>
  <si>
    <t>CH0496454155</t>
  </si>
  <si>
    <t>21SHR ETHEREUM- BlackRock  Asset Managment ireland</t>
  </si>
  <si>
    <t>CH0454664027</t>
  </si>
  <si>
    <t>ISHARES GOLD TRU- BlackRock  Asset Managment ireland</t>
  </si>
  <si>
    <t>US4642852044</t>
  </si>
  <si>
    <t>Ishares Silver trust- BlackRock  Asset Managment ireland</t>
  </si>
  <si>
    <t>US46428Q1094</t>
  </si>
  <si>
    <t>DIR GLD MNRS 3X- DIREXION FUNDS</t>
  </si>
  <si>
    <t>US25490K5700</t>
  </si>
  <si>
    <t>GLO X BLOCKCHAIN- Global X Management Co LLc</t>
  </si>
  <si>
    <t>US37954Y1608</t>
  </si>
  <si>
    <t>GRAYSCALE DIGITAL- Grayscale Ethereum Trust</t>
  </si>
  <si>
    <t>KYG407051088</t>
  </si>
  <si>
    <t>27920</t>
  </si>
  <si>
    <t>VANECK GOLD MINE- MARKET VECTORS</t>
  </si>
  <si>
    <t>US57060U1007</t>
  </si>
  <si>
    <t>10271</t>
  </si>
  <si>
    <t>P/S BITCOIN STRA- Proshares Fund</t>
  </si>
  <si>
    <t>US74347G4405</t>
  </si>
  <si>
    <t>PURPOSE BITCOIN- PURPOSE</t>
  </si>
  <si>
    <t>CA74642C3003</t>
  </si>
  <si>
    <t>28575</t>
  </si>
  <si>
    <t>PURPOSE ETHER ET- PURPOSE</t>
  </si>
  <si>
    <t>CA74642N3067</t>
  </si>
  <si>
    <t>SPDR gold shares- State Street Corp</t>
  </si>
  <si>
    <t>US78463V1070</t>
  </si>
  <si>
    <t>ULTRASHORT OIL &amp; GA- UltraShort Oil</t>
  </si>
  <si>
    <t>US74347R5862</t>
  </si>
  <si>
    <t>10443</t>
  </si>
  <si>
    <t>WT ETHEREUM- WisdomTree</t>
  </si>
  <si>
    <t>GB00BJYDH394</t>
  </si>
  <si>
    <t>12311</t>
  </si>
  <si>
    <t>Amundi Etf Euro- Amundi etf</t>
  </si>
  <si>
    <t>FR0010754119</t>
  </si>
  <si>
    <t>12772</t>
  </si>
  <si>
    <t>Ishares barclays 1-3 year- BlackRock  Asset Managment ireland</t>
  </si>
  <si>
    <t>US4642874576</t>
  </si>
  <si>
    <t>Ishares Barclays 20+ year bond- BlackRock  Asset Managment ireland</t>
  </si>
  <si>
    <t>US4642874329</t>
  </si>
  <si>
    <t>Ishares barclays 3-7 year- BlackRock  Asset Managment ireland</t>
  </si>
  <si>
    <t>US4642886612</t>
  </si>
  <si>
    <t>ISHARES BARCLAYS 7-10- BlackRock  Asset Managment ireland</t>
  </si>
  <si>
    <t>US4642874402</t>
  </si>
  <si>
    <t>ISHARES EMER MKTS- BlackRock  Asset Managment ireland</t>
  </si>
  <si>
    <t>IE00B6TLBW47</t>
  </si>
  <si>
    <t>Ishares markit iboxx $ hy- BlackRock  Asset Managment ireland</t>
  </si>
  <si>
    <t>IE00B4PY7Y77</t>
  </si>
  <si>
    <t>ISHARES MARKIT IBOXX- BlackRock  Asset Managment ireland</t>
  </si>
  <si>
    <t>IE0032895942</t>
  </si>
  <si>
    <t>Ishares markit iboxx eur HY- BlackRock  Asset Managment ireland</t>
  </si>
  <si>
    <t>IE00B66F4759</t>
  </si>
  <si>
    <t>ISHARES TREASURY BOND 1-3Y $- BlackRock  Asset Managment ireland</t>
  </si>
  <si>
    <t>IE00BYXPSP02</t>
  </si>
  <si>
    <t>ISHR $ TRES 3-7Y- BlackRock  Asset Managment ireland</t>
  </si>
  <si>
    <t>IE00B3VWN393</t>
  </si>
  <si>
    <t>ISHR usd Treasury bond 7-10 etf- BlackRock  Asset Managment ireland</t>
  </si>
  <si>
    <t>IE00B3VWN518</t>
  </si>
  <si>
    <t>AMUNDI EURO HIGH- CREDIT AGRICOLE SA</t>
  </si>
  <si>
    <t>FR0011494822</t>
  </si>
  <si>
    <t>DB x corp bnd- DB x TRACKERS</t>
  </si>
  <si>
    <t>LU0478205379</t>
  </si>
  <si>
    <t>X TRACKERS US TREASURY 1-3- DB x TRACKERS</t>
  </si>
  <si>
    <t>LU0429458895</t>
  </si>
  <si>
    <t>DIR 20+Y T BUL3X- DIREXION FUNDS</t>
  </si>
  <si>
    <t>US25459W5408</t>
  </si>
  <si>
    <t>FIRST TRUST LOW DURATION- First Trust Portfolios</t>
  </si>
  <si>
    <t>US33739Q2003</t>
  </si>
  <si>
    <t>INVESCO FUNDAMEN- Invesco investment management limited</t>
  </si>
  <si>
    <t>US73936T5570</t>
  </si>
  <si>
    <t>Pimco inv grade bond- PIMCO</t>
  </si>
  <si>
    <t>US72201R8170</t>
  </si>
  <si>
    <t>11186</t>
  </si>
  <si>
    <t>spdr barclays high yield- State Street Corp</t>
  </si>
  <si>
    <t>US78468R6229</t>
  </si>
  <si>
    <t>Spdr Corporate bond- State Street Corp</t>
  </si>
  <si>
    <t>US78464A3757</t>
  </si>
  <si>
    <t>SPDR PORT INTMED- State Street Corp</t>
  </si>
  <si>
    <t>US78464A6727</t>
  </si>
  <si>
    <t>Vanguard gov bnd- Vanguard Group</t>
  </si>
  <si>
    <t>US92206C1027</t>
  </si>
  <si>
    <t>Vanguard intermediate term bond- Vanguard Group</t>
  </si>
  <si>
    <t>US92206C8709</t>
  </si>
  <si>
    <t>Vanguard shortterm bnd etf- Vanguard Group</t>
  </si>
  <si>
    <t>US92206C4096</t>
  </si>
  <si>
    <t>Vanguard Total Bond- Vanguard Group</t>
  </si>
  <si>
    <t>US9219378356</t>
  </si>
  <si>
    <t>WISDOMTREE EMERG MKT EX-ST- WisdomTree</t>
  </si>
  <si>
    <t>US97717X5784</t>
  </si>
  <si>
    <t>ISHR $ Treasury bond  7-10yr- BlackRock  Asset Managment ireland</t>
  </si>
  <si>
    <t>IE00B1FZS798</t>
  </si>
  <si>
    <t>VANGUARD CORP BOND $- Vanguard Group</t>
  </si>
  <si>
    <t>IE00BZ163K21</t>
  </si>
  <si>
    <t>Ishares $ Short Duration Corp Bond   - BlackRock  Asset Managment ireland</t>
  </si>
  <si>
    <t>IE00BYXYYP94</t>
  </si>
  <si>
    <t>CI GAL ETH USD- Galaxy Protfolio</t>
  </si>
  <si>
    <t>CA12565N2005</t>
  </si>
  <si>
    <t>27557</t>
  </si>
  <si>
    <t>סה"כ אג"ח ממשלתי</t>
  </si>
  <si>
    <t>PTFי )00( תל גוב-צמודות 0-2- פסגות קרנות נאמנות בע"מ</t>
  </si>
  <si>
    <t>5131701</t>
  </si>
  <si>
    <t>סה"כ אגח קונצרני</t>
  </si>
  <si>
    <t>) מחקה תל בונד 6000) הראל- הראל קרנות נאמנות בע"מ</t>
  </si>
  <si>
    <t>5121835</t>
  </si>
  <si>
    <t>)00( PTF תל בונד צמודות 3-5- פסגות קרנות נאמנות בע"מ</t>
  </si>
  <si>
    <t>5130695</t>
  </si>
  <si>
    <t>*MTF מחקה )00( אינדקס אג"ח במינ- מגדל קרנות נאמנות בע"מ</t>
  </si>
  <si>
    <t>5129549</t>
  </si>
  <si>
    <t>*MTF מחקה )00( תל בונד שקלי 50- מגדל קרנות נאמנות בע"מ</t>
  </si>
  <si>
    <t>5127907</t>
  </si>
  <si>
    <t>*זפם ר.קבע2-5 ס2- מגדל קרנות נאמנות בע"מ</t>
  </si>
  <si>
    <t>5122973</t>
  </si>
  <si>
    <t>*מגדל MTF מחקה 00 תל בונד צמודו- מגדל קרנות נאמנות בע"מ</t>
  </si>
  <si>
    <t>5125349</t>
  </si>
  <si>
    <t>ISP Assetי )0B( אג"ח ללא מניות- איילון קרנות נאמנות בע"מ</t>
  </si>
  <si>
    <t>5131875</t>
  </si>
  <si>
    <t>513011445</t>
  </si>
  <si>
    <t>PTFי )00( אינדקס A תקרת מנפיק- פסגות קרנות נאמנות בע"מ</t>
  </si>
  <si>
    <t>5131602</t>
  </si>
  <si>
    <t>איביאי 00 שקלית ר. קבועה 5+שני- אי בי אי ניהול קרנות נאמנות בע"מ</t>
  </si>
  <si>
    <t>5116967</t>
  </si>
  <si>
    <t>510791031</t>
  </si>
  <si>
    <t>איביאי אסטר מנפ- אי בי אי ניהול קרנות נאמנות בע"מ</t>
  </si>
  <si>
    <t>5130067</t>
  </si>
  <si>
    <t>אקסל נקסוס- קסם קרנות נאמנות בע"מ</t>
  </si>
  <si>
    <t>5105846</t>
  </si>
  <si>
    <t>דיאמונד )2B(י 30/70- איילון קרנות נאמנות בע"מ</t>
  </si>
  <si>
    <t>5131958</t>
  </si>
  <si>
    <t>הראל 30/70 פלוס- הראל קרנות נאמנות בע"מ</t>
  </si>
  <si>
    <t>5115555</t>
  </si>
  <si>
    <t>הראל מחקה )0A( תל בונד מאגר- הראל קרנות נאמנות בע"מ</t>
  </si>
  <si>
    <t>5128095</t>
  </si>
  <si>
    <t>זפנ מדד 5-10שני- פסגות קרנות נאמנות בע"מ</t>
  </si>
  <si>
    <t>5117833</t>
  </si>
  <si>
    <t>זפנ מדד2-5 ממשל- פסגות קרנות נאמנות בע"מ</t>
  </si>
  <si>
    <t>5111240</t>
  </si>
  <si>
    <t>קסם KTFי )00( תל בונד צמודות-ב- קסם קרנות נאמנות בע"מ</t>
  </si>
  <si>
    <t>5132402</t>
  </si>
  <si>
    <t>קסם KTFי )00( תל בונד-צמודות A- קסם קרנות נאמנות בע"מ</t>
  </si>
  <si>
    <t>5133392</t>
  </si>
  <si>
    <t>קסם ר.קבועה 2-5- קסם קרנות נאמנות בע"מ</t>
  </si>
  <si>
    <t>5113444</t>
  </si>
  <si>
    <t>תכלית TTF 00 תל בונד שקלי 50- מיטב תכלית קרנות נאמנות בע"מ</t>
  </si>
  <si>
    <t>5125323</t>
  </si>
  <si>
    <t>תכלית TTF 00! אינדקס HY-BBB- מיטב תכלית קרנות נאמנות בע"מ</t>
  </si>
  <si>
    <t>5124409</t>
  </si>
  <si>
    <t>תכלית TTF י)00( אינדקס ישראל צ- מיטב תכלית קרנות נאמנות בע"מ</t>
  </si>
  <si>
    <t>5133376</t>
  </si>
  <si>
    <t>תכלית מדד 2-5שנ- מיטב תכלית קרנות נאמנות בע"מ</t>
  </si>
  <si>
    <t>5117379</t>
  </si>
  <si>
    <t>תלבונד שקלי ptf- פסגות קרנות מדדים בע"מ</t>
  </si>
  <si>
    <t>5113071</t>
  </si>
  <si>
    <t>*MSCI WORLD4d MTF- מגדל שוקי הון (1965) בע"מ</t>
  </si>
  <si>
    <t>5122569</t>
  </si>
  <si>
    <t>520039371</t>
  </si>
  <si>
    <t>תכלית  INDX US EGAME VR- תכלית גלובל בע"מ(ישן)</t>
  </si>
  <si>
    <t>5128939</t>
  </si>
  <si>
    <t>תכלית NSD Grn ENergy ממ- תכלית גלובל בע"מ(ישן)</t>
  </si>
  <si>
    <t>5131537</t>
  </si>
  <si>
    <t>תכלית TTF י)40( ת"א-ביטוח ושיר- תכלית אינדקס סל בע"מ(ישן)</t>
  </si>
  <si>
    <t>5133582</t>
  </si>
  <si>
    <t>תכלית TTF י)40( ת"א-קלינטק- תכלית אינדקס סל בע"מ(ישן)</t>
  </si>
  <si>
    <t>5132667</t>
  </si>
  <si>
    <t>*ASIA TECHNL MTF- מגדל קרנות נאמנות בע"מ</t>
  </si>
  <si>
    <t>5128467</t>
  </si>
  <si>
    <t>*BSTR SOLAR MTF מחקה ממ- מגדל קרנות נאמנות בע"מ</t>
  </si>
  <si>
    <t>5130976</t>
  </si>
  <si>
    <t>*MTF  מחקה stoxx europe 600 4d- מגדל קרנות נאמנות בע"מ</t>
  </si>
  <si>
    <t>5121843</t>
  </si>
  <si>
    <t>*MTF dax 30 מנוטרלת מטבע- מגדל קרנות נאמנות בע"מ</t>
  </si>
  <si>
    <t>5127659</t>
  </si>
  <si>
    <t>*MTF מח BSTAR TRAV VAC ממ- מגדל קרנות נאמנות בע"מ</t>
  </si>
  <si>
    <t>5131503</t>
  </si>
  <si>
    <t>*MTF מח SP500 ממ- מגדל קרנות נאמנות בע"מ</t>
  </si>
  <si>
    <t>5125869</t>
  </si>
  <si>
    <t>*MTF מחSP/ASX200- מגדל קרנות נאמנות בע"מ</t>
  </si>
  <si>
    <t>5124128</t>
  </si>
  <si>
    <t>*MTF מחקה (S&amp;P 500 (4D- מגדל קרנות נאמנות בע"מ</t>
  </si>
  <si>
    <t>5122627</t>
  </si>
  <si>
    <t>*MTF מחקה )4A( אינדקס ת"א ality- מגדל קרנות נאמנות בע"מ</t>
  </si>
  <si>
    <t>5129887</t>
  </si>
  <si>
    <t>*MTF מחקה )4A( אינדקס תשתיות לא- מגדל קרנות נאמנות בע"מ</t>
  </si>
  <si>
    <t>5130604</t>
  </si>
  <si>
    <t>*MTF מחקה )4A( ת"א 90- מגדל קרנות נאמנות בע"מ</t>
  </si>
  <si>
    <t>5130620</t>
  </si>
  <si>
    <t>*MTF מחקה Indxx Renewable Energy  מנוטרלת דולר- מגדל קרנות נאמנות בע"מ</t>
  </si>
  <si>
    <t>5130745</t>
  </si>
  <si>
    <t>*MTF ת"א 100 קרן נאמנות- מגדל קרנות נאמנות בע"מ</t>
  </si>
  <si>
    <t>5109889</t>
  </si>
  <si>
    <t>*S&amp;P 500 ESG (4A( מנוטרלת מט"ח- מגדל קרנות נאמנות בע"מ</t>
  </si>
  <si>
    <t>5130521</t>
  </si>
  <si>
    <t>*S&amp;P TECH MTF ממ- מגדל קרנות נאמנות בע"מ</t>
  </si>
  <si>
    <t>5125760</t>
  </si>
  <si>
    <t>*מגדל גמישה- מגדל קרנות נאמנות בע"מ</t>
  </si>
  <si>
    <t>5123799</t>
  </si>
  <si>
    <t>*מגדל כספית- מגדל קרנות נאמנות בע"מ</t>
  </si>
  <si>
    <t>5134309</t>
  </si>
  <si>
    <t>*מגדל נדל'ן- מגדל קרנות נאמנות בע"מ</t>
  </si>
  <si>
    <t>5131297</t>
  </si>
  <si>
    <t>ISE CTA Cloud Comp מנוטרלת מט"- מיטב תכלית קרנות נאמנות בע"מ</t>
  </si>
  <si>
    <t>5127600</t>
  </si>
  <si>
    <t>MTF מחקה Indxx Renewable Energy  מנוטרלת דולר- אי בי אי ניהול קרנות נאמנות בע"מ</t>
  </si>
  <si>
    <t>5119318</t>
  </si>
  <si>
    <t>NASDQ 100 PTFממ- פסגות קרנות נאמנות בע"מ</t>
  </si>
  <si>
    <t>5131644</t>
  </si>
  <si>
    <t>PTF מנ MIDCP ממ- פסגות קרנות מדדים בע"מ</t>
  </si>
  <si>
    <t>5135272</t>
  </si>
  <si>
    <t>PTFי )4A( ת"א 35- פסגות קרנות נאמנות בע"מ</t>
  </si>
  <si>
    <t>5130687</t>
  </si>
  <si>
    <t>PTFי )4A( ת"א 90- פסגות קרנות נאמנות בע"מ</t>
  </si>
  <si>
    <t>5130919</t>
  </si>
  <si>
    <t>SP 500 PTF פסגות- פסגות קרנות נאמנות בע"מ</t>
  </si>
  <si>
    <t>5127469</t>
  </si>
  <si>
    <t>SP TECHNOLO PTF- פסגות קרנות נאמנות בע"מ</t>
  </si>
  <si>
    <t>5132147</t>
  </si>
  <si>
    <t>אי.בי.אי. מוליכים למחצה גלוב מ.מ- אי בי אי ניהול קרנות נאמנות בע"מ</t>
  </si>
  <si>
    <t>5133657</t>
  </si>
  <si>
    <t>אי.בי.אי. מחקה )4D(י sell 2000- אי בי אי ניהול קרנות נאמנות בע"מ</t>
  </si>
  <si>
    <t>5124284</t>
  </si>
  <si>
    <t>איביאי 500 מגדר- אי בי אי ניהול קרנות נאמנות בע"מ</t>
  </si>
  <si>
    <t>5123021</t>
  </si>
  <si>
    <t>איביאי טכנולגיית עילית- אי בי אי ניהול קרנות נאמנות בע"מ</t>
  </si>
  <si>
    <t>1142538</t>
  </si>
  <si>
    <t>איביאי מחקה SOL US REIT- אי בי אי ניהול קרנות נאמנות בע"מ</t>
  </si>
  <si>
    <t>5122692</t>
  </si>
  <si>
    <t>איביאי נאסדק 100סהף- אי בי אי ניהול קרנות נאמנות בע"מ</t>
  </si>
  <si>
    <t>5117585</t>
  </si>
  <si>
    <t>איביאי נדלן ישר- אי בי אי ניהול קרנות נאמנות בע"מ</t>
  </si>
  <si>
    <t>5120282</t>
  </si>
  <si>
    <t>איביאי סהףבמגדר- אי בי אי ניהול קרנות נאמנות בע"מ</t>
  </si>
  <si>
    <t>5122098</t>
  </si>
  <si>
    <t>איביאי רכב חשמל- אי בי אי ניהול קרנות נאמנות בע"מ</t>
  </si>
  <si>
    <t>5132709</t>
  </si>
  <si>
    <t>איילון 4b משקלשוה תא35- איילון ביטוח הנפקות וגיוסי הון בע"מ</t>
  </si>
  <si>
    <t>5117742</t>
  </si>
  <si>
    <t>514732825</t>
  </si>
  <si>
    <t>איילון)60(אקסטרים ת"א 25 פי 3- איילון קרנות נאמנות בע"מ</t>
  </si>
  <si>
    <t>5117692</t>
  </si>
  <si>
    <t>אלטש ארהב מגודר- אלטשולר-שחם ניהול קרנות נאמנות בע"מ</t>
  </si>
  <si>
    <t>5122130</t>
  </si>
  <si>
    <t>511944670</t>
  </si>
  <si>
    <t>אלטשולר שחם ( SmartBeta (4A מעו"ף- אלטשולר-שחם ניהול קרנות נאמנות בע"מ</t>
  </si>
  <si>
    <t>5121306</t>
  </si>
  <si>
    <t>אלטשולר תא MIDCAP STK PIC 4B - אלטשולר-שחם ניהול קרנות נאמנות בע"מ</t>
  </si>
  <si>
    <t>5102298</t>
  </si>
  <si>
    <t>אלפי גמישה- הראל קרנות נאמנות בע"מ</t>
  </si>
  <si>
    <t>5135322</t>
  </si>
  <si>
    <t>אקסלנס קסם )4A( מניות ת"א 35- קסם קרנות נאמנות בע"מ</t>
  </si>
  <si>
    <t>5130547</t>
  </si>
  <si>
    <t>ארה"ב פיננסים )70%( בנקים אזו- פסגות תעודות סל מדדים בע"מ</t>
  </si>
  <si>
    <t>5131842</t>
  </si>
  <si>
    <t>דולפין מניות- פסגות קרנות נאמנות בע"מ</t>
  </si>
  <si>
    <t>5123336</t>
  </si>
  <si>
    <t>דיאמונד 4Dגמישה- דימונד קפיטל</t>
  </si>
  <si>
    <t>5123609</t>
  </si>
  <si>
    <t>515436632</t>
  </si>
  <si>
    <t>דיאמונד מניות- דימונד קפיטל</t>
  </si>
  <si>
    <t>5116736</t>
  </si>
  <si>
    <t>הראל DAX ממ- הראל קרנות נאמנות בע"מ</t>
  </si>
  <si>
    <t>5127501</t>
  </si>
  <si>
    <t>הראל DJ US MDIC- הראל קרנות נאמנות בע"מ</t>
  </si>
  <si>
    <t>5130026</t>
  </si>
  <si>
    <t>הראל Htf י)4A( ת"א טכנולוגיה- הראל קרנות נאמנות בע"מ</t>
  </si>
  <si>
    <t>5131081</t>
  </si>
  <si>
    <t>הראל Htfי )4A( ת"א 90- הראל קרנות נאמנות בע"מ</t>
  </si>
  <si>
    <t>5130638</t>
  </si>
  <si>
    <t>הראל SP 500 ממ- הראל קרנות נאמנות בע"מ</t>
  </si>
  <si>
    <t>5127527</t>
  </si>
  <si>
    <t>הראל WORK HOMממ- הראל קרנות נאמנות בע"מ</t>
  </si>
  <si>
    <t>5131685</t>
  </si>
  <si>
    <t>הראל מחקה תא100- הראל קרנות נאמנות בע"מ</t>
  </si>
  <si>
    <t>5122510</t>
  </si>
  <si>
    <t>זפנ ת'א 100- פסגות קרנות נאמנות בע"מ</t>
  </si>
  <si>
    <t>5112628</t>
  </si>
  <si>
    <t>טופ אלפא 4D מניות חו"ל- איילון קרנות נאמנות בע"מ</t>
  </si>
  <si>
    <t>5115456</t>
  </si>
  <si>
    <t>מ FTP 5-1 PROC SU BB- פסגות קרנות נאמנות בע"מ</t>
  </si>
  <si>
    <t>5134838</t>
  </si>
  <si>
    <t>מור 4Bנדלן- מור ניהול קרנות נאמנות בע"מ</t>
  </si>
  <si>
    <t>5124300</t>
  </si>
  <si>
    <t>מור אנרגיה נקיה גלובלי- מור ניהול קרנות נאמנות בע"מ</t>
  </si>
  <si>
    <t>5131040</t>
  </si>
  <si>
    <t>מור מחקה )4A( אינדקס בנקים EW- מור ניהול קרנות נאמנות בע"מ</t>
  </si>
  <si>
    <t>5131966</t>
  </si>
  <si>
    <t>מור מחקה אי תשתיות ארהב- מור ניהול קרנות נאמנות בע"מ</t>
  </si>
  <si>
    <t>5131883</t>
  </si>
  <si>
    <t>פסגות nasdaq 100- פסגות קרנות נאמנות בע"מ</t>
  </si>
  <si>
    <t>5127766</t>
  </si>
  <si>
    <t>קסם )4A) KTF ת"א 90- קסם קרנות נאמנות בע"מ</t>
  </si>
  <si>
    <t>5124508</t>
  </si>
  <si>
    <t>קסם )4A) KTF תא 35- קסם קרנות נאמנות בע"מ</t>
  </si>
  <si>
    <t>5124490</t>
  </si>
  <si>
    <t>קסם 500נאףמנטרל- קסם קרנות נאמנות בע"מ</t>
  </si>
  <si>
    <t>5122957</t>
  </si>
  <si>
    <t>קסם 600 STOX נטרל- קסם קרנות נאמנות בע"מ</t>
  </si>
  <si>
    <t>5122940</t>
  </si>
  <si>
    <t>קסם KTF S&amp;P 500- קסם קרנות נאמנות בע"מ</t>
  </si>
  <si>
    <t>5124482</t>
  </si>
  <si>
    <t>קסם KTF י)4A( ת"א- בנייה- קסם קרנות נאמנות בע"מ</t>
  </si>
  <si>
    <t>5132782</t>
  </si>
  <si>
    <t>קסם KTF ת"א 100- קסם קרנות נאמנות בע"מ</t>
  </si>
  <si>
    <t>5113345</t>
  </si>
  <si>
    <t>קסם MDAX מנוטרל- קסם קרנות נאמנות בע"מ</t>
  </si>
  <si>
    <t>5128061</t>
  </si>
  <si>
    <t>קסם NASDAQ 100 (4D) KTF- קסם קרנות נאמנות בע"מ</t>
  </si>
  <si>
    <t>5128905</t>
  </si>
  <si>
    <t>קסם NASDAQ100מט- קסם קרנות נאמנות בע"מ</t>
  </si>
  <si>
    <t>5124516</t>
  </si>
  <si>
    <t>קסם nternet Composite (4D) KTF- קסם קרנות נאמנות בע"מ</t>
  </si>
  <si>
    <t>5128913</t>
  </si>
  <si>
    <t>קסם RSL 2000 ממ- קסם קרנות נאמנות בע"מ</t>
  </si>
  <si>
    <t>5128079</t>
  </si>
  <si>
    <t>קסם S&amp;P TECH ממ- קסם קרנות נאמנות בע"מ</t>
  </si>
  <si>
    <t>5125620</t>
  </si>
  <si>
    <t>קסם קרן מחקה IND CLM CNG- קסם קרנות נאמנות בע"מ</t>
  </si>
  <si>
    <t>5130869</t>
  </si>
  <si>
    <t>תכלית Cyber Security (4B) TTF- מיטב תכלית קרנות נאמנות בע"מ</t>
  </si>
  <si>
    <t>5127063</t>
  </si>
  <si>
    <t>תכלית KBW NASDAQ Financial Technology (4A) TTF מנו- מיטב תכלית קרנות נאמנות בע"מ</t>
  </si>
  <si>
    <t>5127618</t>
  </si>
  <si>
    <t>תכלית MSCI WORLD (4D) TTF- מיטב דש קרנות נאמנות בע"מ</t>
  </si>
  <si>
    <t>5124573</t>
  </si>
  <si>
    <t>תכלית MTF נסדק 100 מגודרת מטח- מיטב דש השקעות בע"מ</t>
  </si>
  <si>
    <t>5123179</t>
  </si>
  <si>
    <t>תכלית PHLX SMCN TTF- תכלית תעודות סל בע"מ(ישן)</t>
  </si>
  <si>
    <t>5127329</t>
  </si>
  <si>
    <t>513594101</t>
  </si>
  <si>
    <t>תכלית SP USADממ- מיטב תכלית קרנות נאמנות בע"מ</t>
  </si>
  <si>
    <t>5127055</t>
  </si>
  <si>
    <t>תכלית SP UTLTממ- מיטב תכלית קרנות נאמנות בע"מ</t>
  </si>
  <si>
    <t>5127287</t>
  </si>
  <si>
    <t>תכלית SP500 TTF ממ- מיטב תכלית קרנות נאמנות בע"מ</t>
  </si>
  <si>
    <t>5123161</t>
  </si>
  <si>
    <t>תכלית TTF י)40( אינדקס בנקים ו- מיטב תכלית קרנות נאמנות בע"מ</t>
  </si>
  <si>
    <t>5131925</t>
  </si>
  <si>
    <t>תכלית ביג טק30 סין מנוטרלת- מיטב תכלית קרנות נאמנות בע"מ</t>
  </si>
  <si>
    <t>5132923</t>
  </si>
  <si>
    <t>תכלית ת"א 125(TTF(40- מיטב תכלית קרנות נאמנות בע"מ</t>
  </si>
  <si>
    <t>5114657</t>
  </si>
  <si>
    <t>) כספית דולרית0D) פסגות- פסגות קרנות נאמנות בע"מ</t>
  </si>
  <si>
    <t>5128087</t>
  </si>
  <si>
    <t>איביאי אג עולמ$- אי בי אי ניהול קרנות נאמנות בע"מ</t>
  </si>
  <si>
    <t>5117429</t>
  </si>
  <si>
    <t>איביאיי כספית פטורה- אי בי אי ניהול קרנות נאמנות בע"מ</t>
  </si>
  <si>
    <t>5103510</t>
  </si>
  <si>
    <t>איילון כספית- איילון קרנות נאמנות בע"מ</t>
  </si>
  <si>
    <t>5117700</t>
  </si>
  <si>
    <t>אנליסט ללא נע'מ- אנליסט אי.אמ.אס.-שרותי ניהול השקעות בע"מ</t>
  </si>
  <si>
    <t>5121140</t>
  </si>
  <si>
    <t>אנליסט)00(כספית- אנליסט אי.אמ.אס.-שרותי ניהול השקעות בע"מ</t>
  </si>
  <si>
    <t>5120852</t>
  </si>
  <si>
    <t>הראל )00( כספית מגמת ריבית- הראל קרנות נאמנות בע"מ</t>
  </si>
  <si>
    <t>5127790</t>
  </si>
  <si>
    <t>הראל כספית דולרית מגמת ריבית- הראל קרנות נאמנות בע"מ</t>
  </si>
  <si>
    <t>5127808</t>
  </si>
  <si>
    <t>הראל פיא כס נ$- הראל קרנות נאמנות בע"מ</t>
  </si>
  <si>
    <t>5110341</t>
  </si>
  <si>
    <t>מיטב )00( כספית ניהול נזילות- מיטב דש קרנות נאמנות בע"מ</t>
  </si>
  <si>
    <t>5135926</t>
  </si>
  <si>
    <t>מיטב כספית דולר קצר $- מיטב דש קרנות נאמנות בע"מ</t>
  </si>
  <si>
    <t>5115795</t>
  </si>
  <si>
    <t>פסגות )00( כספית פטורה- פסגות קרנות מדדים בע"מ</t>
  </si>
  <si>
    <t>5127881</t>
  </si>
  <si>
    <t>פסגות כס דלר נ$- פסגות קרנות מדדים בע"מ</t>
  </si>
  <si>
    <t>5130091</t>
  </si>
  <si>
    <t>פסגות כספית נקובה $- פסגות קרנות נאמנות בע"מ</t>
  </si>
  <si>
    <t>5110382</t>
  </si>
  <si>
    <t>פסגות כספית שקלית- פסגות קרנות מדדים בע"מ</t>
  </si>
  <si>
    <t>5128160</t>
  </si>
  <si>
    <t>אלטש משלUS עד$2- אלטשולר-שחם ניהול קרנות נאמנות בע"מ</t>
  </si>
  <si>
    <t>5128004</t>
  </si>
  <si>
    <t>AMUNDI PLANET- AMUNDI ETF (ישן)</t>
  </si>
  <si>
    <t>LU1688575437</t>
  </si>
  <si>
    <t>MONEDA LATAM CORP DEBI- MONEDA LATAM CORP DEBI</t>
  </si>
  <si>
    <t>KYG620101306</t>
  </si>
  <si>
    <t>27678</t>
  </si>
  <si>
    <t>Aa3</t>
  </si>
  <si>
    <t>Ubs Lux Bnd- ubs</t>
  </si>
  <si>
    <t>LU0396367608</t>
  </si>
  <si>
    <t>27385</t>
  </si>
  <si>
    <t>LION VII EUR- M&amp;G Investments</t>
  </si>
  <si>
    <t>IE00B62G6V03</t>
  </si>
  <si>
    <t>12367</t>
  </si>
  <si>
    <t>NOMURA-US HIGH YLD BD-I USD- Nomura asset management</t>
  </si>
  <si>
    <t>IE00B3RW8498</t>
  </si>
  <si>
    <t>BLKRK-CORP H/Y- BlackRock  Asset Managment ireland</t>
  </si>
  <si>
    <t>US09255P1075</t>
  </si>
  <si>
    <t>LION III EUR 3 s2 acc- M&amp;G Investments</t>
  </si>
  <si>
    <t>IE00B804LV55</t>
  </si>
  <si>
    <t>PIMCO DYNAMIC IN- PIMCO</t>
  </si>
  <si>
    <t>US72201Y1010</t>
  </si>
  <si>
    <t>REAL ESTATE CRED- Real Estate Credit Investments Pcc ltd</t>
  </si>
  <si>
    <t>GB00B0HW5366</t>
  </si>
  <si>
    <t>12706</t>
  </si>
  <si>
    <t>VANG FTSE EM $A- Vanguard Group</t>
  </si>
  <si>
    <t>IE00BK5BR733</t>
  </si>
  <si>
    <t>AA+</t>
  </si>
  <si>
    <t>VANGUARD TL SK E- Vanguard Group</t>
  </si>
  <si>
    <t>US9229087690</t>
  </si>
  <si>
    <t>VANGUARD TOTAL I- Vanguard Group</t>
  </si>
  <si>
    <t>US9219097683</t>
  </si>
  <si>
    <t>VANGUARD-EMR MK ST IN-USD PL- Vanguard Group</t>
  </si>
  <si>
    <t>IE00BFPM9H50</t>
  </si>
  <si>
    <t>VANGUARD-GL S-AC- Vanguard Group</t>
  </si>
  <si>
    <t>IE00B3X1NT05</t>
  </si>
  <si>
    <t>BLACKR SCI &amp; TEC- BlackRock  Asset Managment ireland</t>
  </si>
  <si>
    <t>US09258G1040</t>
  </si>
  <si>
    <t>BLACKROCK  EM MKTS  IND- BlackRock  Asset Managment ireland</t>
  </si>
  <si>
    <t>IE00B3T0V975</t>
  </si>
  <si>
    <t>Cheyne Capital- Cheyn Capital</t>
  </si>
  <si>
    <t>XD0461919058</t>
  </si>
  <si>
    <t>12342</t>
  </si>
  <si>
    <t>COHEN &amp; STEERS I- Cohen &amp; Steers capital management inc</t>
  </si>
  <si>
    <t>US19248A1097</t>
  </si>
  <si>
    <t>89480</t>
  </si>
  <si>
    <t>ISHARES CORE S&amp;P- BlackRock  Asset Managment ireland</t>
  </si>
  <si>
    <t>US4642876712</t>
  </si>
  <si>
    <t>NUV NDX DYN O/W- Nuveen investments inc</t>
  </si>
  <si>
    <t>US6706991071</t>
  </si>
  <si>
    <t>89477</t>
  </si>
  <si>
    <t>RENAISSANCE IPO- Renasset Select Funds Plc</t>
  </si>
  <si>
    <t>US7599372049</t>
  </si>
  <si>
    <t>12533</t>
  </si>
  <si>
    <t>SPDR MSCI WORLD- State Street Corp</t>
  </si>
  <si>
    <t>IE00BFY0GT14</t>
  </si>
  <si>
    <t>SPROTT PHY GLD T- SPROTT PHY GLD T</t>
  </si>
  <si>
    <t>CA85207H1047</t>
  </si>
  <si>
    <t>89357</t>
  </si>
  <si>
    <t>VANGUARD GRW ETF- VANGUARD ( ישן )</t>
  </si>
  <si>
    <t>US9229087369</t>
  </si>
  <si>
    <t>GRAYSCALE ETHER- Grayscale Ethereum Trust</t>
  </si>
  <si>
    <t>US3896381072</t>
  </si>
  <si>
    <t>CS PHYSICAL ETH- coinshares</t>
  </si>
  <si>
    <t>GB00BLD4ZM24</t>
  </si>
  <si>
    <t>89775</t>
  </si>
  <si>
    <t>Grayscale Bitcoin Trust (BTC- BITCOIN-INVEST</t>
  </si>
  <si>
    <t>US3896371099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</si>
  <si>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</si>
  <si>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</si>
  <si>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</si>
  <si>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</si>
  <si>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</si>
  <si>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</si>
  <si>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</si>
  <si>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</si>
  <si>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</si>
  <si>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וואליו קפ  אפ 4- פסגות קבוצה לפיננסים והשקעות בע"מ</t>
  </si>
  <si>
    <t>5990106</t>
  </si>
  <si>
    <t>וואליו קפיטל אופ 5- פסגות קבוצה לפיננסים והשקעות בע"מ</t>
  </si>
  <si>
    <t>5990114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</si>
  <si>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</si>
  <si>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</si>
  <si>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</si>
  <si>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</si>
  <si>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</si>
  <si>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</si>
  <si>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</si>
  <si>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</si>
  <si>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</si>
  <si>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</si>
  <si>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</si>
  <si>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</si>
  <si>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</si>
  <si>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</si>
  <si>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</si>
  <si>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</si>
  <si>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</si>
  <si>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</si>
  <si>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</si>
  <si>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</si>
  <si>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</si>
  <si>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</si>
  <si>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</si>
  <si>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</si>
  <si>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</si>
  <si>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</si>
  <si>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</si>
  <si>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</si>
  <si>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</si>
  <si>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</si>
  <si>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</si>
  <si>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</si>
  <si>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</si>
  <si>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</si>
  <si>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S&amp;P500 EMINI FUT JUN23-מחקה מדד</t>
  </si>
  <si>
    <t>8769661</t>
  </si>
  <si>
    <t>S&amp;P500 EMINI FUT JUN23-משולב</t>
  </si>
  <si>
    <t>8769662</t>
  </si>
  <si>
    <t>STOXX EUROPE 600 JUN23</t>
  </si>
  <si>
    <t>877013</t>
  </si>
  <si>
    <t>NASDAQ 100 JUN23- חוזים עתידיים בחול</t>
  </si>
  <si>
    <t>877009</t>
  </si>
  <si>
    <t>סה"כ קרן מובטחת</t>
  </si>
  <si>
    <t>אלה פקדון אגח ה- אלה פקדונות בע"מ</t>
  </si>
  <si>
    <t>1162577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</si>
  <si>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</si>
  <si>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</si>
  <si>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</si>
  <si>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</si>
  <si>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</si>
  <si>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</si>
  <si>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</si>
  <si>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</si>
  <si>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</si>
  <si>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</si>
  <si>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</si>
  <si>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</si>
  <si>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</si>
  <si>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</si>
  <si>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</si>
  <si>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</si>
  <si>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</si>
  <si>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</si>
  <si>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</si>
  <si>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</si>
  <si>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22/09/16</t>
  </si>
  <si>
    <t>רפאל אגח ג- רפאל-רשות לפיתוח אמצעי לחימה בע"מ</t>
  </si>
  <si>
    <t>1140276</t>
  </si>
  <si>
    <t>520042185</t>
  </si>
  <si>
    <t>02/03/17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</si>
  <si>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</si>
  <si>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</si>
  <si>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</si>
  <si>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</si>
  <si>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</si>
  <si>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</si>
  <si>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</si>
  <si>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</si>
  <si>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03/01/07</t>
  </si>
  <si>
    <t>אידיבי פתוח אגח ט MS- אידיבי חברה לפתוח בע"מ</t>
  </si>
  <si>
    <t>79801541</t>
  </si>
  <si>
    <t>520032285</t>
  </si>
  <si>
    <t>22/07/13</t>
  </si>
  <si>
    <t>אלון חברת הדלק אגח סד' א MG- אלון חברת הדלק לישראל בע"מ</t>
  </si>
  <si>
    <t>11015671</t>
  </si>
  <si>
    <t>520041690</t>
  </si>
  <si>
    <t>16/12/13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</si>
  <si>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</si>
  <si>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</si>
  <si>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</si>
  <si>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</si>
  <si>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</si>
  <si>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</si>
  <si>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</si>
  <si>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</si>
  <si>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</si>
  <si>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</si>
  <si>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</si>
  <si>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</si>
  <si>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</si>
  <si>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</si>
  <si>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</si>
  <si>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גמול השקע ב ( מחוקה )- גמול חברה להשקעות בע"מ</t>
  </si>
  <si>
    <t>1116755</t>
  </si>
  <si>
    <t>520018136</t>
  </si>
  <si>
    <t>21/12/09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</si>
  <si>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</si>
  <si>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</si>
  <si>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</si>
  <si>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</si>
  <si>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</si>
  <si>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</si>
  <si>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</si>
  <si>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07/04/16</t>
  </si>
  <si>
    <t>Transed 3.951 9/50- TRANSED PARTNERS GP</t>
  </si>
  <si>
    <t>CA89366TAA57</t>
  </si>
  <si>
    <t>27306</t>
  </si>
  <si>
    <t>26/09/16</t>
  </si>
  <si>
    <t>GES- GEMS</t>
  </si>
  <si>
    <t>9113</t>
  </si>
  <si>
    <t>10165</t>
  </si>
  <si>
    <t>GES הלוואת בעלים- GEMS</t>
  </si>
  <si>
    <t>9266</t>
  </si>
  <si>
    <t>*BIG USA מניה לא סחירה- ביג יו.אס.אי. בע"מ</t>
  </si>
  <si>
    <t>29991765</t>
  </si>
  <si>
    <t>12539</t>
  </si>
  <si>
    <t>salem מניה לא סחירה- SALEM LIBOR</t>
  </si>
  <si>
    <t>93890</t>
  </si>
  <si>
    <t>364735039</t>
  </si>
  <si>
    <t>רוטקס- רוטקס (1980) בע"מ</t>
  </si>
  <si>
    <t>1104033</t>
  </si>
  <si>
    <t>510844913</t>
  </si>
  <si>
    <t>*אפקון קרן אירופה- אפקון קרן אירופה שותף כללי בע"מ</t>
  </si>
  <si>
    <t>8803</t>
  </si>
  <si>
    <t>516404811</t>
  </si>
  <si>
    <t>*משיכה מנרב- קבוצת מנרב  בע"מ</t>
  </si>
  <si>
    <t>8561</t>
  </si>
  <si>
    <t>520034505</t>
  </si>
  <si>
    <t>EDF_Proxima Co-Invest- אי.די.אף אנרגיות מתחדשות ישראל בע"מ</t>
  </si>
  <si>
    <t>9068</t>
  </si>
  <si>
    <t>540306990</t>
  </si>
  <si>
    <t>.DISTREE LTD- Broadcom Inc</t>
  </si>
  <si>
    <t>9326</t>
  </si>
  <si>
    <t>Sustained Therapy- Sustained Therapy</t>
  </si>
  <si>
    <t>9262</t>
  </si>
  <si>
    <t>516541372</t>
  </si>
  <si>
    <t>VELOX PURE DIGITAL- VELOX PURE DIGITAL Ltd</t>
  </si>
  <si>
    <t>8726</t>
  </si>
  <si>
    <t>514727429</t>
  </si>
  <si>
    <t>*אגכימדס שותפות מוגבלת- אגכימדס שותפות מוגבלת</t>
  </si>
  <si>
    <t>8824</t>
  </si>
  <si>
    <t>540310463</t>
  </si>
  <si>
    <t>BioSight Ltd- ביוסייט בע"מ</t>
  </si>
  <si>
    <t>8113</t>
  </si>
  <si>
    <t>512852559</t>
  </si>
  <si>
    <t>Agritask Ltd- Agritask Ltd</t>
  </si>
  <si>
    <t>9114</t>
  </si>
  <si>
    <t>513717694</t>
  </si>
  <si>
    <t>Cynerio Israel Ltd- Cynerio Israel Ltd</t>
  </si>
  <si>
    <t>8525</t>
  </si>
  <si>
    <t>515746212</t>
  </si>
  <si>
    <t>אלון דלק מניה לא סחירה- אלון חברת הדלק לישראל בע"מ</t>
  </si>
  <si>
    <t>499906</t>
  </si>
  <si>
    <t>TIPA CORP LTD- TIPA CORP LTD</t>
  </si>
  <si>
    <t>8838</t>
  </si>
  <si>
    <t>514420660</t>
  </si>
  <si>
    <t>Virility Medical Ltd- Virility Medical Ltd</t>
  </si>
  <si>
    <t>9151</t>
  </si>
  <si>
    <t>515448165</t>
  </si>
  <si>
    <t>Venn 2014 Ltd- Venn 2014 Ltd</t>
  </si>
  <si>
    <t>8631</t>
  </si>
  <si>
    <t>515171510</t>
  </si>
  <si>
    <t>ניאומאנה בע"מ- ניאומאנה בע"מ</t>
  </si>
  <si>
    <t>9152</t>
  </si>
  <si>
    <t>516561917</t>
  </si>
  <si>
    <t>Continuity Software Ltd- Continuity Software Ltd</t>
  </si>
  <si>
    <t>8460</t>
  </si>
  <si>
    <t>513644005</t>
  </si>
  <si>
    <t>*FutureCides- אגכימדס שותפות מוגבלת</t>
  </si>
  <si>
    <t>93981</t>
  </si>
  <si>
    <t>חייבים REWIRE 8839 חייבים REWIRE 8839 חייבים REW- רי-וויר (א.ס.ג) מחקר ופיתוח בע"מ</t>
  </si>
  <si>
    <t>9483</t>
  </si>
  <si>
    <t>515193704</t>
  </si>
  <si>
    <t>Viisights Solutions Ltd- Viisights Solutions Ltd</t>
  </si>
  <si>
    <t>8603</t>
  </si>
  <si>
    <t>515252112</t>
  </si>
  <si>
    <t>Tower Vision preferred shares- Tower Vision Mauritius Ltd</t>
  </si>
  <si>
    <t>29990178</t>
  </si>
  <si>
    <t>10528</t>
  </si>
  <si>
    <t>ORDH- ORDH</t>
  </si>
  <si>
    <t>8255</t>
  </si>
  <si>
    <t>*Global Energy Generation LLC- Global Energy Generation Llc</t>
  </si>
  <si>
    <t>8459</t>
  </si>
  <si>
    <t>27781</t>
  </si>
  <si>
    <t>*Mammoth North- Mammoth</t>
  </si>
  <si>
    <t>28459</t>
  </si>
  <si>
    <t>89498</t>
  </si>
  <si>
    <t>OPC Power Ventures LP- Power Ventures</t>
  </si>
  <si>
    <t>8215</t>
  </si>
  <si>
    <t>28327</t>
  </si>
  <si>
    <t>Sunbit Inc- Sunbit Inc</t>
  </si>
  <si>
    <t>8432</t>
  </si>
  <si>
    <t>89324</t>
  </si>
  <si>
    <t>medlnvest capital s.a.r.l- Medinvest</t>
  </si>
  <si>
    <t>2751</t>
  </si>
  <si>
    <t>12074</t>
  </si>
  <si>
    <t>FinTLV Opportunity 2 L.P- NEXT PLC</t>
  </si>
  <si>
    <t>7983</t>
  </si>
  <si>
    <t>27180</t>
  </si>
  <si>
    <t>S.P.V.N.I 2 Next 2021 L.P- NEXT PLC</t>
  </si>
  <si>
    <t>8773</t>
  </si>
  <si>
    <t>AEW RELog SCSp- ReLog</t>
  </si>
  <si>
    <t>8735</t>
  </si>
  <si>
    <t>89687</t>
  </si>
  <si>
    <t>Behalf Ltd- Behalf Ltd</t>
  </si>
  <si>
    <t>8423</t>
  </si>
  <si>
    <t>89328</t>
  </si>
  <si>
    <t>*אשבורן פלאזה- ESHBORN PLAZA</t>
  </si>
  <si>
    <t>5771</t>
  </si>
  <si>
    <t>27489</t>
  </si>
  <si>
    <t>*Fu Gen AG- Fu Gen AG</t>
  </si>
  <si>
    <t>9035</t>
  </si>
  <si>
    <t>28664</t>
  </si>
  <si>
    <t>Lendbuzz Inc- Lendbuzz, Inc</t>
  </si>
  <si>
    <t>8564</t>
  </si>
  <si>
    <t>28171</t>
  </si>
  <si>
    <t>*425 Lexington- Lexington Capital Partners</t>
  </si>
  <si>
    <t>544461</t>
  </si>
  <si>
    <t>27673</t>
  </si>
  <si>
    <t>*mammoth south- Mammoth</t>
  </si>
  <si>
    <t>8932</t>
  </si>
  <si>
    <t>MARKET- MARKET</t>
  </si>
  <si>
    <t>537053</t>
  </si>
  <si>
    <t>27940</t>
  </si>
  <si>
    <t>*Rialto-Elite Portfolio- Rialto-Elite Portfolio</t>
  </si>
  <si>
    <t>496922</t>
  </si>
  <si>
    <t>27659</t>
  </si>
  <si>
    <t>*ROBIN- ROBIN</t>
  </si>
  <si>
    <t>6164</t>
  </si>
  <si>
    <t>27660</t>
  </si>
  <si>
    <t>*901 Fifth Seattle- Seattle Genetics Inc</t>
  </si>
  <si>
    <t>548386</t>
  </si>
  <si>
    <t>27445</t>
  </si>
  <si>
    <t>*Tanfield 1- tanfield</t>
  </si>
  <si>
    <t>6629</t>
  </si>
  <si>
    <t>27911</t>
  </si>
  <si>
    <t>USBT- us bank tower, la</t>
  </si>
  <si>
    <t>7854</t>
  </si>
  <si>
    <t>28236</t>
  </si>
  <si>
    <t>Danforth- VanBarton Group</t>
  </si>
  <si>
    <t>7425</t>
  </si>
  <si>
    <t>28147</t>
  </si>
  <si>
    <t>*WEST 35 STREET 240- WEST 35 STREET 240</t>
  </si>
  <si>
    <t>5814</t>
  </si>
  <si>
    <t>27562</t>
  </si>
  <si>
    <t>*Migdal WORE 2021-1   - White Oak</t>
  </si>
  <si>
    <t>8784</t>
  </si>
  <si>
    <t>13033</t>
  </si>
  <si>
    <t>*WHITE OAK 2- White Oak</t>
  </si>
  <si>
    <t>457043</t>
  </si>
  <si>
    <t>*WHITE OAK 3- White Oak</t>
  </si>
  <si>
    <t>4570311</t>
  </si>
  <si>
    <t>SACRAMENTO 353- סקרמנטו</t>
  </si>
  <si>
    <t>475607</t>
  </si>
  <si>
    <t>27561</t>
  </si>
  <si>
    <t>LIGHTRICKS LTD- LIGHTRICKS</t>
  </si>
  <si>
    <t>8652</t>
  </si>
  <si>
    <t>13344</t>
  </si>
  <si>
    <t>*NORDIC POWER 2- Fu Gen AG</t>
  </si>
  <si>
    <t>9116</t>
  </si>
  <si>
    <t>*NORDIC POWER 3- Fu Gen AG</t>
  </si>
  <si>
    <t>9291</t>
  </si>
  <si>
    <t>*NORDIC POWER 4  - Fu Gen AG</t>
  </si>
  <si>
    <t>9300</t>
  </si>
  <si>
    <t>Keystone Dental Holdings Ltd- Keystone Dental Holdings, Inc</t>
  </si>
  <si>
    <t>8613</t>
  </si>
  <si>
    <t>89536</t>
  </si>
  <si>
    <t>*Veev וויו גרופ MG- וויו (veev) גרופ</t>
  </si>
  <si>
    <t>11711071</t>
  </si>
  <si>
    <t>832652993</t>
  </si>
  <si>
    <t>Earnix- Earnix</t>
  </si>
  <si>
    <t>8372</t>
  </si>
  <si>
    <t>513082123</t>
  </si>
  <si>
    <t>סה"כ קרנות הון סיכון</t>
  </si>
  <si>
    <t>Vintage V Is- Vintage</t>
  </si>
  <si>
    <t>6645</t>
  </si>
  <si>
    <t>23/04/19</t>
  </si>
  <si>
    <t>Vintage Class A- Vintage Investment Fund of Funds V(ישן)</t>
  </si>
  <si>
    <t>70261</t>
  </si>
  <si>
    <t>17/10/19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</si>
  <si>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</si>
  <si>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</si>
  <si>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</si>
  <si>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</si>
  <si>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</si>
  <si>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</si>
  <si>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D.R</t>
  </si>
  <si>
    <t>8420</t>
  </si>
  <si>
    <t>17/07/22</t>
  </si>
  <si>
    <t>Arkin Bio Ventures II L.P- Arkin Bio Ventures II L.P</t>
  </si>
  <si>
    <t>70341</t>
  </si>
  <si>
    <t>17/03/20</t>
  </si>
  <si>
    <t>Greenfield Partners Panorays LP- Greenfield Partners</t>
  </si>
  <si>
    <t>8320</t>
  </si>
  <si>
    <t>05/08/21</t>
  </si>
  <si>
    <t>StageOne S.P.V R.S- stage one1</t>
  </si>
  <si>
    <t>8291</t>
  </si>
  <si>
    <t>18/05/21</t>
  </si>
  <si>
    <t>אורבימד 2- אורבימד ישראל</t>
  </si>
  <si>
    <t>5277</t>
  </si>
  <si>
    <t>ויטהלייף ישראל קרן הון- ויטלייף פרטנרס (ישראל) ש.מ</t>
  </si>
  <si>
    <t>600000401</t>
  </si>
  <si>
    <t>28/02/02</t>
  </si>
  <si>
    <t>ורטקס ישראל קרן הון חול- ורטקס ישראל 3 בע"מ</t>
  </si>
  <si>
    <t>600000361</t>
  </si>
  <si>
    <t>16/01/01</t>
  </si>
  <si>
    <t>evolution venture c- קרן Evolution</t>
  </si>
  <si>
    <t>50286</t>
  </si>
  <si>
    <t>anatomy  2- קרן אנטומיה</t>
  </si>
  <si>
    <t>5260</t>
  </si>
  <si>
    <t>18/10/15</t>
  </si>
  <si>
    <t>anatomy- קרן אנטומיה</t>
  </si>
  <si>
    <t>52266</t>
  </si>
  <si>
    <t>אביב (פנטין) קפיטל- מרדכי אביב תעשיות בניה (1973) בע"מ</t>
  </si>
  <si>
    <t>600000271</t>
  </si>
  <si>
    <t>01/07/01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</si>
  <si>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</si>
  <si>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</si>
  <si>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</si>
  <si>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</si>
  <si>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</si>
  <si>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JTLV III LIMITED PARTNERSHIP- JTLV 2</t>
  </si>
  <si>
    <t>8510</t>
  </si>
  <si>
    <t>12/06/22</t>
  </si>
  <si>
    <t>Reality Real Estate Investment Fund 3 L.P- Reality Real Estate Investment Fund 3 L.P</t>
  </si>
  <si>
    <t>5265</t>
  </si>
  <si>
    <t>30/06/15</t>
  </si>
  <si>
    <t>סה"כ קרנות השקעה אחרות</t>
  </si>
  <si>
    <t>Tene investment in QNERGY- טנא השקעות</t>
  </si>
  <si>
    <t>29993124</t>
  </si>
  <si>
    <t>02/02/15</t>
  </si>
  <si>
    <t>NOY ASHALIM קרן נוי- קרן נוי 1 להשקעה בתשתיות אנרגיה ש.מ</t>
  </si>
  <si>
    <t>5279</t>
  </si>
  <si>
    <t>08/08/16</t>
  </si>
  <si>
    <t>קרן נוי 2- קרן נוי 1 להשקעה בתשתיות אנרגיה ש.מ</t>
  </si>
  <si>
    <t>5259</t>
  </si>
  <si>
    <t>02/07/15</t>
  </si>
  <si>
    <t>MIE III Co-Investment Fund II- CO-INVESTMENT</t>
  </si>
  <si>
    <t>9172</t>
  </si>
  <si>
    <t>TENE GROWTH CAPITAL 4- טנא השקעות</t>
  </si>
  <si>
    <t>5310</t>
  </si>
  <si>
    <t>16/01/18</t>
  </si>
  <si>
    <t>Fortissimo capital fund v- Fortissimo 5</t>
  </si>
  <si>
    <t>70381</t>
  </si>
  <si>
    <t>16/04/20</t>
  </si>
  <si>
    <t>Green Lantern GL II LP- Green Lantern V</t>
  </si>
  <si>
    <t>8279</t>
  </si>
  <si>
    <t>25/04/21</t>
  </si>
  <si>
    <t>Green Lantern GLM LP- Green Lantern V</t>
  </si>
  <si>
    <t>8277</t>
  </si>
  <si>
    <t>Greenfield Partners II L.P- Greenfield Partners</t>
  </si>
  <si>
    <t>7992</t>
  </si>
  <si>
    <t>Greenfield Cobra Investments L.P- Greenlight Capital</t>
  </si>
  <si>
    <t>8269</t>
  </si>
  <si>
    <t>02/03/21</t>
  </si>
  <si>
    <t>קרן תשתיות - ISRAEL INFRASTUC- I. INFRASTUCTURE</t>
  </si>
  <si>
    <t>65001010</t>
  </si>
  <si>
    <t>18/10/06</t>
  </si>
  <si>
    <t>GESM Via Maris Limited Partnership- PARTNERS GROUP</t>
  </si>
  <si>
    <t>7079</t>
  </si>
  <si>
    <t>10/12/20</t>
  </si>
  <si>
    <t>SKY 3- sky 3</t>
  </si>
  <si>
    <t>5289</t>
  </si>
  <si>
    <t>12/01/17</t>
  </si>
  <si>
    <t>Yesodot Gimmel- Yesodot Gimmel</t>
  </si>
  <si>
    <t>70291</t>
  </si>
  <si>
    <t>04/12/19</t>
  </si>
  <si>
    <t>Yesodot Senior Co Invest- Yesodot Gimmel</t>
  </si>
  <si>
    <t>7076</t>
  </si>
  <si>
    <t>27/10/20</t>
  </si>
  <si>
    <t>ויולה פרייבט אקווטי 2- ג'נריישן ניהול בע"מ</t>
  </si>
  <si>
    <t>5257</t>
  </si>
  <si>
    <t>29/01/15</t>
  </si>
  <si>
    <t>טנא הון צמיחה (קרן להשקעות)- טנא הון צמיחה (קרן השקעות) שותפות מוגבלת</t>
  </si>
  <si>
    <t>650011101</t>
  </si>
  <si>
    <t>03/12/06</t>
  </si>
  <si>
    <t>s.h. sky l.p- ס. ה. סקיי 11 ש.מ.</t>
  </si>
  <si>
    <t>50492</t>
  </si>
  <si>
    <t>04/01/06</t>
  </si>
  <si>
    <t>FIMI Israel Opportunity VII- פימי אופורטיוניטי 7 שותפות מוגבלת</t>
  </si>
  <si>
    <t>8292</t>
  </si>
  <si>
    <t>06/06/21</t>
  </si>
  <si>
    <t>FIMI 6- פימי מזנין(1) קרן הון סיכון</t>
  </si>
  <si>
    <t>5272</t>
  </si>
  <si>
    <t>21/07/16</t>
  </si>
  <si>
    <t>fimi israel opportunity- פימי מזנין(1) קרן הון סיכון</t>
  </si>
  <si>
    <t>50724</t>
  </si>
  <si>
    <t>11/10/05</t>
  </si>
  <si>
    <t>פלנוס טכנולוגיות לאומי- פלנוס טכנולוגיות בע"מ</t>
  </si>
  <si>
    <t>600000301</t>
  </si>
  <si>
    <t>27/11/00</t>
  </si>
  <si>
    <t>Kedma Capital III- קדמה קפיטל 3</t>
  </si>
  <si>
    <t>6662</t>
  </si>
  <si>
    <t>21/04/19</t>
  </si>
  <si>
    <t>RAM COASTAL ENERGY LIMITED PARTNERSHIP- RAM Lux Systematic Funds</t>
  </si>
  <si>
    <t>7067</t>
  </si>
  <si>
    <t>06/10/20</t>
  </si>
  <si>
    <t>Noy 4 Infrastructure and energy- Noy 4 Infrastructure and Energy Investments</t>
  </si>
  <si>
    <t>8283</t>
  </si>
  <si>
    <t>Accelmed Growth Partners L.P 2- Accelmed Growth Partners L.P</t>
  </si>
  <si>
    <t>5271</t>
  </si>
  <si>
    <t>30/05/18</t>
  </si>
  <si>
    <t>*MA Movilim Renewable Energies L.P- אנלייט אנרגיה מתחדשת בע"מ</t>
  </si>
  <si>
    <t>5322</t>
  </si>
  <si>
    <t>15/04/18</t>
  </si>
  <si>
    <t>סה"כ קרנות הון סיכון בחו"ל</t>
  </si>
  <si>
    <t>Vintage Fund of Funds VII (Access) LP</t>
  </si>
  <si>
    <t>9273</t>
  </si>
  <si>
    <t>20/12/22</t>
  </si>
  <si>
    <t>Strategic Investors Fund X- Vintage Investment Fund of Funds V(ישן)</t>
  </si>
  <si>
    <t>7068</t>
  </si>
  <si>
    <t>13/09/20</t>
  </si>
  <si>
    <t>Vintage Co-Invest III- venture capital</t>
  </si>
  <si>
    <t>8331</t>
  </si>
  <si>
    <t>18/11/21</t>
  </si>
  <si>
    <t>Group 11 Fund IV- Group 11 Fund  L.P</t>
  </si>
  <si>
    <t>8287</t>
  </si>
  <si>
    <t>23/05/21</t>
  </si>
  <si>
    <t>Group 11 Fund V- Group 11 Fund  L.P</t>
  </si>
  <si>
    <t>8276</t>
  </si>
  <si>
    <t>21/04/21</t>
  </si>
  <si>
    <t>Horsley Bridge- Horsley Bridge</t>
  </si>
  <si>
    <t>5295</t>
  </si>
  <si>
    <t>18/12/17</t>
  </si>
  <si>
    <t>svb ix- SVB</t>
  </si>
  <si>
    <t>5327</t>
  </si>
  <si>
    <t>05/09/18</t>
  </si>
  <si>
    <t>SVB- SVB</t>
  </si>
  <si>
    <t>5288</t>
  </si>
  <si>
    <t>02/02/17</t>
  </si>
  <si>
    <t>Vintage Fund of Funds VI Access- Vintage</t>
  </si>
  <si>
    <t>8322</t>
  </si>
  <si>
    <t>29/06/21</t>
  </si>
  <si>
    <t>Vintage Class B- VINTAGE INVESTMENT FUND III(ישן)</t>
  </si>
  <si>
    <t>70470</t>
  </si>
  <si>
    <t>23/04/20</t>
  </si>
  <si>
    <t>Vintage Class C- Vintage Venture(ישן)</t>
  </si>
  <si>
    <t>70751</t>
  </si>
  <si>
    <t>29/12/20</t>
  </si>
  <si>
    <t>Vintage IV- Vintage Venture(ישן)</t>
  </si>
  <si>
    <t>5275</t>
  </si>
  <si>
    <t>17/05/16</t>
  </si>
  <si>
    <t>Vintage MIGDAL CO-INV- Vintage Venture(ישן)</t>
  </si>
  <si>
    <t>5300</t>
  </si>
  <si>
    <t>17/07/17</t>
  </si>
  <si>
    <t>Vintage V acces- Vintage Venture(ישן)</t>
  </si>
  <si>
    <t>5333</t>
  </si>
  <si>
    <t>29/08/18</t>
  </si>
  <si>
    <t>Zeev Opportunity Fund I- Zeev</t>
  </si>
  <si>
    <t>8316</t>
  </si>
  <si>
    <t>13/07/21</t>
  </si>
  <si>
    <t>סה"כ קרנות גידור בחו"ל</t>
  </si>
  <si>
    <t>CHEYNE REL.ES.C.HO.III (A)- Cheyn Capital</t>
  </si>
  <si>
    <t>76748052</t>
  </si>
  <si>
    <t>20/05/20</t>
  </si>
  <si>
    <t>76748078</t>
  </si>
  <si>
    <t>76748094</t>
  </si>
  <si>
    <t>sphera- Sphera Global Healthcare Master</t>
  </si>
  <si>
    <t>KYG8347N1079</t>
  </si>
  <si>
    <t>SPHERA-HCARE-DIL- SPHERA</t>
  </si>
  <si>
    <t>KYG8347N1319</t>
  </si>
  <si>
    <t>12/12/17</t>
  </si>
  <si>
    <t>ION TECH FEEDER FUND- ION TECH FEEDER FUND</t>
  </si>
  <si>
    <t>KYG4939W1188</t>
  </si>
  <si>
    <t>סה"כ קרנות נדל"ן בחו"ל</t>
  </si>
  <si>
    <t>ELECTRA AMERICA PRINCIPAL HOSPITALITY- Electra Capital PM</t>
  </si>
  <si>
    <t>8404</t>
  </si>
  <si>
    <t>21/03/22</t>
  </si>
  <si>
    <t>Co-Invest Antlia BSREP III- CO-INVESTMENT</t>
  </si>
  <si>
    <t>5344</t>
  </si>
  <si>
    <t>05/12/18</t>
  </si>
  <si>
    <t>Portfolio EDGE- Portfolio EDGE</t>
  </si>
  <si>
    <t>5343</t>
  </si>
  <si>
    <t>WATERTON EDGE- Portfolio EDGE</t>
  </si>
  <si>
    <t>7341</t>
  </si>
  <si>
    <t>30/12/21</t>
  </si>
  <si>
    <t>Brack Capital Real Estate llp- איי ג'י איי - אר אי נדל"ן בע"מ</t>
  </si>
  <si>
    <t>29990961</t>
  </si>
  <si>
    <t>20/09/07</t>
  </si>
  <si>
    <t>Blackstone R.E. partners VIII.F- Blackstone Real Estate Partners(ישן)</t>
  </si>
  <si>
    <t>5264</t>
  </si>
  <si>
    <t>18/08/15</t>
  </si>
  <si>
    <t>Blackstone Real Estate Partners IX- Blackstone Real Estate Partners(ישן)</t>
  </si>
  <si>
    <t>7064</t>
  </si>
  <si>
    <t>27/07/20</t>
  </si>
  <si>
    <t>Co Invest Antlia BSREP III BLOKER- BLOKER</t>
  </si>
  <si>
    <t>8298</t>
  </si>
  <si>
    <t>31/05/21</t>
  </si>
  <si>
    <t>Brookfield real estate partners II- Brookfield global</t>
  </si>
  <si>
    <t>5274</t>
  </si>
  <si>
    <t>12/04/16</t>
  </si>
  <si>
    <t>Brookfield SREP III- Brookfield global</t>
  </si>
  <si>
    <t>5328</t>
  </si>
  <si>
    <t>14/04/19</t>
  </si>
  <si>
    <t>Electra America Multifamily III- Electra America</t>
  </si>
  <si>
    <t>7989</t>
  </si>
  <si>
    <t>14/01/21</t>
  </si>
  <si>
    <t>WATERTON RESIDENTIAL P V XIII- PGCO 4 CO-MINGLED FUND</t>
  </si>
  <si>
    <t>5334</t>
  </si>
  <si>
    <t>24/10/18</t>
  </si>
  <si>
    <t>סה"כ קרנות השקעה אחרות בחו"ל</t>
  </si>
  <si>
    <t>EC - 3 AUDAX CO INV- ECV IL OPP I</t>
  </si>
  <si>
    <t>7987</t>
  </si>
  <si>
    <t>14/02/21</t>
  </si>
  <si>
    <t>EC4 ADLS  co-inv- ECV IL OPP I</t>
  </si>
  <si>
    <t>7988</t>
  </si>
  <si>
    <t>11/04/21</t>
  </si>
  <si>
    <t>Accelmed Partners II- Accelmed(ישן)</t>
  </si>
  <si>
    <t>7055</t>
  </si>
  <si>
    <t>15/06/20</t>
  </si>
  <si>
    <t>ADLSCO FUND3- Accelmed(ישן)</t>
  </si>
  <si>
    <t>8336</t>
  </si>
  <si>
    <t>09/11/22</t>
  </si>
  <si>
    <t>WHLP Kennedy (A) LP- Accelmed(ישן)</t>
  </si>
  <si>
    <t>9409</t>
  </si>
  <si>
    <t>10/01/23</t>
  </si>
  <si>
    <t>*APCS- Ares special situation fund IB</t>
  </si>
  <si>
    <t>5291</t>
  </si>
  <si>
    <t>26/06/17</t>
  </si>
  <si>
    <t>*ARES- Ares special situation fund IB</t>
  </si>
  <si>
    <t>7062</t>
  </si>
  <si>
    <t>*AUDAX DIRECT LENDING SOLUTIONS- Ares special situation fund IB</t>
  </si>
  <si>
    <t>5339</t>
  </si>
  <si>
    <t>28/10/18</t>
  </si>
  <si>
    <t>BCP V DEXKO CO-INVEST LP- Brookfield global</t>
  </si>
  <si>
    <t>8337</t>
  </si>
  <si>
    <t>Brookfield coinv JCI- Brookfield global</t>
  </si>
  <si>
    <t>6665</t>
  </si>
  <si>
    <t>CRECH V- Cheyn Capital</t>
  </si>
  <si>
    <t>5294</t>
  </si>
  <si>
    <t>10/12/17</t>
  </si>
  <si>
    <t>EC - 1 AUDAX CO INV- EC - AUDAX CO INV</t>
  </si>
  <si>
    <t>6657</t>
  </si>
  <si>
    <t>04/04/19</t>
  </si>
  <si>
    <t>EC - 2 AUDAX CO INV- EC - AUDAX CO INV</t>
  </si>
  <si>
    <t>70091</t>
  </si>
  <si>
    <t>08/08/19</t>
  </si>
  <si>
    <t>Global Infrastructure Partners IV L.P- Global Infrastructure Partners</t>
  </si>
  <si>
    <t>70181</t>
  </si>
  <si>
    <t>23/10/19</t>
  </si>
  <si>
    <t>Migdal HarbourVest Tranche B מאוחד- HarbourVest Adelaide</t>
  </si>
  <si>
    <t>5298</t>
  </si>
  <si>
    <t>29/03/18</t>
  </si>
  <si>
    <t>IFM GIF- IFM GIF</t>
  </si>
  <si>
    <t>53411</t>
  </si>
  <si>
    <t>Kartesia Credit Opportunities V- KARTESIA</t>
  </si>
  <si>
    <t>70111</t>
  </si>
  <si>
    <t>27/09/19</t>
  </si>
  <si>
    <t>KARTESIA KASS- KARTESIA</t>
  </si>
  <si>
    <t>6923</t>
  </si>
  <si>
    <t>28/05/19</t>
  </si>
  <si>
    <t>KARTESIA KSO- KARTESIA</t>
  </si>
  <si>
    <t>6885</t>
  </si>
  <si>
    <t>23/05/19</t>
  </si>
  <si>
    <t>Kartesia Senior Opportunities- KARTESIA</t>
  </si>
  <si>
    <t>9014</t>
  </si>
  <si>
    <t>PCS IV- PCS</t>
  </si>
  <si>
    <t>70131</t>
  </si>
  <si>
    <t>25/09/19</t>
  </si>
  <si>
    <t>Qumra MS LP Minute Media- Qumra Capital fund</t>
  </si>
  <si>
    <t>8270</t>
  </si>
  <si>
    <t>QUMRA OPPORTUNITY FUND I- Qumra Capital fund</t>
  </si>
  <si>
    <t>8282</t>
  </si>
  <si>
    <t>13/05/21</t>
  </si>
  <si>
    <t>cicc growth capital fund- ארקלייט</t>
  </si>
  <si>
    <t>52225</t>
  </si>
  <si>
    <t>EIP Renewables invest SCS- Renewables invest</t>
  </si>
  <si>
    <t>7999</t>
  </si>
  <si>
    <t>08/03/21</t>
  </si>
  <si>
    <t>ARCLIGHT AEP FEEDER FUND VII LLC- ארקלייט</t>
  </si>
  <si>
    <t>70250</t>
  </si>
  <si>
    <t>24/02/20</t>
  </si>
  <si>
    <t>ArcLight Fund VII AIV L.P- ארקלייט</t>
  </si>
  <si>
    <t>93860</t>
  </si>
  <si>
    <t>KKR CAVALRY CO-INVEST- CO-INVESTMENT</t>
  </si>
  <si>
    <t>8406</t>
  </si>
  <si>
    <t>22/03/22</t>
  </si>
  <si>
    <t>KKR THOR CO-INVEST LP- CO-INVESTMENT</t>
  </si>
  <si>
    <t>8502</t>
  </si>
  <si>
    <t>AP IX Connect Holdings L.P</t>
  </si>
  <si>
    <t>8842</t>
  </si>
  <si>
    <t>Arcmont SLF II- Arcmont</t>
  </si>
  <si>
    <t>70451</t>
  </si>
  <si>
    <t>12/08/20</t>
  </si>
  <si>
    <t>KCO VI- KARTESIA</t>
  </si>
  <si>
    <t>93841</t>
  </si>
  <si>
    <t>Trilantic Europe VI SCSp- trilantic</t>
  </si>
  <si>
    <t>70491</t>
  </si>
  <si>
    <t>12/04/22</t>
  </si>
  <si>
    <t>Cheyne Real Estate Credit Holdings VII- Cheyne Capital</t>
  </si>
  <si>
    <t>9011</t>
  </si>
  <si>
    <t>Warburg Pincus China II L.P- WARBURG PINCUS</t>
  </si>
  <si>
    <t>6945</t>
  </si>
  <si>
    <t>20/06/19</t>
  </si>
  <si>
    <t>Audax Direct Lending Solutions</t>
  </si>
  <si>
    <t>8314</t>
  </si>
  <si>
    <t>26/06/22</t>
  </si>
  <si>
    <t>EC 6 ADLS co-inv- ECV IL OPP I</t>
  </si>
  <si>
    <t>8313</t>
  </si>
  <si>
    <t>29/08/21</t>
  </si>
  <si>
    <t>*ACE V- ACE</t>
  </si>
  <si>
    <t>70701</t>
  </si>
  <si>
    <t>10/06/21</t>
  </si>
  <si>
    <t>ARES EUROPEAN CREDIT INVESTMENTS VIII- Ares Capital Europe V (e) Holdings S.A.R.L</t>
  </si>
  <si>
    <t>8340</t>
  </si>
  <si>
    <t>31/07/22</t>
  </si>
  <si>
    <t>CVC Capital partners VIII- CVC Credit Partners</t>
  </si>
  <si>
    <t>7060</t>
  </si>
  <si>
    <t>14/12/21</t>
  </si>
  <si>
    <t>ICG SDP 4- ICG Senior Debt Partners Fund-ICG</t>
  </si>
  <si>
    <t>70430</t>
  </si>
  <si>
    <t>05/05/20</t>
  </si>
  <si>
    <t>KASS Unlevered II S.a r.l- KASS Unlevered</t>
  </si>
  <si>
    <t>9015</t>
  </si>
  <si>
    <t>Mayberry LP- Mayberry</t>
  </si>
  <si>
    <t>70541</t>
  </si>
  <si>
    <t>SPECTRUM co-inv - Saavi LP- SPECTRUM DYNAMICS</t>
  </si>
  <si>
    <t>7071</t>
  </si>
  <si>
    <t>24/09/20</t>
  </si>
  <si>
    <t>SPECTRUM- SPECTRUM DYNAMICS</t>
  </si>
  <si>
    <t>70411</t>
  </si>
  <si>
    <t>11/06/20</t>
  </si>
  <si>
    <t>Whitehorse IV- Whitehorse Ltd</t>
  </si>
  <si>
    <t>8273</t>
  </si>
  <si>
    <t>29/03/21</t>
  </si>
  <si>
    <t>Advent International GPE X-B L.P</t>
  </si>
  <si>
    <t>8417</t>
  </si>
  <si>
    <t>28/09/22</t>
  </si>
  <si>
    <t>AIOF II Woolly Co-Invest Fund L.P</t>
  </si>
  <si>
    <t>9282</t>
  </si>
  <si>
    <t>13/11/22</t>
  </si>
  <si>
    <t>Ambition HOLDINGS OFFSHORE LP</t>
  </si>
  <si>
    <t>8400</t>
  </si>
  <si>
    <t>Copenhagen Energy Transition</t>
  </si>
  <si>
    <t>8413</t>
  </si>
  <si>
    <t>Core Infrastructure India Fund Pte Ltd</t>
  </si>
  <si>
    <t>5255</t>
  </si>
  <si>
    <t>16/05/13</t>
  </si>
  <si>
    <t>F2 Select I LP</t>
  </si>
  <si>
    <t>8507</t>
  </si>
  <si>
    <t>GIP CAPS II REX Co-Investment Fund L.P</t>
  </si>
  <si>
    <t>93851</t>
  </si>
  <si>
    <t>02/02/23</t>
  </si>
  <si>
    <t>GIP IV Gutenberg Co-Invest SCsp</t>
  </si>
  <si>
    <t>9246</t>
  </si>
  <si>
    <t>19/09/22</t>
  </si>
  <si>
    <t>GIP IV Seaway Energy</t>
  </si>
  <si>
    <t>9245</t>
  </si>
  <si>
    <t>Global Infrastructure Partners Core C</t>
  </si>
  <si>
    <t>9495</t>
  </si>
  <si>
    <t>14/03/23</t>
  </si>
  <si>
    <t>ISF III Overflow Fund L.P</t>
  </si>
  <si>
    <t>9457</t>
  </si>
  <si>
    <t>NCA Co-Invest L.P</t>
  </si>
  <si>
    <t>8415</t>
  </si>
  <si>
    <t>Proofpoint Co-Invest Fund L.P</t>
  </si>
  <si>
    <t>8317</t>
  </si>
  <si>
    <t>15/08/21</t>
  </si>
  <si>
    <t>ADVENT INTERNATIONAL 8- Advent International</t>
  </si>
  <si>
    <t>5273</t>
  </si>
  <si>
    <t>27/09/16</t>
  </si>
  <si>
    <t>Advent International GPE IX L.P- Advent International</t>
  </si>
  <si>
    <t>70061</t>
  </si>
  <si>
    <t>24/10/19</t>
  </si>
  <si>
    <t>Ares private capital solutions II- APCS II</t>
  </si>
  <si>
    <t>7086</t>
  </si>
  <si>
    <t>10/11/21</t>
  </si>
  <si>
    <t>APOLLO- Apollo &amp; Lunar Croydon</t>
  </si>
  <si>
    <t>5281</t>
  </si>
  <si>
    <t>29/09/16</t>
  </si>
  <si>
    <t>Apollo Fund IX -- Apollo &amp; Lunar Croydon</t>
  </si>
  <si>
    <t>5302</t>
  </si>
  <si>
    <t>14/03/19</t>
  </si>
  <si>
    <t>BCP V Brand Co-Invest LP- BCP V Brand Co-Invest LP</t>
  </si>
  <si>
    <t>70321</t>
  </si>
  <si>
    <t>Brookfield Capital Partners V- Blackstone Real Estate Partners(ישן)</t>
  </si>
  <si>
    <t>66481</t>
  </si>
  <si>
    <t>16/09/19</t>
  </si>
  <si>
    <t>Brookfield HSO Co-Invest L.P - 7016- Blackstone Real Estate Partners(ישן)</t>
  </si>
  <si>
    <t>70160</t>
  </si>
  <si>
    <t>06/10/19</t>
  </si>
  <si>
    <t>BLUEBAY - SLF1- Bluebay-Emer Mk(ישן)</t>
  </si>
  <si>
    <t>5284</t>
  </si>
  <si>
    <t>25/10/16</t>
  </si>
  <si>
    <t>Brookfield Capital Partners Fund VI- Brookfield global</t>
  </si>
  <si>
    <t>9236</t>
  </si>
  <si>
    <t>03/10/22</t>
  </si>
  <si>
    <t>BROOKFIELD IV- Brookfield global</t>
  </si>
  <si>
    <t>5266</t>
  </si>
  <si>
    <t>12/08/15</t>
  </si>
  <si>
    <t>GRAPH TECH BROOKFIELD- Brookfield global</t>
  </si>
  <si>
    <t>5270</t>
  </si>
  <si>
    <t>30/11/15</t>
  </si>
  <si>
    <t>Girasol Investments S.A- BUYOUT</t>
  </si>
  <si>
    <t>8412</t>
  </si>
  <si>
    <t>ICG SDP 3- Cheyn Capital</t>
  </si>
  <si>
    <t>5304</t>
  </si>
  <si>
    <t>25/03/18</t>
  </si>
  <si>
    <t>Concorde Co Invest L.P- CO-INVESTMENT</t>
  </si>
  <si>
    <t>8278</t>
  </si>
  <si>
    <t>04/05/21</t>
  </si>
  <si>
    <t>Copenhagen Infrastructure Partners IV F1- Copenhagen Infrastructure Partners</t>
  </si>
  <si>
    <t>8280</t>
  </si>
  <si>
    <t>05/05/21</t>
  </si>
  <si>
    <t>Court Square Capital Lancet Holdings L.P- Court Square</t>
  </si>
  <si>
    <t>8327</t>
  </si>
  <si>
    <t>12/09/21</t>
  </si>
  <si>
    <t>Court Square IV- Court Square</t>
  </si>
  <si>
    <t>53321</t>
  </si>
  <si>
    <t>05/11/19</t>
  </si>
  <si>
    <t>CRESCENT- COVA Acquisition Corp</t>
  </si>
  <si>
    <t>5290</t>
  </si>
  <si>
    <t>14/02/17</t>
  </si>
  <si>
    <t>Crescent Direct Lending III- COVA Acquisition Corp</t>
  </si>
  <si>
    <t>8323</t>
  </si>
  <si>
    <t>19/08/21</t>
  </si>
  <si>
    <t>Francisco Partners VI- Francisco</t>
  </si>
  <si>
    <t>7991</t>
  </si>
  <si>
    <t>28/01/21</t>
  </si>
  <si>
    <t>Proxima Co-Invest L.P- Galaxy Protfolio</t>
  </si>
  <si>
    <t>9377</t>
  </si>
  <si>
    <t>LS POWER FUND IV- Gatewood Capital Opportunity Fund</t>
  </si>
  <si>
    <t>5317</t>
  </si>
  <si>
    <t>27/11/18</t>
  </si>
  <si>
    <t>GIP CAPS II Panther Co-Investment L.P- GIP</t>
  </si>
  <si>
    <t>9229</t>
  </si>
  <si>
    <t>GIP GEMINI FUND CAYMAN FEEDER II LP- GIP Gemini Fund LP</t>
  </si>
  <si>
    <t>70271</t>
  </si>
  <si>
    <t>CAPSII co-inv- GLOBAL INDUSTRIES</t>
  </si>
  <si>
    <t>7057</t>
  </si>
  <si>
    <t>13/02/22</t>
  </si>
  <si>
    <t>CAPSII- GLOBAL INDUSTRIES</t>
  </si>
  <si>
    <t>70421</t>
  </si>
  <si>
    <t>22/02/21</t>
  </si>
  <si>
    <t>Clayton Dubilier &amp; Rice XI L.P- Group 11 Fund  L.P</t>
  </si>
  <si>
    <t>8329</t>
  </si>
  <si>
    <t>26/09/21</t>
  </si>
  <si>
    <t>harbourvest A מאוחד- HARBOURVEST</t>
  </si>
  <si>
    <t>70000</t>
  </si>
  <si>
    <t>07/02/18</t>
  </si>
  <si>
    <t>ICGL V- ICG Fund</t>
  </si>
  <si>
    <t>5326</t>
  </si>
  <si>
    <t>14/05/18</t>
  </si>
  <si>
    <t>InfraRed Infrastructure Fund V- INFRARED</t>
  </si>
  <si>
    <t>5309</t>
  </si>
  <si>
    <t>29/01/18</t>
  </si>
  <si>
    <t>Insight Partners  XI- Insight Partners (Cayman) XI</t>
  </si>
  <si>
    <t>70461</t>
  </si>
  <si>
    <t>Insight Partners XII LP- Insight Partners (Cayman) XI</t>
  </si>
  <si>
    <t>8315</t>
  </si>
  <si>
    <t>15/07/21</t>
  </si>
  <si>
    <t>DIRECT LENDING FUND IV SLP- KARTESIA</t>
  </si>
  <si>
    <t>9317</t>
  </si>
  <si>
    <t>KARTESIA- KARTESIA</t>
  </si>
  <si>
    <t>5303</t>
  </si>
  <si>
    <t>29/10/17</t>
  </si>
  <si>
    <t>KASS Unlevered - Compartment E- KASS Unlevered</t>
  </si>
  <si>
    <t>8319</t>
  </si>
  <si>
    <t>04/08/21</t>
  </si>
  <si>
    <t>ISQ Kio Co-Invest Fund L.P- KION Group AG</t>
  </si>
  <si>
    <t>8333</t>
  </si>
  <si>
    <t>06/01/22</t>
  </si>
  <si>
    <t>KLIRMARK III- Klirmark Opportunity Fund</t>
  </si>
  <si>
    <t>70191</t>
  </si>
  <si>
    <t>13/11/19</t>
  </si>
  <si>
    <t>Klirmark Opportunity fund II MG- Klirmark Opportunity L.P</t>
  </si>
  <si>
    <t>29992298</t>
  </si>
  <si>
    <t>01/02/15</t>
  </si>
  <si>
    <t>Tikehau Direct Lending V- LendingClub Corp</t>
  </si>
  <si>
    <t>8312</t>
  </si>
  <si>
    <t>01/08/21</t>
  </si>
  <si>
    <t>MTDL- MASTEC INC</t>
  </si>
  <si>
    <t>6651</t>
  </si>
  <si>
    <t>07/02/19</t>
  </si>
  <si>
    <t>MCP V- MCP V</t>
  </si>
  <si>
    <t>7077</t>
  </si>
  <si>
    <t>01/11/20</t>
  </si>
  <si>
    <t>MERIDIAM 3- MERIDIAM</t>
  </si>
  <si>
    <t>5278</t>
  </si>
  <si>
    <t>11/07/16</t>
  </si>
  <si>
    <t>MICL SONNEDIX SOLAR CIV L.P- MICL SONNEDIX SOLAR CIV L.P</t>
  </si>
  <si>
    <t>8324</t>
  </si>
  <si>
    <t>17/08/21</t>
  </si>
  <si>
    <t>Mirasol Co Invest Fund L.P- Mirasol Co Invest Fund L.P</t>
  </si>
  <si>
    <t>8275</t>
  </si>
  <si>
    <t>JP MORGAN IIF- Moneda Latin American Corporate</t>
  </si>
  <si>
    <t>6653</t>
  </si>
  <si>
    <t>25/02/19</t>
  </si>
  <si>
    <t>MORE C-1- MORE GROUP</t>
  </si>
  <si>
    <t>8334</t>
  </si>
  <si>
    <t>28/11/21</t>
  </si>
  <si>
    <t>Boom Co-invest B LP- Nirvana Holdings I LP</t>
  </si>
  <si>
    <t>8111</t>
  </si>
  <si>
    <t>Nirvana Holdings I LP- Nirvana Holdings I LP</t>
  </si>
  <si>
    <t>8310</t>
  </si>
  <si>
    <t>ORCC III- ORACLE CORP(ישן)</t>
  </si>
  <si>
    <t>70851</t>
  </si>
  <si>
    <t>30/12/20</t>
  </si>
  <si>
    <t>Pantheon Global Secondary Fund VI- Pantheon Global</t>
  </si>
  <si>
    <t>5331</t>
  </si>
  <si>
    <t>21/12/18</t>
  </si>
  <si>
    <t>Patria Private Equity Fund VI- Patria Private</t>
  </si>
  <si>
    <t>5320</t>
  </si>
  <si>
    <t>14/12/18</t>
  </si>
  <si>
    <t>PERMIRA- Permira VI</t>
  </si>
  <si>
    <t>5287</t>
  </si>
  <si>
    <t>15/03/17</t>
  </si>
  <si>
    <t>PERMIRA VII L.P.2 SCSP- Permira VI</t>
  </si>
  <si>
    <t>70281</t>
  </si>
  <si>
    <t>05/02/20</t>
  </si>
  <si>
    <t>Permira VIII - 2 SCSp- Permira VI</t>
  </si>
  <si>
    <t>8416</t>
  </si>
  <si>
    <t>20/03/23</t>
  </si>
  <si>
    <t>PGCO 4 CO-MINGLED FUND SCSP- PGCO 4 CO-MINGLED FUND</t>
  </si>
  <si>
    <t>5335</t>
  </si>
  <si>
    <t>12/09/18</t>
  </si>
  <si>
    <t>PORCUPINE HOLDINGS (OFFSHORE) LP- porcupine holdings</t>
  </si>
  <si>
    <t>8339</t>
  </si>
  <si>
    <t>Project Stream Co-Invest Fund L.P- Project Maraschino</t>
  </si>
  <si>
    <t>8112</t>
  </si>
  <si>
    <t>04/10/21</t>
  </si>
  <si>
    <t>ICG Real Estate Debt VI- Real Estate Credit Investments Pcc ltd</t>
  </si>
  <si>
    <t>8299</t>
  </si>
  <si>
    <t>24/06/21</t>
  </si>
  <si>
    <t>RHONE V- RHONE</t>
  </si>
  <si>
    <t>5268</t>
  </si>
  <si>
    <t>21/07/15</t>
  </si>
  <si>
    <t>selene- Sun Apollo India Fund</t>
  </si>
  <si>
    <t>52258</t>
  </si>
  <si>
    <t>29/12/11</t>
  </si>
  <si>
    <t>TDL IV- TDL IV</t>
  </si>
  <si>
    <t>6646</t>
  </si>
  <si>
    <t>27/12/18</t>
  </si>
  <si>
    <t>Thoma Bravo Fund XIV-A- THOMA BRAVO</t>
  </si>
  <si>
    <t>80000</t>
  </si>
  <si>
    <t>18/04/21</t>
  </si>
  <si>
    <t>TOMA BRAVO FUND 8- TOMA BRAVO FUND 8</t>
  </si>
  <si>
    <t>6647</t>
  </si>
  <si>
    <t>18/02/19</t>
  </si>
  <si>
    <t>TOMA BRAVO- TOMA BRAVO FUND 8</t>
  </si>
  <si>
    <t>5276</t>
  </si>
  <si>
    <t>31/05/16</t>
  </si>
  <si>
    <t>TPG Asia VII- TPG Partners</t>
  </si>
  <si>
    <t>5337</t>
  </si>
  <si>
    <t>Trilantic capital partners V- trilantic</t>
  </si>
  <si>
    <t>5269</t>
  </si>
  <si>
    <t>24/09/15</t>
  </si>
  <si>
    <t>WARBURG PINCUS- WARBURG PINCUS</t>
  </si>
  <si>
    <t>5286</t>
  </si>
  <si>
    <t>22/12/16</t>
  </si>
  <si>
    <t>WHITEHORSE LIQUIDITY PARTNERS GPSOF- Whitehorse Ltd</t>
  </si>
  <si>
    <t>8321</t>
  </si>
  <si>
    <t>29/09/21</t>
  </si>
  <si>
    <t>Whitehorse Liquidity Partners V- Whitehorse Ltd</t>
  </si>
  <si>
    <t>8509</t>
  </si>
  <si>
    <t>26/05/22</t>
  </si>
  <si>
    <t>WSREDII- WSREDII</t>
  </si>
  <si>
    <t>6658</t>
  </si>
  <si>
    <t>S.C.A.SICAR-EDMOND DE ROTHILD- א. רוטשילד ת ניהול נכסים בע"מ</t>
  </si>
  <si>
    <t>650011001</t>
  </si>
  <si>
    <t>28/06/06</t>
  </si>
  <si>
    <t>קרן סילברפליט- קרן סילברפליט</t>
  </si>
  <si>
    <t>5267</t>
  </si>
  <si>
    <t>17/03/16</t>
  </si>
  <si>
    <t>Israel Secondary fund III L.P- Israel secondary fund</t>
  </si>
  <si>
    <t>8338</t>
  </si>
  <si>
    <t>Astorg MidCap</t>
  </si>
  <si>
    <t>8318</t>
  </si>
  <si>
    <t>08/12/21</t>
  </si>
  <si>
    <t>Pantheon Global Co-Inv Opportu</t>
  </si>
  <si>
    <t>8330</t>
  </si>
  <si>
    <t>09/12/21</t>
  </si>
  <si>
    <t>EC-5- ECV IL OPP I</t>
  </si>
  <si>
    <t>8271</t>
  </si>
  <si>
    <t>10/03/21</t>
  </si>
  <si>
    <t>ISQ Global infrastructure Fund- CVC Credit Partners</t>
  </si>
  <si>
    <t>8296</t>
  </si>
  <si>
    <t>22/12/21</t>
  </si>
  <si>
    <t>Astorg VII Co-Invest ERT- JOY GLOBAL INC</t>
  </si>
  <si>
    <t>70351</t>
  </si>
  <si>
    <t>02/02/20</t>
  </si>
  <si>
    <t>Astorg VII Co-Invest LGC- JOY GLOBAL INC</t>
  </si>
  <si>
    <t>70401</t>
  </si>
  <si>
    <t>Astorg VII- JOY GLOBAL INC</t>
  </si>
  <si>
    <t>6650</t>
  </si>
  <si>
    <t>Astorg VIII- JOY GLOBAL INC</t>
  </si>
  <si>
    <t>9391</t>
  </si>
  <si>
    <t>*ACE 4- ACE</t>
  </si>
  <si>
    <t>5238</t>
  </si>
  <si>
    <t>13/08/18</t>
  </si>
  <si>
    <t>cdl 2- cdl</t>
  </si>
  <si>
    <t>5237</t>
  </si>
  <si>
    <t>22/06/18</t>
  </si>
  <si>
    <t>COPENHAGEN INFRASTRUCTURE</t>
  </si>
  <si>
    <t>5315</t>
  </si>
  <si>
    <t>30/01/18</t>
  </si>
  <si>
    <t>סה"כ כתבי אופציה בישראל</t>
  </si>
  <si>
    <t>*הייקון אופציה ל.ס 032022- הייקון מערכות בע"מ</t>
  </si>
  <si>
    <t>1185214</t>
  </si>
  <si>
    <t>אופציה על מניה לא סחירה Agritask- Agritask Ltd</t>
  </si>
  <si>
    <t>9122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</si>
  <si>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</si>
  <si>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</si>
  <si>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</si>
  <si>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</si>
  <si>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</si>
  <si>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</si>
  <si>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</si>
  <si>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</si>
  <si>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</si>
  <si>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</si>
  <si>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</si>
  <si>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715000359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</si>
  <si>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</si>
  <si>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</si>
  <si>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</si>
  <si>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</si>
  <si>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</si>
  <si>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</si>
  <si>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</si>
  <si>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</si>
  <si>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</si>
  <si>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</si>
  <si>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</si>
  <si>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</si>
  <si>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</si>
  <si>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</si>
  <si>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</si>
  <si>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</si>
  <si>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</si>
  <si>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</si>
  <si>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</si>
  <si>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702003514</t>
  </si>
  <si>
    <t>714000221</t>
  </si>
  <si>
    <t>FW ILS-USD25.04.2023</t>
  </si>
  <si>
    <t>715000320</t>
  </si>
  <si>
    <t>715000321</t>
  </si>
  <si>
    <t>715000322</t>
  </si>
  <si>
    <t>715000323</t>
  </si>
  <si>
    <t>715000326</t>
  </si>
  <si>
    <t>715000327</t>
  </si>
  <si>
    <t>715000329</t>
  </si>
  <si>
    <t>715000330</t>
  </si>
  <si>
    <t>715000337</t>
  </si>
  <si>
    <t>715000338</t>
  </si>
  <si>
    <t>715000343</t>
  </si>
  <si>
    <t>715000346</t>
  </si>
  <si>
    <t>715000353</t>
  </si>
  <si>
    <t>FW ILS-USD25.05.2023</t>
  </si>
  <si>
    <t>714000195</t>
  </si>
  <si>
    <t>FW ILS-USD27.04.2023</t>
  </si>
  <si>
    <t>702003504</t>
  </si>
  <si>
    <t>FW ILS-USD30.05.2023</t>
  </si>
  <si>
    <t>702003608</t>
  </si>
  <si>
    <t>FW ILS-USD31.03.2023</t>
  </si>
  <si>
    <t>715000358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</si>
  <si>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</si>
  <si>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</si>
  <si>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</si>
  <si>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</si>
  <si>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</si>
  <si>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</si>
  <si>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</si>
  <si>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</si>
  <si>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</si>
  <si>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</si>
  <si>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</si>
  <si>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</si>
  <si>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</si>
  <si>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</si>
  <si>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</si>
  <si>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</si>
  <si>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</si>
  <si>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</si>
  <si>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</si>
  <si>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</si>
  <si>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</si>
  <si>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</si>
  <si>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</si>
  <si>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</si>
  <si>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</si>
  <si>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</si>
  <si>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</si>
  <si>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</si>
  <si>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</si>
  <si>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</si>
  <si>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</si>
  <si>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</si>
  <si>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</si>
  <si>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</si>
  <si>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</si>
  <si>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</si>
  <si>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</si>
  <si>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</si>
  <si>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</si>
  <si>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</si>
  <si>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</si>
  <si>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</si>
  <si>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</si>
  <si>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</si>
  <si>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</si>
  <si>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</si>
  <si>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</si>
  <si>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</si>
  <si>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</si>
  <si>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</si>
  <si>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</si>
  <si>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</si>
  <si>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</si>
  <si>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</si>
  <si>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</si>
  <si>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</si>
  <si>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</si>
  <si>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</si>
  <si>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</si>
  <si>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</si>
  <si>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</si>
  <si>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</si>
  <si>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</si>
  <si>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</si>
  <si>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</si>
  <si>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</si>
  <si>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</si>
  <si>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</si>
  <si>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</si>
  <si>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</si>
  <si>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</si>
  <si>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</si>
  <si>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</si>
  <si>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</si>
  <si>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</si>
  <si>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</si>
  <si>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</si>
  <si>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</si>
  <si>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</si>
  <si>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</si>
  <si>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</si>
  <si>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</si>
  <si>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</si>
  <si>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</si>
  <si>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</si>
  <si>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</si>
  <si>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</si>
  <si>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</si>
  <si>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</si>
  <si>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</si>
  <si>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</si>
  <si>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</si>
  <si>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</si>
  <si>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</si>
  <si>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</si>
  <si>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</si>
  <si>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</si>
  <si>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</si>
  <si>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</si>
  <si>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</si>
  <si>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</si>
  <si>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</si>
  <si>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</si>
  <si>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</si>
  <si>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</si>
  <si>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</si>
  <si>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</si>
  <si>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</si>
  <si>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</si>
  <si>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</si>
  <si>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</si>
  <si>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</si>
  <si>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</si>
  <si>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</si>
  <si>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</si>
  <si>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</si>
  <si>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</si>
  <si>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</si>
  <si>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</si>
  <si>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</si>
  <si>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</si>
  <si>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</si>
  <si>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</si>
  <si>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</si>
  <si>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</si>
  <si>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</si>
  <si>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</si>
  <si>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</si>
  <si>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</si>
  <si>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</si>
  <si>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</si>
  <si>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</si>
  <si>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</si>
  <si>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</si>
  <si>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</si>
  <si>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</si>
  <si>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</si>
  <si>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</si>
  <si>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</si>
  <si>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</si>
  <si>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</si>
  <si>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</si>
  <si>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</si>
  <si>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</si>
  <si>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</si>
  <si>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</si>
  <si>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</si>
  <si>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</si>
  <si>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</si>
  <si>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</si>
  <si>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</si>
  <si>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</si>
  <si>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</si>
  <si>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</si>
  <si>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</si>
  <si>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</si>
  <si>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</si>
  <si>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</si>
  <si>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</si>
  <si>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</si>
  <si>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</si>
  <si>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</si>
  <si>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</si>
  <si>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</si>
  <si>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</si>
  <si>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</si>
  <si>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</si>
  <si>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</si>
  <si>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</si>
  <si>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</si>
  <si>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</si>
  <si>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</si>
  <si>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</si>
  <si>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</si>
  <si>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</si>
  <si>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</si>
  <si>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</si>
  <si>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</si>
  <si>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</si>
  <si>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</si>
  <si>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</si>
  <si>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</si>
  <si>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</si>
  <si>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</si>
  <si>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</si>
  <si>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</si>
  <si>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</si>
  <si>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</si>
  <si>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</si>
  <si>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</si>
  <si>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</si>
  <si>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</si>
  <si>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</si>
  <si>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</si>
  <si>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</si>
  <si>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</si>
  <si>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</si>
  <si>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</si>
  <si>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</si>
  <si>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</si>
  <si>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</si>
  <si>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</si>
  <si>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</si>
  <si>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</si>
  <si>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</si>
  <si>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</si>
  <si>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</si>
  <si>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</si>
  <si>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</si>
  <si>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</si>
  <si>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</si>
  <si>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</si>
  <si>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</si>
  <si>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</si>
  <si>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</si>
  <si>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</si>
  <si>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</si>
  <si>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</si>
  <si>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</si>
  <si>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</si>
  <si>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</si>
  <si>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</si>
  <si>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</si>
  <si>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</si>
  <si>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</si>
  <si>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</si>
  <si>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</si>
  <si>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</si>
  <si>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</si>
  <si>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</si>
  <si>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</si>
  <si>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</si>
  <si>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</si>
  <si>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</si>
  <si>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</si>
  <si>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</si>
  <si>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</si>
  <si>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</si>
  <si>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714000162</t>
  </si>
  <si>
    <t>FW USD-ILS24.10.2023</t>
  </si>
  <si>
    <t>702003413</t>
  </si>
  <si>
    <t>703000841</t>
  </si>
  <si>
    <t>714000197</t>
  </si>
  <si>
    <t>FW USD-ILS25.05.2023</t>
  </si>
  <si>
    <t>702003175</t>
  </si>
  <si>
    <t>702003177</t>
  </si>
  <si>
    <t>703000785</t>
  </si>
  <si>
    <t>703000787</t>
  </si>
  <si>
    <t>714000171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</si>
  <si>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</si>
  <si>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</si>
  <si>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</si>
  <si>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</si>
  <si>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</si>
  <si>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</si>
  <si>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</si>
  <si>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</si>
  <si>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</si>
  <si>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</si>
  <si>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</si>
  <si>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</si>
  <si>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</si>
  <si>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</si>
  <si>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</si>
  <si>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</si>
  <si>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</si>
  <si>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</si>
  <si>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</si>
  <si>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</si>
  <si>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</si>
  <si>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</si>
  <si>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</si>
  <si>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</si>
  <si>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</si>
  <si>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</si>
  <si>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</si>
  <si>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</si>
  <si>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20230112 USD\ILS 3.4248000 20230425</t>
  </si>
  <si>
    <t>90016995</t>
  </si>
  <si>
    <t>12/01/23</t>
  </si>
  <si>
    <t>FWD CCY\ILS 20230202 USD\ILS 3.3970000 20230425</t>
  </si>
  <si>
    <t>90017168</t>
  </si>
  <si>
    <t>FWD CCY\ILS 20230209 USD\ILS 3.4890000 20230425</t>
  </si>
  <si>
    <t>90017214</t>
  </si>
  <si>
    <t>09/02/23</t>
  </si>
  <si>
    <t>FWD CCY\ILS 20230209 USD\ILS 3.4950000 20230425</t>
  </si>
  <si>
    <t>90017215</t>
  </si>
  <si>
    <t>FWD CCY\ILS 20230328 USD\ILS 3.5399000 20230518</t>
  </si>
  <si>
    <t>90017617</t>
  </si>
  <si>
    <t>28/03/23</t>
  </si>
  <si>
    <t>FWD CCY\ILS 20230328 USD\ILS 3.5522000 20230425</t>
  </si>
  <si>
    <t>90017616</t>
  </si>
  <si>
    <t>FWD CCY\ILS 20230329 USD\ILS 3.5634000 20230425</t>
  </si>
  <si>
    <t>90017643</t>
  </si>
  <si>
    <t>29/03/23</t>
  </si>
  <si>
    <t>FWD CCY\ILS 20230330 USD\ILS 3.5927000 20230425</t>
  </si>
  <si>
    <t>90017645</t>
  </si>
  <si>
    <t>FWD CCY\ILS 20230330 USD\ILS 3.5938000 20230425</t>
  </si>
  <si>
    <t>90017644</t>
  </si>
  <si>
    <t>90017646</t>
  </si>
  <si>
    <t>FWD CCY\ILS03.05.23 USD\ILS 3.48- בנק דיסקונט לישראל בע"מ</t>
  </si>
  <si>
    <t>91000084</t>
  </si>
  <si>
    <t>19/10/22</t>
  </si>
  <si>
    <t>FWD CCY\ILS04/04/23USD\ILS3.4169- בנק דיסקונט לישראל בע"מ</t>
  </si>
  <si>
    <t>91000082</t>
  </si>
  <si>
    <t>21/09/22</t>
  </si>
  <si>
    <t>FWD CCY\ILS12.06.23USD\ILS3.2984- בנק דיסקונט לישראל בע"מ</t>
  </si>
  <si>
    <t>91000076</t>
  </si>
  <si>
    <t>FWD USD\ILS03/05/23USD\ILS3.546- בנק דיסקונט לישראל בע"מ</t>
  </si>
  <si>
    <t>91000113</t>
  </si>
  <si>
    <t>FWD USD\ILS06.06.23USD\ILS3.3601- בנק דיסקונט לישראל בע"מ</t>
  </si>
  <si>
    <t>91000075</t>
  </si>
  <si>
    <t>06/09/22</t>
  </si>
  <si>
    <t>FWD USD\ILS08/05/23USD\ILS3.34- בנק דיסקונט לישראל בע"מ</t>
  </si>
  <si>
    <t>91000099</t>
  </si>
  <si>
    <t>25/01/23</t>
  </si>
  <si>
    <t>FWD USD\ILS08/05/23USD\ILS3.406- בנק דיסקונט לישראל בע"מ</t>
  </si>
  <si>
    <t>91000097</t>
  </si>
  <si>
    <t>17/01/23</t>
  </si>
  <si>
    <t>FWD USD\ILS10/05/23USD\ILS3.3718- בנק דיסקונט לישראל בע"מ</t>
  </si>
  <si>
    <t>91000091</t>
  </si>
  <si>
    <t>FWD USD\ILS10/10/23USD\ILS3.332- בנק דיסקונט לישראל בע"מ</t>
  </si>
  <si>
    <t>91000098</t>
  </si>
  <si>
    <t>24/01/23</t>
  </si>
  <si>
    <t>FWD USD\ILS11/10/23USD\ILS3.31- בנק דיסקונט לישראל בע"מ</t>
  </si>
  <si>
    <t>91000100</t>
  </si>
  <si>
    <t>FWD USD\ILS14/12/23USD\ILS3.5719- בנק דיסקונט לישראל בע"מ</t>
  </si>
  <si>
    <t>91000110</t>
  </si>
  <si>
    <t>FWD USD\ILS15/11/23USD\ILS3.552- בנק דיסקונט לישראל בע"מ</t>
  </si>
  <si>
    <t>91000107</t>
  </si>
  <si>
    <t>08/03/23</t>
  </si>
  <si>
    <t>FWD USD\ILS16/05/23USD\ILS3.4- בנק דיסקונט לישראל בע"מ</t>
  </si>
  <si>
    <t>91000089</t>
  </si>
  <si>
    <t>17/11/22</t>
  </si>
  <si>
    <t>FWD USD\ILS16/11/23USD\ILS3.521- בנק דיסקונט לישראל בע"מ</t>
  </si>
  <si>
    <t>91000114</t>
  </si>
  <si>
    <t>FWD USD\ILS17/05/23USD\ILS3.42- בנק דיסקונט לישראל בע"מ</t>
  </si>
  <si>
    <t>91000090</t>
  </si>
  <si>
    <t>21/11/22</t>
  </si>
  <si>
    <t>FWD USD\ILS24/10/23USD\ILS3.4289- בנק דיסקונט לישראל בע"מ</t>
  </si>
  <si>
    <t>91000105</t>
  </si>
  <si>
    <t>07/02/23</t>
  </si>
  <si>
    <t>FWD USD\ILS26/10/23USD\ILS3.595- בנק דיסקונט לישראל בע"מ</t>
  </si>
  <si>
    <t>91000106</t>
  </si>
  <si>
    <t>02/03/23</t>
  </si>
  <si>
    <t>FWD USD\ILS30/10/23USD\ILS3.475- בנק דיסקונט לישראל בע"מ</t>
  </si>
  <si>
    <t>91000104</t>
  </si>
  <si>
    <t>16/02/23</t>
  </si>
  <si>
    <t>FWD USD\ILS31/05/23USD\ILS3.39360- בנק דיסקונט לישראל בע"מ</t>
  </si>
  <si>
    <t>91000093</t>
  </si>
  <si>
    <t>12/12/22</t>
  </si>
  <si>
    <t>FX Forward_USD_ILS_2023_04_24_S_3.37750000- בנק הפועלים בע"מ</t>
  </si>
  <si>
    <t>90050868</t>
  </si>
  <si>
    <t>14/11/22</t>
  </si>
  <si>
    <t>FX Swap_AUD_USD_2023_07_24_S_.70025000- בנק הפועלים בע"מ</t>
  </si>
  <si>
    <t>90400004</t>
  </si>
  <si>
    <t>14/02/23</t>
  </si>
  <si>
    <t>FX Swap_EUR_USD_2023_06_26_S- בנק הפועלים בע"מ</t>
  </si>
  <si>
    <t>90400074</t>
  </si>
  <si>
    <t>FX Swap_EUR_USD_2023_06_26_S_1.06320000- בנק הפועלים בע"מ</t>
  </si>
  <si>
    <t>90400041</t>
  </si>
  <si>
    <t>09/03/23</t>
  </si>
  <si>
    <t>FX Swap_EUR_USD_2023_06_26_S_1.07275000- בנק הפועלים בע"מ</t>
  </si>
  <si>
    <t>90400021</t>
  </si>
  <si>
    <t>21/02/23</t>
  </si>
  <si>
    <t>FX Swap_EUR_USD_2023_06_26_S1.0680- בנק הפועלים בע"מ</t>
  </si>
  <si>
    <t>90400002</t>
  </si>
  <si>
    <t>13/02/23</t>
  </si>
  <si>
    <t>FX Swap_EUR_USD_2023_08_07_S_1.0657- בנק הפועלים בע"מ</t>
  </si>
  <si>
    <t>90050770</t>
  </si>
  <si>
    <t>FX Swap_EUR_USD_2023_08_14_S_1.07987500- בנק הפועלים בע"מ</t>
  </si>
  <si>
    <t>90400057</t>
  </si>
  <si>
    <t>21/03/23</t>
  </si>
  <si>
    <t>FX Swap_GBP_USD_2023_05_22_S_1.198- בנק הפועלים בע"מ</t>
  </si>
  <si>
    <t>90050894</t>
  </si>
  <si>
    <t>23/11/22</t>
  </si>
  <si>
    <t>FX Swap_GBP_USD_2023_07_10_S_1.21695000- בנק הפועלים בע"מ</t>
  </si>
  <si>
    <t>90554216</t>
  </si>
  <si>
    <t>FX Swap_JPY_USD_2023_07_24_S_129.563000- בנק הפועלים בע"מ</t>
  </si>
  <si>
    <t>90400007</t>
  </si>
  <si>
    <t>FX Swap_USD_ILS_2023_04_24_S- בנק הפועלים בע"מ</t>
  </si>
  <si>
    <t>90050853</t>
  </si>
  <si>
    <t>02/11/22</t>
  </si>
  <si>
    <t>FX Swap_USD_ILS_2023_05_10_S_3.37500000- בנק הפועלים בע"מ</t>
  </si>
  <si>
    <t>90050870</t>
  </si>
  <si>
    <t>FX Swap_USD_ILS_2023_05_15_S_3.36- בנק הפועלים בע"מ</t>
  </si>
  <si>
    <t>90050879</t>
  </si>
  <si>
    <t>16/11/22</t>
  </si>
  <si>
    <t>FX Swap_USD_ILS_2023_05_16_S_3.40000000- בנק הפועלים בע"מ</t>
  </si>
  <si>
    <t>90050881</t>
  </si>
  <si>
    <t>FX Swap_USD_ILS_2023_06_08_S_3.36300000- בנק הפועלים בע"מ</t>
  </si>
  <si>
    <t>90060019</t>
  </si>
  <si>
    <t>23/01/23</t>
  </si>
  <si>
    <t>FX Swap_USD_ILS_2023_09_06_S_3.606- בנק הפועלים בע"מ</t>
  </si>
  <si>
    <t>90400054</t>
  </si>
  <si>
    <t>16/03/23</t>
  </si>
  <si>
    <t>FX Swap_USD_ILS_2023_10_12_S_3.34000000- בנק הפועלים בע"מ</t>
  </si>
  <si>
    <t>90060027</t>
  </si>
  <si>
    <t>26/01/23</t>
  </si>
  <si>
    <t>FX Swap_USD_ILS_2023_10_16_S_3.43000000- בנק הפועלים בע"מ</t>
  </si>
  <si>
    <t>90060031</t>
  </si>
  <si>
    <t>30/01/23</t>
  </si>
  <si>
    <t>FX Swap_USD_ILS_2023_10_17_S_3.37600000- בנק הפועלים בע"מ</t>
  </si>
  <si>
    <t>90060035</t>
  </si>
  <si>
    <t>FX Swap_USD_ILS_2023_10_17_S_3.43000000- בנק הפועלים בע"מ</t>
  </si>
  <si>
    <t>90060033</t>
  </si>
  <si>
    <t>FX Swap_USD_ILS_2023_10_24_S_3.43000000- בנק הפועלים בע"מ</t>
  </si>
  <si>
    <t>90060045</t>
  </si>
  <si>
    <t>FX Swap_USD_ILS_2023_10_25_S_3.42000000- בנק הפועלים בע"מ</t>
  </si>
  <si>
    <t>90060047</t>
  </si>
  <si>
    <t>FX Swap_USD_ILS_2023_11_01_S_3.50200000- בנק הפועלים בע"מ</t>
  </si>
  <si>
    <t>90400014</t>
  </si>
  <si>
    <t>FX Swap_USD_ILS_2023_11_02_S_3.515- בנק הפועלים בע"מ</t>
  </si>
  <si>
    <t>90400017</t>
  </si>
  <si>
    <t>20/02/23</t>
  </si>
  <si>
    <t>FX Swap_USD_ILS_2023_11_16_S_3.52000000- בנק הפועלים בע"מ</t>
  </si>
  <si>
    <t>90400063</t>
  </si>
  <si>
    <t>FWD CCY\ILS 20221018 USD\ILS 3.4614000 20230502- בנק לאומי לישראל בע"מ</t>
  </si>
  <si>
    <t>90016409</t>
  </si>
  <si>
    <t>18/10/22</t>
  </si>
  <si>
    <t>FWD CCY\ILS 20221122 USD\ILS 3.4215000 20230518- בנק לאומי לישראל בע"מ</t>
  </si>
  <si>
    <t>90016612</t>
  </si>
  <si>
    <t>22/11/22</t>
  </si>
  <si>
    <t>90016616</t>
  </si>
  <si>
    <t>FWD CCY\ILS 20221129 USD\ILS 3.3970000 20230524- בנק לאומי לישראל בע"מ</t>
  </si>
  <si>
    <t>90016683</t>
  </si>
  <si>
    <t>29/11/22</t>
  </si>
  <si>
    <t>FWD CCY\ILS 20221205 USD\ILS 3.3460000 20230525- בנק לאומי לישראל בע"מ</t>
  </si>
  <si>
    <t>90016711</t>
  </si>
  <si>
    <t>05/12/22</t>
  </si>
  <si>
    <t>FWD CCY\ILS 20221207 USD\ILS 3.3982000 20230518- בנק לאומי לישראל בע"מ</t>
  </si>
  <si>
    <t>90016757</t>
  </si>
  <si>
    <t>07/12/22</t>
  </si>
  <si>
    <t>FWD CCY\ILS 20221207 USD\ILS 3.4030000 20230518- בנק לאומי לישראל בע"מ</t>
  </si>
  <si>
    <t>90016755</t>
  </si>
  <si>
    <t>FWD CCY\ILS 20221208 USD\ILS 3.3970000 20230607- בנק לאומי לישראל בע"מ</t>
  </si>
  <si>
    <t>90016773</t>
  </si>
  <si>
    <t>FWD CCY\ILS 20221215 USD\ILS 3.3895000 20230518- בנק לאומי לישראל בע"מ</t>
  </si>
  <si>
    <t>90016815</t>
  </si>
  <si>
    <t>15/12/22</t>
  </si>
  <si>
    <t>FWD CCY\ILS 20221221 USD\ILS 3.4460000 20230518- בנק לאומי לישראל בע"מ</t>
  </si>
  <si>
    <t>90016848</t>
  </si>
  <si>
    <t>21/12/22</t>
  </si>
  <si>
    <t>FWD CCY\ILS 20230103 USD\ILS 3.4938000 20230425- בנק לאומי לישראל בע"מ</t>
  </si>
  <si>
    <t>90016897</t>
  </si>
  <si>
    <t>03/01/23</t>
  </si>
  <si>
    <t>FWD CCY\ILS 20230103 USD\ILS 3.5047000 20230425- בנק לאומי לישראל בע"מ</t>
  </si>
  <si>
    <t>90016894</t>
  </si>
  <si>
    <t>90016896</t>
  </si>
  <si>
    <t>FWD CCY\ILS 20230103 USD\ILS 3.5122000 20230425- בנק לאומי לישראל בע"מ</t>
  </si>
  <si>
    <t>90016899</t>
  </si>
  <si>
    <t>FWD CCY\ILS 20230104 USD\ILS 3.4938000 20230518- בנק לאומי לישראל בע"מ</t>
  </si>
  <si>
    <t>90016912</t>
  </si>
  <si>
    <t>04/01/23</t>
  </si>
  <si>
    <t>FWD CCY\ILS 20230104 USD\ILS 3.4990000 20230425- בנק לאומי לישראל בע"מ</t>
  </si>
  <si>
    <t>90016910</t>
  </si>
  <si>
    <t>FWD CCY\ILS 20230104 USD\ILS 3.5000000 20230425- בנק לאומי לישראל בע"מ</t>
  </si>
  <si>
    <t>90016915</t>
  </si>
  <si>
    <t>FWD CCY\ILS 20230105 USD\ILS 3.5262000 20230425- בנק לאומי לישראל בע"מ</t>
  </si>
  <si>
    <t>90016931</t>
  </si>
  <si>
    <t>05/01/23</t>
  </si>
  <si>
    <t>FWD CCY\ILS 20230109 USD\ILS 3.4723000 20230425- בנק לאומי לישראל בע"מ</t>
  </si>
  <si>
    <t>90016948</t>
  </si>
  <si>
    <t>09/01/23</t>
  </si>
  <si>
    <t>FWD CCY\ILS 20230109 USD\ILS 3.4826000 20230425- בנק לאומי לישראל בע"מ</t>
  </si>
  <si>
    <t>90016947</t>
  </si>
  <si>
    <t>FWD CCY\ILS 20230110 USD\ILS 3.4518000 20230425- בנק לאומי לישראל בע"מ</t>
  </si>
  <si>
    <t>90016964</t>
  </si>
  <si>
    <t>FWD CCY\ILS 20230110 USD\ILS 3.4528000 20230425- בנק לאומי לישראל בע"מ</t>
  </si>
  <si>
    <t>90016965</t>
  </si>
  <si>
    <t>FWD CCY\ILS 20230110 USD\ILS 3.4578000 20230425- בנק לאומי לישראל בע"מ</t>
  </si>
  <si>
    <t>90016962</t>
  </si>
  <si>
    <t>FWD CCY\ILS 20230111 USD\ILS 3.4175000 20230425- בנק לאומי לישראל בע"מ</t>
  </si>
  <si>
    <t>90016974</t>
  </si>
  <si>
    <t>11/01/23</t>
  </si>
  <si>
    <t>FWD CCY\ILS 20230111 USD\ILS 3.4215000 20230425- בנק לאומי לישראל בע"מ</t>
  </si>
  <si>
    <t>90016975</t>
  </si>
  <si>
    <t>FWD CCY\ILS 20230111 USD\ILS 3.4415000 20230425- בנק לאומי לישראל בע"מ</t>
  </si>
  <si>
    <t>90016972</t>
  </si>
  <si>
    <t>FWD CCY\ILS 20230111 USD\ILS 3.4425000 20230425- בנק לאומי לישראל בע"מ</t>
  </si>
  <si>
    <t>90016973</t>
  </si>
  <si>
    <t>FWD CCY\ILS 20230117 USD\ILS 3.3912000 20230425- בנק לאומי לישראל בע"מ</t>
  </si>
  <si>
    <t>90017022</t>
  </si>
  <si>
    <t>FWD CCY\ILS 20230118 USD\ILS 3.3700000 20230518- בנק לאומי לישראל בע"מ</t>
  </si>
  <si>
    <t>90017027</t>
  </si>
  <si>
    <t>18/01/23</t>
  </si>
  <si>
    <t>FWD CCY\ILS 20230119 USD\ILS 3.3932000 20230425- בנק לאומי לישראל בע"מ</t>
  </si>
  <si>
    <t>90017040</t>
  </si>
  <si>
    <t>19/01/23</t>
  </si>
  <si>
    <t>FWD CCY\ILS 20230123 USD\ILS 3.3634000 20230425- בנק לאומי לישראל בע"מ</t>
  </si>
  <si>
    <t>90017054</t>
  </si>
  <si>
    <t>FWD CCY\ILS 20230123 USD\ILS 3.3652000 20230425- בנק לאומי לישראל בע"מ</t>
  </si>
  <si>
    <t>90017051</t>
  </si>
  <si>
    <t>FWD CCY\ILS 20230123 USD\ILS 3.3683000 20230425- בנק לאומי לישראל בע"מ</t>
  </si>
  <si>
    <t>90017055</t>
  </si>
  <si>
    <t>FWD CCY\ILS 20230124 USD\ILS 3.3586000 20230425- בנק לאומי לישראל בע"מ</t>
  </si>
  <si>
    <t>90017057</t>
  </si>
  <si>
    <t>90017058</t>
  </si>
  <si>
    <t>FWD CCY\ILS 20230124 USD\ILS 3.3668000 20230425- בנק לאומי לישראל בע"מ</t>
  </si>
  <si>
    <t>90017059</t>
  </si>
  <si>
    <t>FWD CCY\ILS 20230125 USD\ILS 3.3530000 20230425- בנק לאומי לישראל בע"מ</t>
  </si>
  <si>
    <t>90017079</t>
  </si>
  <si>
    <t>FWD CCY\ILS 20230126 USD\ILS 3.3900000 20230425- בנק לאומי לישראל בע"מ</t>
  </si>
  <si>
    <t>90017083</t>
  </si>
  <si>
    <t>FWD CCY\ILS 20230130 USD\ILS 3.4459000 20230518- בנק לאומי לישראל בע"מ</t>
  </si>
  <si>
    <t>90017097</t>
  </si>
  <si>
    <t>FWD CCY\ILS 20230130 USD\ILS 3.4492000 20230518- בנק לאומי לישראל בע"מ</t>
  </si>
  <si>
    <t>90017101</t>
  </si>
  <si>
    <t>FWD CCY\ILS 20230130 USD\ILS 3.4502000 20230425- בנק לאומי לישראל בע"מ</t>
  </si>
  <si>
    <t>90017099</t>
  </si>
  <si>
    <t>FWD CCY\ILS 20230130 USD\ILS 3.4535000 20230425- בנק לאומי לישראל בע"מ</t>
  </si>
  <si>
    <t>90017098</t>
  </si>
  <si>
    <t>90017100</t>
  </si>
  <si>
    <t>FWD CCY\ILS 20230131 USD\ILS 3.4615000 20230425- בנק לאומי לישראל בע"מ</t>
  </si>
  <si>
    <t>90017114</t>
  </si>
  <si>
    <t>FWD CCY\ILS 20230131 USD\ILS 3.4640000 20230425- בנק לאומי לישראל בע"מ</t>
  </si>
  <si>
    <t>90017116</t>
  </si>
  <si>
    <t>FWD CCY\ILS 20230131 USD\ILS 3.4648000 20230425- בנק לאומי לישראל בע"מ</t>
  </si>
  <si>
    <t>90017124</t>
  </si>
  <si>
    <t>FWD CCY\ILS 20230201 USD\ILS 3.4307000 20230425- בנק לאומי לישראל בע"מ</t>
  </si>
  <si>
    <t>90017127</t>
  </si>
  <si>
    <t>01/02/23</t>
  </si>
  <si>
    <t>FWD CCY\ILS 20230202 USD\ILS 3.3918000 20230518- בנק לאומי לישראל בע"מ</t>
  </si>
  <si>
    <t>90017136</t>
  </si>
  <si>
    <t>FWD CCY\ILS 20230202 USD\ILS 3.4017000 20230518- בנק לאומי לישראל בע"מ</t>
  </si>
  <si>
    <t>90017135</t>
  </si>
  <si>
    <t>FWD CCY\ILS 20230202 USD\ILS 3.4057000 20230425- בנק לאומי לישראל בע"מ</t>
  </si>
  <si>
    <t>90017134</t>
  </si>
  <si>
    <t>FWD CCY\ILS 20230206 USD\ILS 3.3970000 20231023- בנק לאומי לישראל בע"מ</t>
  </si>
  <si>
    <t>90017157</t>
  </si>
  <si>
    <t>06/02/23</t>
  </si>
  <si>
    <t>FWD CCY\ILS 20230206 USD\ILS 3.4451000 20230518- בנק לאומי לישראל בע"מ</t>
  </si>
  <si>
    <t>90017162</t>
  </si>
  <si>
    <t>FWD CCY\ILS 20230206 USD\ILS 3.4496000 20230425- בנק לאומי לישראל בע"מ</t>
  </si>
  <si>
    <t>90017158</t>
  </si>
  <si>
    <t>90017159</t>
  </si>
  <si>
    <t>FWD CCY\ILS 20230206 USD\ILS 3.4522000 20230518- בנק לאומי לישראל בע"מ</t>
  </si>
  <si>
    <t>90017163</t>
  </si>
  <si>
    <t>FWD CCY\ILS 20230206 USD\ILS 3.4530000 20230425- בנק לאומי לישראל בע"מ</t>
  </si>
  <si>
    <t>90017161</t>
  </si>
  <si>
    <t>FWD CCY\ILS 20230206 USD\ILS 3.4567000 20230425- בנק לאומי לישראל בע"מ</t>
  </si>
  <si>
    <t>90017160</t>
  </si>
  <si>
    <t>FWD CCY\ILS 20230206 USD\ILS 3.4637000 20230425- בנק לאומי לישראל בע"מ</t>
  </si>
  <si>
    <t>90017167</t>
  </si>
  <si>
    <t>FWD CCY\ILS 20230207 USD\ILS 3.4714000 20230425- בנק לאומי לישראל בע"מ</t>
  </si>
  <si>
    <t>90017169</t>
  </si>
  <si>
    <t>FWD CCY\ILS 20230209 USD\ILS 3.4778000 20230425- בנק לאומי לישראל בע"מ</t>
  </si>
  <si>
    <t>90017196</t>
  </si>
  <si>
    <t>FWD CCY\ILS 20230213 USD\ILS 3.5113000 20230425- בנק לאומי לישראל בע"מ</t>
  </si>
  <si>
    <t>90017232</t>
  </si>
  <si>
    <t>FWD CCY\ILS 20230213 USD\ILS 3.5232000 20230425- בנק לאומי לישראל בע"מ</t>
  </si>
  <si>
    <t>90017225</t>
  </si>
  <si>
    <t>FWD CCY\ILS 20230213 USD\ILS 3.5246000 20230425- בנק לאומי לישראל בע"מ</t>
  </si>
  <si>
    <t>90017222</t>
  </si>
  <si>
    <t>FWD CCY\ILS 20230213 USD\ILS 3.5253000 20230425- בנק לאומי לישראל בע"מ</t>
  </si>
  <si>
    <t>90017221</t>
  </si>
  <si>
    <t>90017224</t>
  </si>
  <si>
    <t>FWD CCY\ILS 20230214 USD\ILS 3.4907000 20230518- בנק לאומי לישראל בע"מ</t>
  </si>
  <si>
    <t>90017235</t>
  </si>
  <si>
    <t>FWD CCY\ILS 20230214 USD\ILS 3.4938000 20230425- בנק לאומי לישראל בע"מ</t>
  </si>
  <si>
    <t>90017238</t>
  </si>
  <si>
    <t>FWD CCY\ILS 20230216 USD\ILS 3.4780000 20231030- בנק לאומי לישראל בע"מ</t>
  </si>
  <si>
    <t>90017264</t>
  </si>
  <si>
    <t>90017268</t>
  </si>
  <si>
    <t>FWD CCY\ILS 20230216 USD\ILS 3.5130000 20230425- בנק לאומי לישראל בע"מ</t>
  </si>
  <si>
    <t>90017270</t>
  </si>
  <si>
    <t>FWD CCY\ILS 20230216 USD\ILS 3.5300000 20230425- בנק לאומי לישראל בע"מ</t>
  </si>
  <si>
    <t>90017284</t>
  </si>
  <si>
    <t>FWD CCY\ILS 20230216 USD\ILS 3.5440000 20230518- בנק לאומי לישראל בע"מ</t>
  </si>
  <si>
    <t>90017269</t>
  </si>
  <si>
    <t>FWD CCY\ILS 20230216 USD\ILS 3.5480000 20230425- בנק לאומי לישראל בע"מ</t>
  </si>
  <si>
    <t>90017266</t>
  </si>
  <si>
    <t>FWD CCY\ILS 20230216 USD\ILS 3.5531000 20230425- בנק לאומי לישראל בע"מ</t>
  </si>
  <si>
    <t>90017265</t>
  </si>
  <si>
    <t>FWD CCY\ILS 20230220 USD\ILS 3.5490000 20230425- בנק לאומי לישראל בע"מ</t>
  </si>
  <si>
    <t>90017299</t>
  </si>
  <si>
    <t>FWD CCY\ILS 20230220 USD\ILS 3.5549000 20230425- בנק לאומי לישראל בע"מ</t>
  </si>
  <si>
    <t>90017293</t>
  </si>
  <si>
    <t>FWD CCY\ILS 20230221 USD\ILS 3.6360000 20230425- בנק לאומי לישראל בע"מ</t>
  </si>
  <si>
    <t>90017305</t>
  </si>
  <si>
    <t>90017316</t>
  </si>
  <si>
    <t>FWD CCY\ILS 20230222 USD\ILS 3.6597000 20230518- בנק לאומי לישראל בע"מ</t>
  </si>
  <si>
    <t>90017322</t>
  </si>
  <si>
    <t>22/02/23</t>
  </si>
  <si>
    <t>FWD CCY\ILS 20230222 USD\ILS 3.6642000 20230425- בנק לאומי לישראל בע"מ</t>
  </si>
  <si>
    <t>90017321</t>
  </si>
  <si>
    <t>FWD CCY\ILS 20230223 USD\ILS 3.5725000 20231030- בנק לאומי לישראל בע"מ</t>
  </si>
  <si>
    <t>90017352</t>
  </si>
  <si>
    <t>23/02/23</t>
  </si>
  <si>
    <t>FWD CCY\ILS 20230223 USD\ILS 3.6086000 20230425- בנק לאומי לישראל בע"מ</t>
  </si>
  <si>
    <t>90017351</t>
  </si>
  <si>
    <t>FWD CCY\ILS 20230223 USD\ILS 3.6116000 20230425- בנק לאומי לישראל בע"מ</t>
  </si>
  <si>
    <t>90017350</t>
  </si>
  <si>
    <t>FWD CCY\ILS 20230227 USD\ILS 3.6497000 20230425- בנק לאומי לישראל בע"מ</t>
  </si>
  <si>
    <t>90017370</t>
  </si>
  <si>
    <t>27/02/23</t>
  </si>
  <si>
    <t>FWD CCY\ILS 20230227 USD\ILS 3.6602000 20230425- בנק לאומי לישראל בע"מ</t>
  </si>
  <si>
    <t>90017381</t>
  </si>
  <si>
    <t>FWD CCY\ILS 20230228 USD\ILS 3.6535000 20230518- בנק לאומי לישראל בע"מ</t>
  </si>
  <si>
    <t>90017388</t>
  </si>
  <si>
    <t>FWD CCY\ILS 20230228 USD\ILS 3.6610000 20230425- בנק לאומי לישראל בע"מ</t>
  </si>
  <si>
    <t>90017389</t>
  </si>
  <si>
    <t>FWD CCY\ILS 20230301 USD\ILS 3.6260000 20230425- בנק לאומי לישראל בע"מ</t>
  </si>
  <si>
    <t>90017402</t>
  </si>
  <si>
    <t>01/03/23</t>
  </si>
  <si>
    <t>FWD CCY\ILS 20230301 USD\ILS 3.6267000 20230425- בנק לאומי לישראל בע"מ</t>
  </si>
  <si>
    <t>90017405</t>
  </si>
  <si>
    <t>FWD CCY\ILS 20230302 USD\ILS 3.6420000 20230425- בנק לאומי לישראל בע"מ</t>
  </si>
  <si>
    <t>90017426</t>
  </si>
  <si>
    <t>FWD CCY\ILS 20230302 USD\ILS 3.6497000 20230425- בנק לאומי לישראל בע"מ</t>
  </si>
  <si>
    <t>90017429</t>
  </si>
  <si>
    <t>FWD CCY\ILS 20230306 USD\ILS 3.5483000 20231030- בנק לאומי לישראל בע"מ</t>
  </si>
  <si>
    <t>90017444</t>
  </si>
  <si>
    <t>06/03/23</t>
  </si>
  <si>
    <t>FWD CCY\ILS 20230306 USD\ILS 3.5836000 20230425- בנק לאומי לישראל בע"מ</t>
  </si>
  <si>
    <t>90017441</t>
  </si>
  <si>
    <t>90017442</t>
  </si>
  <si>
    <t>FWD CCY\ILS 20230306 USD\ILS 3.6024000 20230425- בנק לאומי לישראל בע"מ</t>
  </si>
  <si>
    <t>90017445</t>
  </si>
  <si>
    <t>FWD CCY\ILS 20230306 USD\ILS 3.6516000 20230425- בנק לאומי לישראל בע"מ</t>
  </si>
  <si>
    <t>90017443</t>
  </si>
  <si>
    <t>FWD CCY\ILS 20230308 USD\ILS 3.5849000 20230425- בנק לאומי לישראל בע"מ</t>
  </si>
  <si>
    <t>90017467</t>
  </si>
  <si>
    <t>FWD CCY\ILS 20230308 USD\ILS 3.5985000 20230518- בנק לאומי לישראל בע"מ</t>
  </si>
  <si>
    <t>90017468</t>
  </si>
  <si>
    <t>FWD CCY\ILS 20230308 USD\ILS 3.6020000 20230425- בנק לאומי לישראל בע"מ</t>
  </si>
  <si>
    <t>90017469</t>
  </si>
  <si>
    <t>FWD CCY\ILS 20230309 USD\ILS 3.5944000 20230425- בנק לאומי לישראל בע"מ</t>
  </si>
  <si>
    <t>90017488</t>
  </si>
  <si>
    <t>FWD CCY\ILS 20230309 USD\ILS 3.6034000 20230425- בנק לאומי לישראל בע"מ</t>
  </si>
  <si>
    <t>90017476</t>
  </si>
  <si>
    <t>FWD CCY\ILS 20230313 USD\ILS 3.5900000 20231030- בנק לאומי לישראל בע"מ</t>
  </si>
  <si>
    <t>90017500</t>
  </si>
  <si>
    <t>FWD CCY\ILS 20230313 USD\ILS 3.6231000 20230425- בנק לאומי לישראל בע"מ</t>
  </si>
  <si>
    <t>90017498</t>
  </si>
  <si>
    <t>FWD CCY\ILS 20230313 USD\ILS 3.6242000 20230518- בנק לאומי לישראל בע"מ</t>
  </si>
  <si>
    <t>90017501</t>
  </si>
  <si>
    <t>FWD CCY\ILS 20230313 USD\ILS 3.6285000 20230425- בנק לאומי לישראל בע"מ</t>
  </si>
  <si>
    <t>90017497</t>
  </si>
  <si>
    <t>FWD CCY\ILS 20230314 USD\ILS 3.6086000 20230425- בנק לאומי לישראל בע"מ</t>
  </si>
  <si>
    <t>90017510</t>
  </si>
  <si>
    <t>FWD CCY\ILS 20230314 USD\ILS 3.6159000 20230518- בנק לאומי לישראל בע"מ</t>
  </si>
  <si>
    <t>90017511</t>
  </si>
  <si>
    <t>FWD CCY\ILS 20230314 USD\ILS 3.6206000 20230425- בנק לאומי לישראל בע"מ</t>
  </si>
  <si>
    <t>90017509</t>
  </si>
  <si>
    <t>FWD CCY\ILS 20230315 USD\ILS 3.5780000 20231106- בנק לאומי לישראל בע"מ</t>
  </si>
  <si>
    <t>90017521</t>
  </si>
  <si>
    <t>15/03/23</t>
  </si>
  <si>
    <t>FWD CCY\ILS 20230316 USD\ILS 3.6597000 20230425- בנק לאומי לישראל בע"מ</t>
  </si>
  <si>
    <t>90017539</t>
  </si>
  <si>
    <t>FWD CCY\ILS 20230320 USD\ILS 3.6699000 20230518- בנק לאומי לישראל בע"מ</t>
  </si>
  <si>
    <t>90017542</t>
  </si>
  <si>
    <t>FWD CCY\ILS 20230320 USD\ILS 3.6750000 20230425- בנק לאומי לישראל בע"מ</t>
  </si>
  <si>
    <t>90017556</t>
  </si>
  <si>
    <t>FWD CCY\ILS 20230320 USD\ILS 3.6776000 20230425- בנק לאומי לישראל בע"מ</t>
  </si>
  <si>
    <t>90017547</t>
  </si>
  <si>
    <t>FWD CCY\ILS 20230320 USD\ILS 3.6791000 20230425- בנק לאומי לישראל בע"מ</t>
  </si>
  <si>
    <t>90017546</t>
  </si>
  <si>
    <t>FWD CCY\ILS 20230321 USD\ILS 3.6135000 20231030- בנק לאומי לישראל בע"מ</t>
  </si>
  <si>
    <t>90017560</t>
  </si>
  <si>
    <t>FWD CCY\ILS 20230321 USD\ILS 3.6175000 20231030- בנק לאומי לישראל בע"מ</t>
  </si>
  <si>
    <t>90017558</t>
  </si>
  <si>
    <t>FWD CCY\ILS 20230321 USD\ILS 3.6481000 20230425- בנק לאומי לישראל בע"מ</t>
  </si>
  <si>
    <t>90017562</t>
  </si>
  <si>
    <t>FWD CCY\ILS 20230321 USD\ILS 3.6509000 20231030- בנק לאומי לישראל בע"מ</t>
  </si>
  <si>
    <t>90017561</t>
  </si>
  <si>
    <t>FWD CCY\ILS 20230322 USD\ILS 3.6236000 20230425- בנק לאומי לישראל בע"מ</t>
  </si>
  <si>
    <t>90017579</t>
  </si>
  <si>
    <t>22/03/23</t>
  </si>
  <si>
    <t>FWD CCY\ILS 20230323 USD\ILS 3.6090000 20230425- בנק לאומי לישראל בע"מ</t>
  </si>
  <si>
    <t>90017584</t>
  </si>
  <si>
    <t>23/03/23</t>
  </si>
  <si>
    <t>FWD CCY\ILS 20230323 USD\ILS 3.6320000 20230425- בנק לאומי לישראל בע"מ</t>
  </si>
  <si>
    <t>90017585</t>
  </si>
  <si>
    <t>FWD CCY\ILS 20230327 USD\ILS 3.5898000 20230425- בנק לאומי לישראל בע"מ</t>
  </si>
  <si>
    <t>90017589</t>
  </si>
  <si>
    <t>27/03/23</t>
  </si>
  <si>
    <t>FW CAD-USD24.07.2023</t>
  </si>
  <si>
    <t>702003443</t>
  </si>
  <si>
    <t>702003445</t>
  </si>
  <si>
    <t>702003447</t>
  </si>
  <si>
    <t>FW EUR-USD05.04.2023</t>
  </si>
  <si>
    <t>702002752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</si>
  <si>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</si>
  <si>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</si>
  <si>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</si>
  <si>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</si>
  <si>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</si>
  <si>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</si>
  <si>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</si>
  <si>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</si>
  <si>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</si>
  <si>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</si>
  <si>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</si>
  <si>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</si>
  <si>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</si>
  <si>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</si>
  <si>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</si>
  <si>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</si>
  <si>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</si>
  <si>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714000157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</si>
  <si>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</si>
  <si>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</si>
  <si>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</si>
  <si>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</si>
  <si>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</si>
  <si>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</si>
  <si>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</si>
  <si>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</si>
  <si>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</si>
  <si>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</si>
  <si>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</si>
  <si>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</si>
  <si>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</si>
  <si>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</si>
  <si>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</si>
  <si>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</si>
  <si>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</si>
  <si>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</si>
  <si>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</si>
  <si>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</si>
  <si>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</si>
  <si>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</si>
  <si>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</si>
  <si>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</si>
  <si>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</si>
  <si>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</si>
  <si>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</si>
  <si>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</si>
  <si>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</si>
  <si>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</si>
  <si>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</si>
  <si>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</si>
  <si>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</si>
  <si>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</si>
  <si>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</si>
  <si>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</si>
  <si>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</si>
  <si>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</si>
  <si>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</si>
  <si>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</si>
  <si>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</si>
  <si>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</si>
  <si>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</si>
  <si>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</si>
  <si>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</si>
  <si>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</si>
  <si>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</si>
  <si>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</si>
  <si>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</si>
  <si>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</si>
  <si>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</si>
  <si>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</si>
  <si>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</si>
  <si>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</si>
  <si>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</si>
  <si>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</si>
  <si>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</si>
  <si>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</si>
  <si>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</si>
  <si>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</si>
  <si>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</si>
  <si>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</si>
  <si>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</si>
  <si>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</si>
  <si>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</si>
  <si>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</si>
  <si>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</si>
  <si>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</si>
  <si>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</si>
  <si>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</si>
  <si>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</si>
  <si>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</si>
  <si>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</si>
  <si>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</si>
  <si>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</si>
  <si>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</si>
  <si>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</si>
  <si>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</si>
  <si>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</si>
  <si>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</si>
  <si>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</si>
  <si>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</si>
  <si>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</si>
  <si>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</si>
  <si>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FWD CCY\CCY 20220907 EUR\USD 1.0053000 20230427</t>
  </si>
  <si>
    <t>90016243</t>
  </si>
  <si>
    <t>07/09/22</t>
  </si>
  <si>
    <t>FWD CCY\CCY 20221123 GBP\USD 1.1980000 20230522</t>
  </si>
  <si>
    <t>90016631</t>
  </si>
  <si>
    <t>FWD CCY\CCY 20221124 GBP\USD 1.2173500 20230522</t>
  </si>
  <si>
    <t>90016648</t>
  </si>
  <si>
    <t>FWD CCY\CCY 20230329 EUR\USD 1.0922500 20230807</t>
  </si>
  <si>
    <t>90017629</t>
  </si>
  <si>
    <t>FWD CAD\USD 24/07/23 1.331219999- בנק דיסקונט לישראל בע"מ</t>
  </si>
  <si>
    <t>91000103</t>
  </si>
  <si>
    <t>FWD CCY\ILS27.04.23USD\EUR1.0054- בנק דיסקונט לישראל בע"מ</t>
  </si>
  <si>
    <t>91000080</t>
  </si>
  <si>
    <t>FWD USD\EUR05/06/23USD\EUR1.07015- בנק דיסקונט לישראל בע"מ</t>
  </si>
  <si>
    <t>91000094</t>
  </si>
  <si>
    <t>FWD USD\EUR11/05/23USD\EUR1.0542- בנק דיסקונט לישראל בע"מ</t>
  </si>
  <si>
    <t>91000088</t>
  </si>
  <si>
    <t>15/11/22</t>
  </si>
  <si>
    <t>FWD USD\EUR14.08.23USD\EUR1.08062- בנק דיסקונט לישראל בע"מ</t>
  </si>
  <si>
    <t>91000112</t>
  </si>
  <si>
    <t>FX Forward_USD_ILS_2023_04_24_P_3.61440000- בנק הפועלים בע"מ</t>
  </si>
  <si>
    <t>90400047</t>
  </si>
  <si>
    <t>FX Forward_USD_ILS_2023_05_16_P_3.61000000- בנק הפועלים בע"מ</t>
  </si>
  <si>
    <t>90400046</t>
  </si>
  <si>
    <t>FX Swap_EUR_USD_2023_04_05_S_.98410000- בנק הפועלים בע"מ</t>
  </si>
  <si>
    <t>90050807</t>
  </si>
  <si>
    <t>FX Swap_EUR_USD_2023_04_05_S_1.03077000- בנק הפועלים בע"מ</t>
  </si>
  <si>
    <t>90050703</t>
  </si>
  <si>
    <t>11/07/22</t>
  </si>
  <si>
    <t>FX Swap_GBP_USD_2023_04_18_S_1.21817000- בנק הפועלים בע"מ</t>
  </si>
  <si>
    <t>90050726</t>
  </si>
  <si>
    <t>08/08/22</t>
  </si>
  <si>
    <t>FWD CCY\CCY 20220711 EUR\USD 1.0307700 20230405- בנק לאומי לישראל בע"מ</t>
  </si>
  <si>
    <t>90015894</t>
  </si>
  <si>
    <t>FWD CCY\CCY 20220727 EUR\USD 1.0349000 20230417- בנק לאומי לישראל בע"מ</t>
  </si>
  <si>
    <t>90015990</t>
  </si>
  <si>
    <t>27/07/22</t>
  </si>
  <si>
    <t>FWD CCY\CCY 20220808 GBP\USD 1.2194200 20230418- בנק לאומי לישראל בע"מ</t>
  </si>
  <si>
    <t>90016052</t>
  </si>
  <si>
    <t>FWD CCY\CCY 20221116 GBP\USD 1.1957000 20230418- בנק לאומי לישראל בע"מ</t>
  </si>
  <si>
    <t>90016580</t>
  </si>
  <si>
    <t>FWD CCY\CCY 20221206 GBP\USD 1.2248000 20230522- בנק לאומי לישראל בע"מ</t>
  </si>
  <si>
    <t>90016726</t>
  </si>
  <si>
    <t>06/12/22</t>
  </si>
  <si>
    <t>FWD CCY\CCY 20230209 GBP\USD 1.2169700 20230710- בנק לאומי לישראל בע"מ</t>
  </si>
  <si>
    <t>90017195</t>
  </si>
  <si>
    <t>FWD CCY\CCY 20230213 EUR\USD 1.0756800 20230626- בנק לאומי לישראל בע"מ</t>
  </si>
  <si>
    <t>90017218</t>
  </si>
  <si>
    <t>FWD CCY\CCY 20230213 USD\CAD 1.3307000 20230724- בנק לאומי לישראל בע"מ</t>
  </si>
  <si>
    <t>90017220</t>
  </si>
  <si>
    <t>FWD CCY\CCY 20230214 AUD\USD 0.7006000 20230724- בנק לאומי לישראל בע"מ</t>
  </si>
  <si>
    <t>90017234</t>
  </si>
  <si>
    <t>FWD CCY\CCY 20230214 USD\JPY 129.5016700 20230724- בנק לאומי לישראל בע"מ</t>
  </si>
  <si>
    <t>90017237</t>
  </si>
  <si>
    <t>FWD CCY\CCY 20230302 EUR\USD 1.0715500 20230724- בנק לאומי לישראל בע"מ</t>
  </si>
  <si>
    <t>90017425</t>
  </si>
  <si>
    <t>90017428</t>
  </si>
  <si>
    <t>FWD CCY\CCY 20230309 EUR\USD 1.0643800 20230724- בנק לאומי לישראל בע"מ</t>
  </si>
  <si>
    <t>90017479</t>
  </si>
  <si>
    <t>FWD CCY\CCY 20230309 EUR\USD 1.0651700 20230807- בנק לאומי לישראל בע"מ</t>
  </si>
  <si>
    <t>90017475</t>
  </si>
  <si>
    <t>90017478</t>
  </si>
  <si>
    <t>FWD CCY\CCY 20230315 EUR\USD 1.0643500 20230724- בנק לאומי לישראל בע"מ</t>
  </si>
  <si>
    <t>90017524</t>
  </si>
  <si>
    <t>FWD CCY\CCY 20230315 EUR\USD 1.0650200 20230807- בנק לאומי לישראל בע"מ</t>
  </si>
  <si>
    <t>90017522</t>
  </si>
  <si>
    <t>FWD CCY\CCY 20230320 EUR\USD 1.0775000 20230807- בנק לאומי לישראל בע"מ</t>
  </si>
  <si>
    <t>90017548</t>
  </si>
  <si>
    <t>FWD CCY\CCY 20230320 EUR\USD 1.0808000 20230814- בנק לאומי לישראל בע"מ</t>
  </si>
  <si>
    <t>90017544</t>
  </si>
  <si>
    <t>FWD CCY\CCY 20230322 EUR\USD 1.0859000 20230807- בנק לאומי לישראל בע"מ</t>
  </si>
  <si>
    <t>90017565</t>
  </si>
  <si>
    <t>FWD CCY\CCY 20230323 EUR\USD 1.0954000 20230807- בנק לאומי לישראל בע"מ</t>
  </si>
  <si>
    <t>90017581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</si>
  <si>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</si>
  <si>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</si>
  <si>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</si>
  <si>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</si>
  <si>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</si>
  <si>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</si>
  <si>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</si>
  <si>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</si>
  <si>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</si>
  <si>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</si>
  <si>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</si>
  <si>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</si>
  <si>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</si>
  <si>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</si>
  <si>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</si>
  <si>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</si>
  <si>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SERVISFIRST BANC- SERVISFIRST BANC</t>
  </si>
  <si>
    <t>US81768T1088</t>
  </si>
  <si>
    <t>סה"כ כנגד חסכון עמיתים/מבוטחים</t>
  </si>
  <si>
    <t>לא</t>
  </si>
  <si>
    <t>29991170</t>
  </si>
  <si>
    <t>07/02/08</t>
  </si>
  <si>
    <t>29991172</t>
  </si>
  <si>
    <t>11/06/08</t>
  </si>
  <si>
    <t>29994018</t>
  </si>
  <si>
    <t>סה"כ מבוטחות במשכנתא או תיקי משכנתאות</t>
  </si>
  <si>
    <t>גורם 01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</si>
  <si>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</si>
  <si>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</si>
  <si>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</si>
  <si>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</si>
  <si>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</si>
  <si>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</si>
  <si>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</si>
  <si>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</si>
  <si>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</si>
  <si>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</si>
  <si>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483891</t>
  </si>
  <si>
    <t>01/10/17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</si>
  <si>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</si>
  <si>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</si>
  <si>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</si>
  <si>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</si>
  <si>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</si>
  <si>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</si>
  <si>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</si>
  <si>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</si>
  <si>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</si>
  <si>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19/02/18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</si>
  <si>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</si>
  <si>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</si>
  <si>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</si>
  <si>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</si>
  <si>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</si>
  <si>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</si>
  <si>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</si>
  <si>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</si>
  <si>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</si>
  <si>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</si>
  <si>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16/04/19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</si>
  <si>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</si>
  <si>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</si>
  <si>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</si>
  <si>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</si>
  <si>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</si>
  <si>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</si>
  <si>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</si>
  <si>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</si>
  <si>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</si>
  <si>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562252</t>
  </si>
  <si>
    <t>סה"כ מובטחות בערבות בנקאית</t>
  </si>
  <si>
    <t>סה"כ מובטחות בבטחונות אחרים</t>
  </si>
  <si>
    <t>גורם 7</t>
  </si>
  <si>
    <t>55061</t>
  </si>
  <si>
    <t>6387</t>
  </si>
  <si>
    <t>28/06/18</t>
  </si>
  <si>
    <t>90150400</t>
  </si>
  <si>
    <t>גורם 80</t>
  </si>
  <si>
    <t>425769</t>
  </si>
  <si>
    <t>19/05/16</t>
  </si>
  <si>
    <t>455714</t>
  </si>
  <si>
    <t>20/12/16</t>
  </si>
  <si>
    <t>4563</t>
  </si>
  <si>
    <t>31/12/15</t>
  </si>
  <si>
    <t>4693</t>
  </si>
  <si>
    <t>474664</t>
  </si>
  <si>
    <t>04/07/17</t>
  </si>
  <si>
    <t>7520</t>
  </si>
  <si>
    <t>29/03/20</t>
  </si>
  <si>
    <t>8115</t>
  </si>
  <si>
    <t>03/12/20</t>
  </si>
  <si>
    <t>8349</t>
  </si>
  <si>
    <t>גורם 172</t>
  </si>
  <si>
    <t>8503</t>
  </si>
  <si>
    <t>8610</t>
  </si>
  <si>
    <t>9284</t>
  </si>
  <si>
    <t>גורם 29</t>
  </si>
  <si>
    <t>29991703</t>
  </si>
  <si>
    <t>18/07/11</t>
  </si>
  <si>
    <t>4410</t>
  </si>
  <si>
    <t>20/07/15</t>
  </si>
  <si>
    <t>50013</t>
  </si>
  <si>
    <t>*גורם 33</t>
  </si>
  <si>
    <t>311829</t>
  </si>
  <si>
    <t>8224</t>
  </si>
  <si>
    <t>גורם 111</t>
  </si>
  <si>
    <t>513783</t>
  </si>
  <si>
    <t>02/05/18</t>
  </si>
  <si>
    <t>519337</t>
  </si>
  <si>
    <t>530503</t>
  </si>
  <si>
    <t>535850</t>
  </si>
  <si>
    <t>05/02/19</t>
  </si>
  <si>
    <t>6835</t>
  </si>
  <si>
    <t>10/04/19</t>
  </si>
  <si>
    <t>70231</t>
  </si>
  <si>
    <t>01/07/19</t>
  </si>
  <si>
    <t>7124</t>
  </si>
  <si>
    <t>7206</t>
  </si>
  <si>
    <t>07/10/19</t>
  </si>
  <si>
    <t>7340</t>
  </si>
  <si>
    <t>05/01/20</t>
  </si>
  <si>
    <t>7569</t>
  </si>
  <si>
    <t>06/04/20</t>
  </si>
  <si>
    <t>7703</t>
  </si>
  <si>
    <t>27/05/20</t>
  </si>
  <si>
    <t>7783</t>
  </si>
  <si>
    <t>28/06/20</t>
  </si>
  <si>
    <t>8036</t>
  </si>
  <si>
    <t>8294</t>
  </si>
  <si>
    <t>24/02/21</t>
  </si>
  <si>
    <t>8370</t>
  </si>
  <si>
    <t>8935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</si>
  <si>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</si>
  <si>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</si>
  <si>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</si>
  <si>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</si>
  <si>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</si>
  <si>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</si>
  <si>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</si>
  <si>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</si>
  <si>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</si>
  <si>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</si>
  <si>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24/12/20</t>
  </si>
  <si>
    <t>8405</t>
  </si>
  <si>
    <t>8581</t>
  </si>
  <si>
    <t>8761</t>
  </si>
  <si>
    <t>8946</t>
  </si>
  <si>
    <t>9031</t>
  </si>
  <si>
    <t>גורם 162</t>
  </si>
  <si>
    <t>7936</t>
  </si>
  <si>
    <t>7937</t>
  </si>
  <si>
    <t>גורם 26</t>
  </si>
  <si>
    <t>11896130</t>
  </si>
  <si>
    <t>13/02/13</t>
  </si>
  <si>
    <t>11896140</t>
  </si>
  <si>
    <t>11896150</t>
  </si>
  <si>
    <t>11896160</t>
  </si>
  <si>
    <t>11898120</t>
  </si>
  <si>
    <t>11898130</t>
  </si>
  <si>
    <t>11898140</t>
  </si>
  <si>
    <t>25/02/13</t>
  </si>
  <si>
    <t>11898150</t>
  </si>
  <si>
    <t>25/04/13</t>
  </si>
  <si>
    <t>11898170</t>
  </si>
  <si>
    <t>11898180</t>
  </si>
  <si>
    <t>11898190</t>
  </si>
  <si>
    <t>11898200</t>
  </si>
  <si>
    <t>11898230</t>
  </si>
  <si>
    <t>11898270</t>
  </si>
  <si>
    <t>25/06/13</t>
  </si>
  <si>
    <t>11898280</t>
  </si>
  <si>
    <t>25/07/13</t>
  </si>
  <si>
    <t>11898290</t>
  </si>
  <si>
    <t>26/08/13</t>
  </si>
  <si>
    <t>11898300</t>
  </si>
  <si>
    <t>30/09/13</t>
  </si>
  <si>
    <t>11898310</t>
  </si>
  <si>
    <t>24/10/13</t>
  </si>
  <si>
    <t>11898320</t>
  </si>
  <si>
    <t>19/11/13</t>
  </si>
  <si>
    <t>11898330</t>
  </si>
  <si>
    <t>22/12/13</t>
  </si>
  <si>
    <t>11898340</t>
  </si>
  <si>
    <t>04/02/14</t>
  </si>
  <si>
    <t>11898350</t>
  </si>
  <si>
    <t>26/02/14</t>
  </si>
  <si>
    <t>11898360</t>
  </si>
  <si>
    <t>27/03/14</t>
  </si>
  <si>
    <t>11898380</t>
  </si>
  <si>
    <t>28/05/14</t>
  </si>
  <si>
    <t>11898390</t>
  </si>
  <si>
    <t>25/06/14</t>
  </si>
  <si>
    <t>11898400</t>
  </si>
  <si>
    <t>16/07/14</t>
  </si>
  <si>
    <t>11898410</t>
  </si>
  <si>
    <t>29/09/14</t>
  </si>
  <si>
    <t>11898420</t>
  </si>
  <si>
    <t>11898421</t>
  </si>
  <si>
    <t>22/02/15</t>
  </si>
  <si>
    <t>2984</t>
  </si>
  <si>
    <t>28/05/13</t>
  </si>
  <si>
    <t>435717</t>
  </si>
  <si>
    <t>17/07/16</t>
  </si>
  <si>
    <t>88769</t>
  </si>
  <si>
    <t>88770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</si>
  <si>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</si>
  <si>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</si>
  <si>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</si>
  <si>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</si>
  <si>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</si>
  <si>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</si>
  <si>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</si>
  <si>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</si>
  <si>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</si>
  <si>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</si>
  <si>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</si>
  <si>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26/12/12</t>
  </si>
  <si>
    <t>99001</t>
  </si>
  <si>
    <t>גורם 37</t>
  </si>
  <si>
    <t>379497</t>
  </si>
  <si>
    <t>29/04/15</t>
  </si>
  <si>
    <t>גורם 41</t>
  </si>
  <si>
    <t>3364</t>
  </si>
  <si>
    <t>31/12/13</t>
  </si>
  <si>
    <t>364477</t>
  </si>
  <si>
    <t>31/12/14</t>
  </si>
  <si>
    <t>458869</t>
  </si>
  <si>
    <t>24/01/17</t>
  </si>
  <si>
    <t>458870</t>
  </si>
  <si>
    <t>גורם 62</t>
  </si>
  <si>
    <t>371707</t>
  </si>
  <si>
    <t>17/02/15</t>
  </si>
  <si>
    <t>372051</t>
  </si>
  <si>
    <t>19/02/15</t>
  </si>
  <si>
    <t>גורם 63</t>
  </si>
  <si>
    <t>371197</t>
  </si>
  <si>
    <t>גורם 64</t>
  </si>
  <si>
    <t>371706</t>
  </si>
  <si>
    <t>גורם 69</t>
  </si>
  <si>
    <t>472710</t>
  </si>
  <si>
    <t>22/06/17</t>
  </si>
  <si>
    <t>*גורם 159</t>
  </si>
  <si>
    <t>7490</t>
  </si>
  <si>
    <t>A+</t>
  </si>
  <si>
    <t>7491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</si>
  <si>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</si>
  <si>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</si>
  <si>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</si>
  <si>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</si>
  <si>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</si>
  <si>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</si>
  <si>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</si>
  <si>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</si>
  <si>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8924</t>
  </si>
  <si>
    <t>6685</t>
  </si>
  <si>
    <t>גורם 104</t>
  </si>
  <si>
    <t>501113</t>
  </si>
  <si>
    <t>514296</t>
  </si>
  <si>
    <t>08/05/18</t>
  </si>
  <si>
    <t>520294</t>
  </si>
  <si>
    <t>529736</t>
  </si>
  <si>
    <t>15/11/18</t>
  </si>
  <si>
    <t>6471</t>
  </si>
  <si>
    <t>09/08/18</t>
  </si>
  <si>
    <t>6720</t>
  </si>
  <si>
    <t>21/01/19</t>
  </si>
  <si>
    <t>6818</t>
  </si>
  <si>
    <t>19/03/19</t>
  </si>
  <si>
    <t>6925</t>
  </si>
  <si>
    <t>7265</t>
  </si>
  <si>
    <t>11/11/19</t>
  </si>
  <si>
    <t>7342</t>
  </si>
  <si>
    <t>07/01/20</t>
  </si>
  <si>
    <t>8047</t>
  </si>
  <si>
    <t>08/11/20</t>
  </si>
  <si>
    <t>9120</t>
  </si>
  <si>
    <t>93941</t>
  </si>
  <si>
    <t>גורם 105</t>
  </si>
  <si>
    <t>475998</t>
  </si>
  <si>
    <t>23/07/17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</si>
  <si>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</si>
  <si>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</si>
  <si>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</si>
  <si>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</si>
  <si>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</si>
  <si>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</si>
  <si>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</si>
  <si>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</si>
  <si>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</si>
  <si>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</si>
  <si>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06/01/19</t>
  </si>
  <si>
    <t>6853</t>
  </si>
  <si>
    <t>07/04/19</t>
  </si>
  <si>
    <t>7192</t>
  </si>
  <si>
    <t>7573</t>
  </si>
  <si>
    <t>05/04/20</t>
  </si>
  <si>
    <t>7801</t>
  </si>
  <si>
    <t>05/07/20</t>
  </si>
  <si>
    <t>7980</t>
  </si>
  <si>
    <t>גורם 147</t>
  </si>
  <si>
    <t>71270</t>
  </si>
  <si>
    <t>71280</t>
  </si>
  <si>
    <t>71300</t>
  </si>
  <si>
    <t>גורם 152</t>
  </si>
  <si>
    <t>72971</t>
  </si>
  <si>
    <t>02/12/19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</si>
  <si>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</si>
  <si>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</si>
  <si>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</si>
  <si>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</si>
  <si>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</si>
  <si>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</si>
  <si>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</si>
  <si>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</si>
  <si>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</si>
  <si>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</si>
  <si>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</si>
  <si>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07/11/16</t>
  </si>
  <si>
    <t>451302</t>
  </si>
  <si>
    <t>451304</t>
  </si>
  <si>
    <t>451305</t>
  </si>
  <si>
    <t>454754</t>
  </si>
  <si>
    <t>07/12/16</t>
  </si>
  <si>
    <t>454874</t>
  </si>
  <si>
    <t>13/12/16</t>
  </si>
  <si>
    <t>גורם 47</t>
  </si>
  <si>
    <t>487742</t>
  </si>
  <si>
    <t>06/12/17</t>
  </si>
  <si>
    <t>71340</t>
  </si>
  <si>
    <t>גורם 76</t>
  </si>
  <si>
    <t>414968</t>
  </si>
  <si>
    <t>03/03/16</t>
  </si>
  <si>
    <t>גורם 77</t>
  </si>
  <si>
    <t>439968</t>
  </si>
  <si>
    <t>24/08/16</t>
  </si>
  <si>
    <t>445945</t>
  </si>
  <si>
    <t>05/10/16</t>
  </si>
  <si>
    <t>455056</t>
  </si>
  <si>
    <t>4565</t>
  </si>
  <si>
    <t>18/11/15</t>
  </si>
  <si>
    <t>472012</t>
  </si>
  <si>
    <t>15/06/17</t>
  </si>
  <si>
    <t>490961</t>
  </si>
  <si>
    <t>520889</t>
  </si>
  <si>
    <t>17/07/18</t>
  </si>
  <si>
    <t>8380</t>
  </si>
  <si>
    <t>גורם 81</t>
  </si>
  <si>
    <t>כן</t>
  </si>
  <si>
    <t>429027</t>
  </si>
  <si>
    <t>27/05/16</t>
  </si>
  <si>
    <t>גורם 96</t>
  </si>
  <si>
    <t>6934</t>
  </si>
  <si>
    <t>7355</t>
  </si>
  <si>
    <t>13/01/20</t>
  </si>
  <si>
    <t>גורם 103</t>
  </si>
  <si>
    <t>482153</t>
  </si>
  <si>
    <t>31/08/17</t>
  </si>
  <si>
    <t>70481</t>
  </si>
  <si>
    <t>16/07/19</t>
  </si>
  <si>
    <t>8171</t>
  </si>
  <si>
    <t>04/01/21</t>
  </si>
  <si>
    <t>8362</t>
  </si>
  <si>
    <t>8698</t>
  </si>
  <si>
    <t>8953</t>
  </si>
  <si>
    <t>9146</t>
  </si>
  <si>
    <t>9458</t>
  </si>
  <si>
    <t>גורם 129</t>
  </si>
  <si>
    <t>539178</t>
  </si>
  <si>
    <t>10/03/19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</si>
  <si>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</si>
  <si>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</si>
  <si>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</si>
  <si>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</si>
  <si>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</si>
  <si>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</si>
  <si>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</si>
  <si>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</si>
  <si>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</si>
  <si>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</si>
  <si>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</si>
  <si>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</si>
  <si>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26/08/15</t>
  </si>
  <si>
    <t>גורם 43</t>
  </si>
  <si>
    <t>345369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</si>
  <si>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</si>
  <si>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</si>
  <si>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</si>
  <si>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</si>
  <si>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</si>
  <si>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</si>
  <si>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</si>
  <si>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</si>
  <si>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</si>
  <si>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</si>
  <si>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</si>
  <si>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</si>
  <si>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</si>
  <si>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</si>
  <si>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</si>
  <si>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12/12/16</t>
  </si>
  <si>
    <t>463236</t>
  </si>
  <si>
    <t>10/03/17</t>
  </si>
  <si>
    <t>472334</t>
  </si>
  <si>
    <t>13/06/17</t>
  </si>
  <si>
    <t>482977</t>
  </si>
  <si>
    <t>11/09/17</t>
  </si>
  <si>
    <t>491620</t>
  </si>
  <si>
    <t>505821</t>
  </si>
  <si>
    <t>12/03/18</t>
  </si>
  <si>
    <t>524544</t>
  </si>
  <si>
    <t>77390</t>
  </si>
  <si>
    <t>09/06/20</t>
  </si>
  <si>
    <t>908395120</t>
  </si>
  <si>
    <t>908395160</t>
  </si>
  <si>
    <t>16/09/15</t>
  </si>
  <si>
    <t>539177</t>
  </si>
  <si>
    <t>גורם 89</t>
  </si>
  <si>
    <t>455954</t>
  </si>
  <si>
    <t>28/12/16</t>
  </si>
  <si>
    <t>גורם 90</t>
  </si>
  <si>
    <t>462345</t>
  </si>
  <si>
    <t>28/02/17</t>
  </si>
  <si>
    <t>75611</t>
  </si>
  <si>
    <t>7894</t>
  </si>
  <si>
    <t>26/08/20</t>
  </si>
  <si>
    <t>80760</t>
  </si>
  <si>
    <t>29/11/20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</si>
  <si>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</si>
  <si>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</si>
  <si>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</si>
  <si>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</si>
  <si>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</si>
  <si>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</si>
  <si>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</si>
  <si>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</si>
  <si>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</si>
  <si>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</si>
  <si>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</si>
  <si>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03/01/16</t>
  </si>
  <si>
    <t>גורם 117</t>
  </si>
  <si>
    <t>508309</t>
  </si>
  <si>
    <t>ilBBB-</t>
  </si>
  <si>
    <t>גורם 120</t>
  </si>
  <si>
    <t>6528</t>
  </si>
  <si>
    <t>ilNR3</t>
  </si>
  <si>
    <t>09/10/18</t>
  </si>
  <si>
    <t>גורם 135</t>
  </si>
  <si>
    <t>6826</t>
  </si>
  <si>
    <t>27/03/19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</si>
  <si>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</si>
  <si>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</si>
  <si>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</si>
  <si>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</si>
  <si>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</si>
  <si>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</si>
  <si>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</si>
  <si>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</si>
  <si>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18/11/20</t>
  </si>
  <si>
    <t>8991</t>
  </si>
  <si>
    <t>9112</t>
  </si>
  <si>
    <t>8776</t>
  </si>
  <si>
    <t>8814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</si>
  <si>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</si>
  <si>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</si>
  <si>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</si>
  <si>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</si>
  <si>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</si>
  <si>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</si>
  <si>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</si>
  <si>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</si>
  <si>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</si>
  <si>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</si>
  <si>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</si>
  <si>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</si>
  <si>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</si>
  <si>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</si>
  <si>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</si>
  <si>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</si>
  <si>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</si>
  <si>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</si>
  <si>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</si>
  <si>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</si>
  <si>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</si>
  <si>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</si>
  <si>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06/12/20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</si>
  <si>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</si>
  <si>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</si>
  <si>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</si>
  <si>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</si>
  <si>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</si>
  <si>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</si>
  <si>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</si>
  <si>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</si>
  <si>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08/11/21</t>
  </si>
  <si>
    <t>גורם 97</t>
  </si>
  <si>
    <t>9335</t>
  </si>
  <si>
    <t>גורם 157</t>
  </si>
  <si>
    <t>7823</t>
  </si>
  <si>
    <t>16/07/20</t>
  </si>
  <si>
    <t>7993</t>
  </si>
  <si>
    <t>20/10/20</t>
  </si>
  <si>
    <t>8187</t>
  </si>
  <si>
    <t>20/01/21</t>
  </si>
  <si>
    <t>8977</t>
  </si>
  <si>
    <t>508506</t>
  </si>
  <si>
    <t>27/03/18</t>
  </si>
  <si>
    <t>6831</t>
  </si>
  <si>
    <t>28/03/19</t>
  </si>
  <si>
    <t>75980</t>
  </si>
  <si>
    <t>22/04/20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</si>
  <si>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</si>
  <si>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</si>
  <si>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</si>
  <si>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</si>
  <si>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</si>
  <si>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</si>
  <si>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</si>
  <si>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</si>
  <si>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</si>
  <si>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148</t>
  </si>
  <si>
    <t>9448</t>
  </si>
  <si>
    <t>9459</t>
  </si>
  <si>
    <t>05/02/23</t>
  </si>
  <si>
    <t>גורם 131</t>
  </si>
  <si>
    <t>6711</t>
  </si>
  <si>
    <t>17/01/19</t>
  </si>
  <si>
    <t>7088</t>
  </si>
  <si>
    <t>גורם 132</t>
  </si>
  <si>
    <t>6828</t>
  </si>
  <si>
    <t>Baa2.il</t>
  </si>
  <si>
    <t>גורם 102</t>
  </si>
  <si>
    <t>6484</t>
  </si>
  <si>
    <t>24/08/18</t>
  </si>
  <si>
    <t>6496</t>
  </si>
  <si>
    <t>31/08/18</t>
  </si>
  <si>
    <t>6624</t>
  </si>
  <si>
    <t>30/11/18</t>
  </si>
  <si>
    <t>6785</t>
  </si>
  <si>
    <t>7310</t>
  </si>
  <si>
    <t>15/12/19</t>
  </si>
  <si>
    <t>גורם 84</t>
  </si>
  <si>
    <t>404555</t>
  </si>
  <si>
    <t>16/12/15</t>
  </si>
  <si>
    <t>גורם 101</t>
  </si>
  <si>
    <t>6524</t>
  </si>
  <si>
    <t>26/09/18</t>
  </si>
  <si>
    <t>8060</t>
  </si>
  <si>
    <t>19/11/20</t>
  </si>
  <si>
    <t>גורם 127</t>
  </si>
  <si>
    <t>6588</t>
  </si>
  <si>
    <t>29/10/18</t>
  </si>
  <si>
    <t>גורם 133</t>
  </si>
  <si>
    <t>6812</t>
  </si>
  <si>
    <t>13/03/19</t>
  </si>
  <si>
    <t>6872</t>
  </si>
  <si>
    <t>15/04/19</t>
  </si>
  <si>
    <t>7258</t>
  </si>
  <si>
    <t>06/11/19</t>
  </si>
  <si>
    <t>6932</t>
  </si>
  <si>
    <t>7291</t>
  </si>
  <si>
    <t>29/11/19</t>
  </si>
  <si>
    <t>גורם 100</t>
  </si>
  <si>
    <t>469140</t>
  </si>
  <si>
    <t>16/05/17</t>
  </si>
  <si>
    <t>471677</t>
  </si>
  <si>
    <t>07/06/17</t>
  </si>
  <si>
    <t>גורם 107</t>
  </si>
  <si>
    <t>475042</t>
  </si>
  <si>
    <t>524763</t>
  </si>
  <si>
    <t>30/08/18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</si>
  <si>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</si>
  <si>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</si>
  <si>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</si>
  <si>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</si>
  <si>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</si>
  <si>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</si>
  <si>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</si>
  <si>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</si>
  <si>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</si>
  <si>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</si>
  <si>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</si>
  <si>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</si>
  <si>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11/04/19</t>
  </si>
  <si>
    <t>גורם 142</t>
  </si>
  <si>
    <t>8061</t>
  </si>
  <si>
    <t>15/11/20</t>
  </si>
  <si>
    <t>8073</t>
  </si>
  <si>
    <t>8531</t>
  </si>
  <si>
    <t>90051</t>
  </si>
  <si>
    <t>9075</t>
  </si>
  <si>
    <t>9119</t>
  </si>
  <si>
    <t>9446</t>
  </si>
  <si>
    <t>גורם 143</t>
  </si>
  <si>
    <t>8706</t>
  </si>
  <si>
    <t>12/12/21</t>
  </si>
  <si>
    <t>גורם 146</t>
  </si>
  <si>
    <t>9158</t>
  </si>
  <si>
    <t>28/07/22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</si>
  <si>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</si>
  <si>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</si>
  <si>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</si>
  <si>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</si>
  <si>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</si>
  <si>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</si>
  <si>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</si>
  <si>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</si>
  <si>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</si>
  <si>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</si>
  <si>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</si>
  <si>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24/06/20</t>
  </si>
  <si>
    <t>8789</t>
  </si>
  <si>
    <t>8980</t>
  </si>
  <si>
    <t>14/03/22</t>
  </si>
  <si>
    <t>9027</t>
  </si>
  <si>
    <t>20/04/22</t>
  </si>
  <si>
    <t>9126</t>
  </si>
  <si>
    <t>29/06/22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</si>
  <si>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</si>
  <si>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</si>
  <si>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</si>
  <si>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</si>
  <si>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</si>
  <si>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</si>
  <si>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</si>
  <si>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</si>
  <si>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</si>
  <si>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</si>
  <si>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</si>
  <si>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</si>
  <si>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</si>
  <si>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</si>
  <si>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</si>
  <si>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</si>
  <si>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</si>
  <si>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</si>
  <si>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30/03/17</t>
  </si>
  <si>
    <t>פקדון צמוד מדד - בנק לאומי- בנק לאומי לישראל בע"מ</t>
  </si>
  <si>
    <t>29994519</t>
  </si>
  <si>
    <t>פקדון שקלי- בנק לאומי- בנק לאומי לישראל בע"מ</t>
  </si>
  <si>
    <t>29994525</t>
  </si>
  <si>
    <t>29994527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</si>
  <si>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</si>
  <si>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</si>
  <si>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</si>
  <si>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</si>
  <si>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</si>
  <si>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נדלן מקרקעין להשכרה - סטריט מול רמת ישי</t>
  </si>
  <si>
    <t>סה"כ לא מניב</t>
  </si>
  <si>
    <t>אחד העם 56, תל אביב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</si>
  <si>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</si>
  <si>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</si>
  <si>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</si>
  <si>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</si>
  <si>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</si>
  <si>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</si>
  <si>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</si>
  <si>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</si>
  <si>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</si>
  <si>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</si>
  <si>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</si>
  <si>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</si>
  <si>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</si>
  <si>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</si>
  <si>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</si>
  <si>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</si>
  <si>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עו'ש(לקבל)</t>
  </si>
  <si>
    <t>1111111111</t>
  </si>
  <si>
    <t>עו'ש(לשלם)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</si>
  <si>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</si>
  <si>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</si>
  <si>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</si>
  <si>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</si>
  <si>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</si>
  <si>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</si>
  <si>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</si>
  <si>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</si>
  <si>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</si>
  <si>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</si>
  <si>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קליטת לא סחיר</t>
  </si>
  <si>
    <t>366310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</si>
  <si>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</si>
  <si>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</si>
  <si>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</si>
  <si>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</si>
  <si>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</si>
  <si>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</si>
  <si>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חייבים שכד נדלן מניב מתחם 1000</t>
  </si>
  <si>
    <t>299918780</t>
  </si>
  <si>
    <t>ביטחונות CSA במטבע 20001 (OTC)- מגדל-חייבים</t>
  </si>
  <si>
    <t>77721001</t>
  </si>
  <si>
    <t>רבית עוש לקבל</t>
  </si>
  <si>
    <t>1111110</t>
  </si>
  <si>
    <t>GERDAU SA SPON ADR(הטבה לקבל)</t>
  </si>
  <si>
    <t>70171616</t>
  </si>
  <si>
    <t>dick's sporting goods inc(דיבידנד לקבל)</t>
  </si>
  <si>
    <t>702038800</t>
  </si>
  <si>
    <t>גורם 171</t>
  </si>
  <si>
    <t>גורם 168</t>
  </si>
  <si>
    <t>גורם 184</t>
  </si>
  <si>
    <t>Accelmed Growth Partners</t>
  </si>
  <si>
    <t>ANATOMY 2</t>
  </si>
  <si>
    <t>ANATOMY I</t>
  </si>
  <si>
    <t>Arkin Bio Ventures II</t>
  </si>
  <si>
    <t>F2 Capital Partners 3 LP</t>
  </si>
  <si>
    <t>Fimi Israel Opportunity 6</t>
  </si>
  <si>
    <t>Fimi Israel Opportunity II</t>
  </si>
  <si>
    <t>FIMI Israel Opportunity VII</t>
  </si>
  <si>
    <t>Fortissimo Capital Fund V</t>
  </si>
  <si>
    <t>Fortissimo Partners VI</t>
  </si>
  <si>
    <t>GESM Via Maris Limited Partnership</t>
  </si>
  <si>
    <t>Greenfield Cobra Investments L.P</t>
  </si>
  <si>
    <t>Greenfield Partners II, L.P</t>
  </si>
  <si>
    <t>Greenfield Partners Panorays LP</t>
  </si>
  <si>
    <t>Israel Infrastructure Fund I</t>
  </si>
  <si>
    <t>JTLV III</t>
  </si>
  <si>
    <t>Kedma Capital Partners III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</si>
  <si>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</si>
  <si>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</si>
  <si>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</si>
  <si>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</si>
  <si>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</si>
  <si>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</si>
  <si>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</si>
  <si>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</si>
  <si>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</si>
  <si>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S.H. SKY 3 L.P</t>
  </si>
  <si>
    <t>S.H. SKY 4 L.P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</si>
  <si>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</si>
  <si>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</si>
  <si>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</si>
  <si>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</si>
  <si>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</si>
  <si>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Tene Investment In Qnergy</t>
  </si>
  <si>
    <t>Vintage Investment Partners Fund of Funds V (Israel), L.P</t>
  </si>
  <si>
    <t>Vintage Migdal Co-Investment II</t>
  </si>
  <si>
    <t>Viola Growth II, L.P</t>
  </si>
  <si>
    <t>Yesodot C Senior Co-Investment</t>
  </si>
  <si>
    <t>Yesodot Gimmel</t>
  </si>
  <si>
    <t>גורם 176</t>
  </si>
  <si>
    <t>גורם 128</t>
  </si>
  <si>
    <t>Accelmed Partners II, L.P</t>
  </si>
  <si>
    <t>Advent International GPE IX-B</t>
  </si>
  <si>
    <t>AIOF II Woolly Co-Invest Parallel Fund L.P</t>
  </si>
  <si>
    <t>Apollo Investment Fund IX</t>
  </si>
  <si>
    <t>Apollo Natural Resources Partners II LP</t>
  </si>
  <si>
    <t>Arclight Energy Partners Fund VII L.P</t>
  </si>
  <si>
    <t>ArcLight Fund VII AIV L.P</t>
  </si>
  <si>
    <t>Ares Capital Europe IV</t>
  </si>
  <si>
    <t>Ares Capital Europe V</t>
  </si>
  <si>
    <t>ARES EUROPEAN CREDIT INVESTMENTS VIII (M) L.P.</t>
  </si>
  <si>
    <t>Ares Private Credit Solutions</t>
  </si>
  <si>
    <t>Ares Private Credit Solutions II</t>
  </si>
  <si>
    <t>Ares Special Situations Fund IV</t>
  </si>
  <si>
    <t>Arkin Bio Capital L.P</t>
  </si>
  <si>
    <t>Astorg VII</t>
  </si>
  <si>
    <t>Astorg VIII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</si>
  <si>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</si>
  <si>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</si>
  <si>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</si>
  <si>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</si>
  <si>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</si>
  <si>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</si>
  <si>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Blackstone Real Estate Partners VIII</t>
  </si>
  <si>
    <t>Bluebay Senior Loan Fund I</t>
  </si>
  <si>
    <t>Brookfield Capital Partners Fund VI</t>
  </si>
  <si>
    <t>Brookfield Capital Partners IV</t>
  </si>
  <si>
    <t>Brookfield Capital Partners V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</si>
  <si>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</si>
  <si>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</si>
  <si>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</si>
  <si>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</si>
  <si>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BVP Forge Institutional L.P</t>
  </si>
  <si>
    <t>CDR XII</t>
  </si>
  <si>
    <t>Cheyne Real Estate Credit Holdings VII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</si>
  <si>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</si>
  <si>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</si>
  <si>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</si>
  <si>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</si>
  <si>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</si>
  <si>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Core Infrastructure India Fund PTE. Ltd</t>
  </si>
  <si>
    <t>Court Square Capital Partners IV</t>
  </si>
  <si>
    <t>Crescent Direct Lending II</t>
  </si>
  <si>
    <t>Crescent Direct Lending III</t>
  </si>
  <si>
    <t>Crescent Mezzanine VII</t>
  </si>
  <si>
    <t>CVC Capital partners VIII</t>
  </si>
  <si>
    <t>DIRECT LENDING FUND IV (EUR) SLP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</si>
  <si>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</si>
  <si>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</si>
  <si>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</si>
  <si>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</si>
  <si>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</si>
  <si>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</si>
  <si>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EIP Renewables invest SCS</t>
  </si>
  <si>
    <t>ELECTRA AMERICA PRINCIPAL HOSPITALITY LP</t>
  </si>
  <si>
    <t>EQT Exeter Industrial Value Fund VI L.P</t>
  </si>
  <si>
    <t>Faropoint Industrial Value Fund III LP</t>
  </si>
  <si>
    <t>Francisco Partners VI</t>
  </si>
  <si>
    <t>Francisco Partners VII</t>
  </si>
  <si>
    <t>GIP Capital Solutions II Luxemburg Co-Investment Fund SCSP, L.P.</t>
  </si>
  <si>
    <t>GIP Capital Solutions II SCSp, L.P</t>
  </si>
  <si>
    <t>GIP CAPS II Panther Co-Investment L.P</t>
  </si>
  <si>
    <t>GIP IV Gutenberg Co Invest SCsp</t>
  </si>
  <si>
    <t>GIP OAK CO-INVEST L.P</t>
  </si>
  <si>
    <t>GIP Spectrum Fund (Parallel), L.P</t>
  </si>
  <si>
    <t>GIP Spectrum Mayberry Fund</t>
  </si>
  <si>
    <t>GIP Spectrum Saavi Fund</t>
  </si>
  <si>
    <t>Girasol Investments S.A</t>
  </si>
  <si>
    <t>Global Infrastructure Partners Core C L.P</t>
  </si>
  <si>
    <t>Global Infrastructure Partners IV</t>
  </si>
  <si>
    <t>GrafTech Co-Investment</t>
  </si>
  <si>
    <t>Group 11 Fund IV</t>
  </si>
  <si>
    <t>Horsley Bridge XII Ventures</t>
  </si>
  <si>
    <t>ICG Longbow V</t>
  </si>
  <si>
    <t>ICG Real Estate Debt VI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</si>
  <si>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</si>
  <si>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</si>
  <si>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</si>
  <si>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</si>
  <si>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</si>
  <si>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</si>
  <si>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</si>
  <si>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</si>
  <si>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</si>
  <si>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</si>
  <si>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</si>
  <si>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</si>
  <si>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</si>
  <si>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</si>
  <si>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</si>
  <si>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</si>
  <si>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</si>
  <si>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</si>
  <si>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Fund IV</t>
  </si>
  <si>
    <t>Klirmark Opportunity II</t>
  </si>
  <si>
    <t>Klirmark Opportunity III</t>
  </si>
  <si>
    <t>LS Power Fund IV</t>
  </si>
  <si>
    <t>Meridiam Infrastructure Europe III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</si>
  <si>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</si>
  <si>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</si>
  <si>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</si>
  <si>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</si>
  <si>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</si>
  <si>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</si>
  <si>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</si>
  <si>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Nirvana Holdings I LP</t>
  </si>
  <si>
    <t>Pantheon Global Co-Investment Opportunities Fund V</t>
  </si>
  <si>
    <t>Pantheon Global Co-Investment Opportunities IV</t>
  </si>
  <si>
    <t>Pantheon Global Secondary Fund VI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</si>
  <si>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</si>
  <si>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</si>
  <si>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</si>
  <si>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</si>
  <si>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</si>
  <si>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PORCUPINE HOLDINGS (OFFSHORE) LP</t>
  </si>
  <si>
    <t>Proxima Co-Invest L.P</t>
  </si>
  <si>
    <t>Qumra MS LP Minute Media</t>
  </si>
  <si>
    <t>QUMRA OPPORTUNITY FUND I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</si>
  <si>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</si>
  <si>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</si>
  <si>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</si>
  <si>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</si>
  <si>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</si>
  <si>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</si>
  <si>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</si>
  <si>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XIII</t>
  </si>
  <si>
    <t>Thoma Bravo Fund XIV L.P.</t>
  </si>
  <si>
    <t>Tikehau Direct Lending IV</t>
  </si>
  <si>
    <t>Tikehau Direct Lending V</t>
  </si>
  <si>
    <t>TPG Asia VII, L.P</t>
  </si>
  <si>
    <t>Trilantic Capital Partners V (Europe) L.P</t>
  </si>
  <si>
    <t>Trilantic Europe VI SCSp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</si>
  <si>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</si>
  <si>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</si>
  <si>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</si>
  <si>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</si>
  <si>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</si>
  <si>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</si>
  <si>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</si>
  <si>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</si>
  <si>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</si>
  <si>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GPSOF</t>
  </si>
  <si>
    <t>Whitehorse Liquidity Partners IV</t>
  </si>
  <si>
    <t>Whitehorse Liquidity Partners V</t>
  </si>
  <si>
    <t>Zeev Opportunity Fund I</t>
  </si>
  <si>
    <t>WHLP Kennedy (A) LP</t>
  </si>
  <si>
    <t>נדלן ויוה חדרה</t>
  </si>
  <si>
    <t>השכרה</t>
  </si>
  <si>
    <t>חדרה</t>
  </si>
  <si>
    <t>נדלן אחד העם 56 ת"א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</si>
  <si>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</si>
  <si>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</si>
  <si>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</si>
  <si>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</si>
  <si>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</si>
  <si>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</si>
  <si>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</si>
  <si>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</si>
  <si>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</si>
  <si>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</si>
  <si>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</si>
  <si>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</si>
  <si>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</si>
  <si>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</si>
  <si>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</si>
  <si>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הלוואות לעמיתים</t>
  </si>
  <si>
    <t>*גורם 115</t>
  </si>
  <si>
    <t>בנק דיסקונט</t>
  </si>
  <si>
    <t>בנק הפועלים</t>
  </si>
  <si>
    <t>יובנק בע"מ</t>
  </si>
  <si>
    <t>בנק לאומי</t>
  </si>
  <si>
    <t>200040- 10-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</si>
</sst>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yy;@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5" borderId="0" xfId="0" applyFill="1"/>
    <xf numFmtId="4" fontId="0" fillId="5" borderId="0" xfId="0" applyNumberFormat="1" applyFont="1" applyFill="1"/>
    <xf numFmtId="166" fontId="0" fillId="5" borderId="0" xfId="0" applyNumberFormat="1" applyFont="1" applyFill="1"/>
    <xf numFmtId="0" fontId="2" fillId="5" borderId="0" xfId="0" applyFont="1" applyFill="1" applyAlignment="1">
      <alignment horizontal="center"/>
    </xf>
    <xf numFmtId="14" fontId="0" fillId="0" borderId="0" xfId="0" applyNumberFormat="1" applyAlignment="1">
      <alignment horizontal="right"/>
    </xf>
    <xf numFmtId="10" fontId="18" fillId="4" borderId="0" xfId="12" applyNumberFormat="1" applyFont="1" applyFill="1"/>
    <xf numFmtId="43" fontId="0" fillId="0" borderId="0" xfId="11" applyFont="1" applyFill="1" applyBorder="1"/>
    <xf numFmtId="14" fontId="0" fillId="0" borderId="0" xfId="0" applyNumberFormat="1"/>
    <xf numFmtId="167" fontId="0" fillId="0" borderId="0" xfId="0" applyNumberFormat="1"/>
    <xf numFmtId="166" fontId="0" fillId="0" borderId="0" xfId="0" applyNumberFormat="1"/>
    <xf numFmtId="4" fontId="0" fillId="0" borderId="0" xfId="0" applyNumberFormat="1"/>
    <xf numFmtId="167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G68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7" width="6.7109375" style="1" customWidth="1"/>
    <col min="28" max="30" width="7.7109375" style="1" customWidth="1"/>
    <col min="31" max="31" width="7.140625" style="1" customWidth="1"/>
    <col min="32" max="32" width="6" style="1" customWidth="1"/>
    <col min="33" max="33" width="7.85546875" style="1" customWidth="1"/>
    <col min="34" max="34" width="8.140625" style="1" customWidth="1"/>
    <col min="35" max="35" width="6.28515625" style="1" customWidth="1"/>
    <col min="36" max="36" width="8" style="1" customWidth="1"/>
    <col min="37" max="37" width="8.7109375" style="1" customWidth="1"/>
    <col min="38" max="38" width="10" style="1" customWidth="1"/>
    <col min="39" max="39" width="9.5703125" style="1" customWidth="1"/>
    <col min="40" max="40" width="6.140625" style="1" customWidth="1"/>
    <col min="41" max="42" width="5.7109375" style="1" customWidth="1"/>
    <col min="43" max="43" width="6.85546875" style="1" customWidth="1"/>
    <col min="44" max="44" width="6.42578125" style="1" customWidth="1"/>
    <col min="45" max="45" width="6.7109375" style="1" customWidth="1"/>
    <col min="46" max="46" width="7.28515625" style="1" customWidth="1"/>
    <col min="47" max="58" width="5.7109375" style="1" customWidth="1"/>
    <col min="59" max="16384" width="9.140625" style="1"/>
  </cols>
  <sheetData>
    <row r="1" spans="1:33">
      <c r="B1" s="2" t="s">
        <v>0</v>
      </c>
      <c r="C1" s="86">
        <v>45016</v>
      </c>
    </row>
    <row r="2" spans="1:33">
      <c r="B2" s="2" t="s">
        <v>1</v>
      </c>
      <c r="C2" s="12" t="s">
        <v>198</v>
      </c>
    </row>
    <row r="3" spans="1:33">
      <c r="B3" s="2" t="s">
        <v>2</v>
      </c>
      <c r="C3" s="26" t="s">
        <v>197</v>
      </c>
    </row>
    <row r="4" spans="1:33">
      <c r="B4" s="2" t="s">
        <v>3</v>
      </c>
    </row>
    <row r="6" spans="1:33" ht="26.25" customHeight="1">
      <c r="B6" s="95" t="s">
        <v>4</v>
      </c>
      <c r="C6" s="96"/>
      <c r="D6" s="97"/>
    </row>
    <row r="7" spans="1:33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G7" s="5" t="s">
        <v>5</v>
      </c>
    </row>
    <row r="8" spans="1:33" s="3" customFormat="1">
      <c r="B8" s="4"/>
      <c r="C8" s="63" t="s">
        <v>6</v>
      </c>
      <c r="D8" s="64" t="s">
        <v>7</v>
      </c>
      <c r="AG8" s="5" t="s">
        <v>8</v>
      </c>
    </row>
    <row r="9" spans="1:33" s="6" customFormat="1" ht="18" customHeight="1">
      <c r="B9" s="67"/>
      <c r="C9" s="66" t="s">
        <v>9</v>
      </c>
      <c r="D9" s="65" t="s">
        <v>10</v>
      </c>
      <c r="AG9" s="5" t="s">
        <v>11</v>
      </c>
    </row>
    <row r="10" spans="1:33" s="6" customFormat="1" ht="18" customHeight="1">
      <c r="B10" s="68" t="s">
        <v>12</v>
      </c>
      <c r="C10" s="58"/>
      <c r="D10" s="59"/>
      <c r="AG10" s="8"/>
    </row>
    <row r="11" spans="1:33">
      <c r="A11" s="9" t="s">
        <v>13</v>
      </c>
      <c r="B11" s="69" t="s">
        <v>14</v>
      </c>
      <c r="C11" s="75">
        <f>מזומנים!J11</f>
        <v>3011317.8092299365</v>
      </c>
      <c r="D11" s="87">
        <f>C11/$C$42</f>
        <v>0.12341107682698065</v>
      </c>
    </row>
    <row r="12" spans="1:33">
      <c r="B12" s="69" t="s">
        <v>15</v>
      </c>
      <c r="C12" s="60"/>
      <c r="D12" s="60"/>
    </row>
    <row r="13" spans="1:33">
      <c r="A13" s="10" t="s">
        <v>13</v>
      </c>
      <c r="B13" s="70" t="s">
        <v>16</v>
      </c>
      <c r="C13" s="77">
        <v>3006231.7393879057</v>
      </c>
      <c r="D13" s="78">
        <f t="shared" ref="D13:D22" si="0">C13/$C$42</f>
        <v>0.12320263740086017</v>
      </c>
    </row>
    <row r="14" spans="1:33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3">
      <c r="A15" s="10" t="s">
        <v>13</v>
      </c>
      <c r="B15" s="70" t="s">
        <v>18</v>
      </c>
      <c r="C15" s="77">
        <v>3605625.1060446906</v>
      </c>
      <c r="D15" s="78">
        <f t="shared" si="0"/>
        <v>0.14776722523524066</v>
      </c>
    </row>
    <row r="16" spans="1:33">
      <c r="A16" s="10" t="s">
        <v>13</v>
      </c>
      <c r="B16" s="70" t="s">
        <v>19</v>
      </c>
      <c r="C16" s="77">
        <v>3311902.0919421827</v>
      </c>
      <c r="D16" s="78">
        <f t="shared" si="0"/>
        <v>0.13572974671067187</v>
      </c>
    </row>
    <row r="17" spans="1:4">
      <c r="A17" s="10" t="s">
        <v>13</v>
      </c>
      <c r="B17" s="70" t="s">
        <v>195</v>
      </c>
      <c r="C17" s="77">
        <v>3834755.4912667344</v>
      </c>
      <c r="D17" s="78">
        <f t="shared" si="0"/>
        <v>0.15715754182267003</v>
      </c>
    </row>
    <row r="18" spans="1:4">
      <c r="A18" s="10" t="s">
        <v>13</v>
      </c>
      <c r="B18" s="70" t="s">
        <v>20</v>
      </c>
      <c r="C18" s="77">
        <v>411764.59784731298</v>
      </c>
      <c r="D18" s="78">
        <f t="shared" si="0"/>
        <v>1.6875107723206551E-2</v>
      </c>
    </row>
    <row r="19" spans="1:4">
      <c r="A19" s="10" t="s">
        <v>13</v>
      </c>
      <c r="B19" s="70" t="s">
        <v>21</v>
      </c>
      <c r="C19" s="77">
        <v>657.47378950660197</v>
      </c>
      <c r="D19" s="78">
        <f t="shared" si="0"/>
        <v>2.694486383995272E-5</v>
      </c>
    </row>
    <row r="20" spans="1:4">
      <c r="A20" s="10" t="s">
        <v>13</v>
      </c>
      <c r="B20" s="70" t="s">
        <v>22</v>
      </c>
      <c r="C20" s="77">
        <v>429.38046064999997</v>
      </c>
      <c r="D20" s="78">
        <f t="shared" si="0"/>
        <v>1.7597048327101792E-5</v>
      </c>
    </row>
    <row r="21" spans="1:4">
      <c r="A21" s="10" t="s">
        <v>13</v>
      </c>
      <c r="B21" s="70" t="s">
        <v>23</v>
      </c>
      <c r="C21" s="77">
        <v>99500.45454443217</v>
      </c>
      <c r="D21" s="78">
        <f t="shared" si="0"/>
        <v>4.0777689430404407E-3</v>
      </c>
    </row>
    <row r="22" spans="1:4">
      <c r="A22" s="10" t="s">
        <v>13</v>
      </c>
      <c r="B22" s="70" t="s">
        <v>24</v>
      </c>
      <c r="C22" s="77">
        <v>5.9688000000000002E-5</v>
      </c>
      <c r="D22" s="78">
        <f t="shared" si="0"/>
        <v>2.4461583998443919E-12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184150.49317135755</v>
      </c>
      <c r="D26" s="78">
        <f t="shared" si="1"/>
        <v>7.5469319747118943E-3</v>
      </c>
    </row>
    <row r="27" spans="1:4">
      <c r="A27" s="10" t="s">
        <v>13</v>
      </c>
      <c r="B27" s="70" t="s">
        <v>28</v>
      </c>
      <c r="C27" s="77">
        <v>561164.25465703791</v>
      </c>
      <c r="D27" s="78">
        <f t="shared" si="1"/>
        <v>2.2997866492791359E-2</v>
      </c>
    </row>
    <row r="28" spans="1:4">
      <c r="A28" s="10" t="s">
        <v>13</v>
      </c>
      <c r="B28" s="70" t="s">
        <v>29</v>
      </c>
      <c r="C28" s="77">
        <v>3230944.0556874331</v>
      </c>
      <c r="D28" s="78">
        <f t="shared" si="1"/>
        <v>0.13241189085322211</v>
      </c>
    </row>
    <row r="29" spans="1:4">
      <c r="A29" s="10" t="s">
        <v>13</v>
      </c>
      <c r="B29" s="70" t="s">
        <v>30</v>
      </c>
      <c r="C29" s="77">
        <v>13.052922786410001</v>
      </c>
      <c r="D29" s="78">
        <f t="shared" si="1"/>
        <v>5.3494030150946737E-7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-256735.02191360341</v>
      </c>
      <c r="D31" s="78">
        <f t="shared" si="1"/>
        <v>-1.0521621270409377E-2</v>
      </c>
    </row>
    <row r="32" spans="1:4">
      <c r="A32" s="10" t="s">
        <v>13</v>
      </c>
      <c r="B32" s="70" t="s">
        <v>33</v>
      </c>
      <c r="C32" s="77">
        <v>1.8826589649999999E-2</v>
      </c>
      <c r="D32" s="78">
        <f t="shared" si="1"/>
        <v>7.7155911427373983E-10</v>
      </c>
    </row>
    <row r="33" spans="1:4">
      <c r="A33" s="10" t="s">
        <v>13</v>
      </c>
      <c r="B33" s="69" t="s">
        <v>34</v>
      </c>
      <c r="C33" s="77">
        <v>2819744.1737721646</v>
      </c>
      <c r="D33" s="78">
        <f t="shared" si="1"/>
        <v>0.11555992655282576</v>
      </c>
    </row>
    <row r="34" spans="1:4">
      <c r="A34" s="10" t="s">
        <v>13</v>
      </c>
      <c r="B34" s="69" t="s">
        <v>35</v>
      </c>
      <c r="C34" s="77">
        <v>705.38493524848025</v>
      </c>
      <c r="D34" s="78">
        <f t="shared" si="1"/>
        <v>2.8908378308567254E-5</v>
      </c>
    </row>
    <row r="35" spans="1:4">
      <c r="A35" s="10" t="s">
        <v>13</v>
      </c>
      <c r="B35" s="69" t="s">
        <v>36</v>
      </c>
      <c r="C35" s="77">
        <f>'זכויות מקרקעין'!G11</f>
        <v>269247.39983000001</v>
      </c>
      <c r="D35" s="78">
        <f t="shared" si="1"/>
        <v>1.1034408737609167E-2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f>'השקעות אחרות '!I11</f>
        <v>309291.33685148496</v>
      </c>
      <c r="D37" s="78">
        <f t="shared" si="1"/>
        <v>1.2675505991796695E-2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24400709.293313529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2112272.6499962527</v>
      </c>
      <c r="D43" s="78">
        <f>C43/$C$42</f>
        <v>8.6566034806827272E-2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204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201</v>
      </c>
      <c r="D52">
        <v>2.7012000000000001E-2</v>
      </c>
    </row>
    <row r="53" spans="3:4">
      <c r="C53" t="s">
        <v>203</v>
      </c>
      <c r="D53">
        <v>0.52300000000000002</v>
      </c>
    </row>
    <row r="54" spans="3:4">
      <c r="C54" t="s">
        <v>205</v>
      </c>
      <c r="D54">
        <v>0.34379999999999999</v>
      </c>
    </row>
    <row r="55" spans="3:4">
      <c r="C55" t="s">
        <v>202</v>
      </c>
      <c r="D55">
        <v>0.34489999999999998</v>
      </c>
    </row>
    <row r="56" spans="3:4">
      <c r="C56" t="s">
        <v>206</v>
      </c>
      <c r="D56">
        <v>0.18770000000000001</v>
      </c>
    </row>
    <row r="57" spans="3:4">
      <c r="C57" t="s">
        <v>113</v>
      </c>
      <c r="D57">
        <v>4.4261999999999997</v>
      </c>
    </row>
    <row r="58" spans="3:4">
      <c r="C58" t="s">
        <v>200</v>
      </c>
      <c r="D58">
        <v>3.9140000000000001</v>
      </c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</sheetData>
  <sortState xmlns:xlrd2="http://schemas.microsoft.com/office/spreadsheetml/2017/richdata2" ref="A47:BF58">
    <sortCondition ref="C47:C58"/>
  </sortState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6">
        <v>45016</v>
      </c>
    </row>
    <row r="2" spans="2:61" s="1" customFormat="1">
      <c r="B2" s="2" t="s">
        <v>1</v>
      </c>
      <c r="C2" s="12" t="s">
        <v>198</v>
      </c>
    </row>
    <row r="3" spans="2:61" s="1" customFormat="1">
      <c r="B3" s="2" t="s">
        <v>2</v>
      </c>
      <c r="C3" s="26" t="s">
        <v>197</v>
      </c>
    </row>
    <row r="4" spans="2:61" s="1" customFormat="1">
      <c r="B4" s="2" t="s">
        <v>3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429.38046064999997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207</v>
      </c>
      <c r="C12" s="16"/>
      <c r="D12" s="16"/>
      <c r="E12" s="16"/>
      <c r="G12" s="81">
        <v>0</v>
      </c>
      <c r="I12" s="81">
        <v>1610.7346</v>
      </c>
      <c r="K12" s="80">
        <v>3.7513000000000001</v>
      </c>
      <c r="L12" s="80">
        <v>1E-4</v>
      </c>
    </row>
    <row r="13" spans="2:61">
      <c r="B13" s="79" t="s">
        <v>5119</v>
      </c>
      <c r="C13" s="16"/>
      <c r="D13" s="16"/>
      <c r="E13" s="16"/>
      <c r="G13" s="81">
        <v>0</v>
      </c>
      <c r="I13" s="81">
        <v>1610.7346</v>
      </c>
      <c r="K13" s="80">
        <v>3.7513000000000001</v>
      </c>
      <c r="L13" s="80">
        <v>1E-4</v>
      </c>
    </row>
    <row r="14" spans="2:61">
      <c r="B14" t="s">
        <v>5120</v>
      </c>
      <c r="C14" t="s">
        <v>5121</v>
      </c>
      <c r="D14" t="s">
        <v>100</v>
      </c>
      <c r="E14" t="s">
        <v>123</v>
      </c>
      <c r="F14" t="s">
        <v>102</v>
      </c>
      <c r="G14" s="77">
        <v>189.52</v>
      </c>
      <c r="H14" s="77">
        <v>731000</v>
      </c>
      <c r="I14" s="77">
        <v>1385.3912</v>
      </c>
      <c r="J14" s="78">
        <v>0</v>
      </c>
      <c r="K14" s="78">
        <v>3.2265000000000001</v>
      </c>
      <c r="L14" s="78">
        <v>1E-4</v>
      </c>
    </row>
    <row r="15" spans="2:61">
      <c r="B15" t="s">
        <v>5122</v>
      </c>
      <c r="C15" t="s">
        <v>5123</v>
      </c>
      <c r="D15" t="s">
        <v>100</v>
      </c>
      <c r="E15" t="s">
        <v>123</v>
      </c>
      <c r="F15" t="s">
        <v>102</v>
      </c>
      <c r="G15" s="77">
        <v>-189.52</v>
      </c>
      <c r="H15" s="77">
        <v>1906900</v>
      </c>
      <c r="I15" s="77">
        <v>-3613.9568800000002</v>
      </c>
      <c r="J15" s="78">
        <v>0</v>
      </c>
      <c r="K15" s="78">
        <v>-8.4167000000000005</v>
      </c>
      <c r="L15" s="78">
        <v>-1E-4</v>
      </c>
    </row>
    <row r="16" spans="2:61">
      <c r="B16" t="s">
        <v>5124</v>
      </c>
      <c r="C16" t="s">
        <v>5125</v>
      </c>
      <c r="D16" t="s">
        <v>100</v>
      </c>
      <c r="E16" t="s">
        <v>123</v>
      </c>
      <c r="F16" t="s">
        <v>102</v>
      </c>
      <c r="G16" s="77">
        <v>1742.76</v>
      </c>
      <c r="H16" s="77">
        <v>220300</v>
      </c>
      <c r="I16" s="77">
        <v>3839.3002799999999</v>
      </c>
      <c r="J16" s="78">
        <v>0</v>
      </c>
      <c r="K16" s="78">
        <v>8.9414999999999996</v>
      </c>
      <c r="L16" s="78">
        <v>2.0000000000000001E-4</v>
      </c>
    </row>
    <row r="17" spans="2:12">
      <c r="B17" t="s">
        <v>5126</v>
      </c>
      <c r="C17" t="s">
        <v>5127</v>
      </c>
      <c r="D17" t="s">
        <v>100</v>
      </c>
      <c r="E17" t="s">
        <v>123</v>
      </c>
      <c r="F17" t="s">
        <v>102</v>
      </c>
      <c r="G17" s="77">
        <v>-1742.76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5128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217</v>
      </c>
      <c r="C19" t="s">
        <v>217</v>
      </c>
      <c r="D19" s="16"/>
      <c r="E19" t="s">
        <v>217</v>
      </c>
      <c r="F19" t="s">
        <v>217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5129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217</v>
      </c>
      <c r="C21" t="s">
        <v>217</v>
      </c>
      <c r="D21" s="16"/>
      <c r="E21" t="s">
        <v>217</v>
      </c>
      <c r="F21" t="s">
        <v>217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1245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256</v>
      </c>
      <c r="C24" s="16"/>
      <c r="D24" s="16"/>
      <c r="E24" s="16"/>
      <c r="G24" s="81">
        <v>0</v>
      </c>
      <c r="I24" s="81">
        <v>-1181.35413935</v>
      </c>
      <c r="K24" s="80">
        <v>-2.7513000000000001</v>
      </c>
      <c r="L24" s="80">
        <v>0</v>
      </c>
    </row>
    <row r="25" spans="2:12">
      <c r="B25" s="79" t="s">
        <v>5119</v>
      </c>
      <c r="C25" s="16"/>
      <c r="D25" s="16"/>
      <c r="E25" s="16"/>
      <c r="G25" s="81">
        <v>0</v>
      </c>
      <c r="I25" s="81">
        <v>-1181.35413935</v>
      </c>
      <c r="K25" s="80">
        <v>-2.7513000000000001</v>
      </c>
      <c r="L25" s="80">
        <v>0</v>
      </c>
    </row>
    <row r="26" spans="2:12">
      <c r="B26" t="s">
        <v>5130</v>
      </c>
      <c r="C26" t="s">
        <v>5131</v>
      </c>
      <c r="D26" t="s">
        <v>2656</v>
      </c>
      <c r="E26" t="s">
        <v>123</v>
      </c>
      <c r="F26" t="s">
        <v>110</v>
      </c>
      <c r="G26" s="77">
        <v>1732.61</v>
      </c>
      <c r="H26" s="77">
        <v>3750</v>
      </c>
      <c r="I26" s="77">
        <v>253.14731557499999</v>
      </c>
      <c r="J26" s="78">
        <v>0</v>
      </c>
      <c r="K26" s="78">
        <v>0.58960000000000001</v>
      </c>
      <c r="L26" s="78">
        <v>0</v>
      </c>
    </row>
    <row r="27" spans="2:12">
      <c r="B27" t="s">
        <v>5132</v>
      </c>
      <c r="C27" t="s">
        <v>5133</v>
      </c>
      <c r="D27" t="s">
        <v>2656</v>
      </c>
      <c r="E27" t="s">
        <v>123</v>
      </c>
      <c r="F27" t="s">
        <v>110</v>
      </c>
      <c r="G27" s="77">
        <v>-1732.61</v>
      </c>
      <c r="H27" s="77">
        <v>250</v>
      </c>
      <c r="I27" s="77">
        <v>-16.876487704999999</v>
      </c>
      <c r="J27" s="78">
        <v>0</v>
      </c>
      <c r="K27" s="78">
        <v>-3.9300000000000002E-2</v>
      </c>
      <c r="L27" s="78">
        <v>0</v>
      </c>
    </row>
    <row r="28" spans="2:12">
      <c r="B28" t="s">
        <v>5134</v>
      </c>
      <c r="C28" t="s">
        <v>5135</v>
      </c>
      <c r="D28" t="s">
        <v>2656</v>
      </c>
      <c r="E28" t="s">
        <v>123</v>
      </c>
      <c r="F28" t="s">
        <v>110</v>
      </c>
      <c r="G28" s="77">
        <v>-1732.61</v>
      </c>
      <c r="H28" s="77">
        <v>30750</v>
      </c>
      <c r="I28" s="77">
        <v>-2075.8079877149999</v>
      </c>
      <c r="J28" s="78">
        <v>0</v>
      </c>
      <c r="K28" s="78">
        <v>-4.8343999999999996</v>
      </c>
      <c r="L28" s="78">
        <v>-1E-4</v>
      </c>
    </row>
    <row r="29" spans="2:12">
      <c r="B29" t="s">
        <v>5136</v>
      </c>
      <c r="C29" t="s">
        <v>5137</v>
      </c>
      <c r="D29" t="s">
        <v>2656</v>
      </c>
      <c r="E29" t="s">
        <v>123</v>
      </c>
      <c r="F29" t="s">
        <v>110</v>
      </c>
      <c r="G29" s="77">
        <v>1732.61</v>
      </c>
      <c r="H29" s="77">
        <v>9750</v>
      </c>
      <c r="I29" s="77">
        <v>658.18302049500005</v>
      </c>
      <c r="J29" s="78">
        <v>0</v>
      </c>
      <c r="K29" s="78">
        <v>1.5328999999999999</v>
      </c>
      <c r="L29" s="78">
        <v>0</v>
      </c>
    </row>
    <row r="30" spans="2:12">
      <c r="B30" s="79" t="s">
        <v>5138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5129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217</v>
      </c>
      <c r="C33" t="s">
        <v>217</v>
      </c>
      <c r="D33" s="16"/>
      <c r="E33" t="s">
        <v>217</v>
      </c>
      <c r="F33" t="s">
        <v>217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5139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217</v>
      </c>
      <c r="C35" t="s">
        <v>217</v>
      </c>
      <c r="D35" s="16"/>
      <c r="E35" t="s">
        <v>217</v>
      </c>
      <c r="F35" t="s">
        <v>217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1245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217</v>
      </c>
      <c r="C37" t="s">
        <v>217</v>
      </c>
      <c r="D37" s="16"/>
      <c r="E37" t="s">
        <v>217</v>
      </c>
      <c r="F37" t="s">
        <v>217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258</v>
      </c>
      <c r="C38" s="16"/>
      <c r="D38" s="16"/>
      <c r="E38" s="16"/>
    </row>
    <row r="39" spans="2:12">
      <c r="B39" t="s">
        <v>400</v>
      </c>
      <c r="C39" s="16"/>
      <c r="D39" s="16"/>
      <c r="E39" s="16"/>
    </row>
    <row r="40" spans="2:12">
      <c r="B40" t="s">
        <v>401</v>
      </c>
      <c r="C40" s="16"/>
      <c r="D40" s="16"/>
      <c r="E40" s="16"/>
    </row>
    <row r="41" spans="2:12">
      <c r="B41" t="s">
        <v>402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6">
        <v>45016</v>
      </c>
    </row>
    <row r="2" spans="1:60" s="1" customFormat="1">
      <c r="B2" s="2" t="s">
        <v>1</v>
      </c>
      <c r="C2" s="12" t="s">
        <v>198</v>
      </c>
    </row>
    <row r="3" spans="1:60" s="1" customFormat="1">
      <c r="B3" s="2" t="s">
        <v>2</v>
      </c>
      <c r="C3" s="26" t="s">
        <v>197</v>
      </c>
    </row>
    <row r="4" spans="1:60" s="1" customFormat="1">
      <c r="B4" s="2" t="s">
        <v>3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4953.1400000000003</v>
      </c>
      <c r="H11" s="25"/>
      <c r="I11" s="75">
        <v>99500.45454443217</v>
      </c>
      <c r="J11" s="76">
        <v>1</v>
      </c>
      <c r="K11" s="76">
        <v>4.1000000000000003E-3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207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256</v>
      </c>
      <c r="C14" s="19"/>
      <c r="D14" s="19"/>
      <c r="E14" s="19"/>
      <c r="F14" s="19"/>
      <c r="G14" s="81">
        <v>4953.1400000000003</v>
      </c>
      <c r="H14" s="19"/>
      <c r="I14" s="81">
        <v>99500.45454443217</v>
      </c>
      <c r="J14" s="80">
        <v>1</v>
      </c>
      <c r="K14" s="80">
        <v>4.1000000000000003E-3</v>
      </c>
      <c r="BF14" s="16" t="s">
        <v>126</v>
      </c>
    </row>
    <row r="15" spans="1:60">
      <c r="B15" t="s">
        <v>5140</v>
      </c>
      <c r="C15" t="s">
        <v>5141</v>
      </c>
      <c r="D15" t="s">
        <v>123</v>
      </c>
      <c r="E15" t="s">
        <v>123</v>
      </c>
      <c r="F15" t="s">
        <v>106</v>
      </c>
      <c r="G15" s="77">
        <v>710.47</v>
      </c>
      <c r="H15" s="77">
        <v>191326.965</v>
      </c>
      <c r="I15" s="77">
        <v>4874.52398801251</v>
      </c>
      <c r="J15" s="78">
        <v>4.9000000000000002E-2</v>
      </c>
      <c r="K15" s="78">
        <v>2.0000000000000001E-4</v>
      </c>
      <c r="BF15" s="16" t="s">
        <v>127</v>
      </c>
    </row>
    <row r="16" spans="1:60">
      <c r="B16" t="s">
        <v>5142</v>
      </c>
      <c r="C16" t="s">
        <v>5143</v>
      </c>
      <c r="D16" t="s">
        <v>123</v>
      </c>
      <c r="E16" t="s">
        <v>123</v>
      </c>
      <c r="F16" t="s">
        <v>116</v>
      </c>
      <c r="G16" s="77">
        <v>92.42</v>
      </c>
      <c r="H16" s="77">
        <v>425512.27620000025</v>
      </c>
      <c r="I16" s="77">
        <v>1040.9157798281501</v>
      </c>
      <c r="J16" s="78">
        <v>1.0500000000000001E-2</v>
      </c>
      <c r="K16" s="78">
        <v>0</v>
      </c>
      <c r="BF16" s="16" t="s">
        <v>128</v>
      </c>
    </row>
    <row r="17" spans="2:58">
      <c r="B17" t="s">
        <v>5144</v>
      </c>
      <c r="C17" t="s">
        <v>5145</v>
      </c>
      <c r="D17" t="s">
        <v>123</v>
      </c>
      <c r="E17" t="s">
        <v>123</v>
      </c>
      <c r="F17" t="s">
        <v>106</v>
      </c>
      <c r="G17" s="77">
        <v>2265.66</v>
      </c>
      <c r="H17" s="77">
        <v>925294.44499999995</v>
      </c>
      <c r="I17" s="77">
        <v>75176.997675596896</v>
      </c>
      <c r="J17" s="78">
        <v>0.75549999999999995</v>
      </c>
      <c r="K17" s="78">
        <v>3.0999999999999999E-3</v>
      </c>
      <c r="BF17" s="16" t="s">
        <v>129</v>
      </c>
    </row>
    <row r="18" spans="2:58">
      <c r="B18" t="s">
        <v>5146</v>
      </c>
      <c r="C18" t="s">
        <v>5147</v>
      </c>
      <c r="D18" t="s">
        <v>123</v>
      </c>
      <c r="E18" t="s">
        <v>123</v>
      </c>
      <c r="F18" t="s">
        <v>106</v>
      </c>
      <c r="G18" s="77">
        <v>83.71</v>
      </c>
      <c r="H18" s="77">
        <v>889943.83</v>
      </c>
      <c r="I18" s="77">
        <v>2671.4695206135002</v>
      </c>
      <c r="J18" s="78">
        <v>2.6800000000000001E-2</v>
      </c>
      <c r="K18" s="78">
        <v>1E-4</v>
      </c>
      <c r="BF18" s="16" t="s">
        <v>130</v>
      </c>
    </row>
    <row r="19" spans="2:58">
      <c r="B19" t="s">
        <v>5148</v>
      </c>
      <c r="C19" t="s">
        <v>5149</v>
      </c>
      <c r="D19" t="s">
        <v>123</v>
      </c>
      <c r="E19" t="s">
        <v>123</v>
      </c>
      <c r="F19" t="s">
        <v>106</v>
      </c>
      <c r="G19" s="77">
        <v>0.01</v>
      </c>
      <c r="H19" s="77">
        <v>455214.72499999998</v>
      </c>
      <c r="I19" s="77">
        <v>0.163240000385</v>
      </c>
      <c r="J19" s="78">
        <v>0</v>
      </c>
      <c r="K19" s="78">
        <v>0</v>
      </c>
      <c r="BF19" s="16" t="s">
        <v>131</v>
      </c>
    </row>
    <row r="20" spans="2:58">
      <c r="B20" t="s">
        <v>5150</v>
      </c>
      <c r="C20" t="s">
        <v>5151</v>
      </c>
      <c r="D20" t="s">
        <v>123</v>
      </c>
      <c r="E20" t="s">
        <v>123</v>
      </c>
      <c r="F20" t="s">
        <v>110</v>
      </c>
      <c r="G20" s="77">
        <v>1607.23</v>
      </c>
      <c r="H20" s="77">
        <v>46494.48910950002</v>
      </c>
      <c r="I20" s="77">
        <v>2911.5265326932299</v>
      </c>
      <c r="J20" s="78">
        <v>2.93E-2</v>
      </c>
      <c r="K20" s="78">
        <v>1E-4</v>
      </c>
      <c r="BF20" s="16" t="s">
        <v>132</v>
      </c>
    </row>
    <row r="21" spans="2:58">
      <c r="B21" t="s">
        <v>5152</v>
      </c>
      <c r="C21" t="s">
        <v>5153</v>
      </c>
      <c r="D21" t="s">
        <v>123</v>
      </c>
      <c r="E21" t="s">
        <v>123</v>
      </c>
      <c r="F21" t="s">
        <v>106</v>
      </c>
      <c r="G21" s="77">
        <v>193.64</v>
      </c>
      <c r="H21" s="77">
        <v>1846916.2374795005</v>
      </c>
      <c r="I21" s="77">
        <v>12824.8578076875</v>
      </c>
      <c r="J21" s="78">
        <v>0.12889999999999999</v>
      </c>
      <c r="K21" s="78">
        <v>5.0000000000000001E-4</v>
      </c>
      <c r="BF21" s="16" t="s">
        <v>123</v>
      </c>
    </row>
    <row r="22" spans="2:58">
      <c r="B22" t="s">
        <v>258</v>
      </c>
      <c r="C22" s="19"/>
      <c r="D22" s="19"/>
      <c r="E22" s="19"/>
      <c r="F22" s="19"/>
      <c r="G22" s="19"/>
      <c r="H22" s="19"/>
    </row>
    <row r="23" spans="2:58">
      <c r="B23" t="s">
        <v>400</v>
      </c>
      <c r="C23" s="19"/>
      <c r="D23" s="19"/>
      <c r="E23" s="19"/>
      <c r="F23" s="19"/>
      <c r="G23" s="19"/>
      <c r="H23" s="19"/>
    </row>
    <row r="24" spans="2:58">
      <c r="B24" t="s">
        <v>401</v>
      </c>
      <c r="C24" s="19"/>
      <c r="D24" s="19"/>
      <c r="E24" s="19"/>
      <c r="F24" s="19"/>
      <c r="G24" s="19"/>
      <c r="H24" s="19"/>
    </row>
    <row r="25" spans="2:58">
      <c r="B25" t="s">
        <v>402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6">
        <v>45016</v>
      </c>
    </row>
    <row r="2" spans="2:81" s="1" customFormat="1">
      <c r="B2" s="2" t="s">
        <v>1</v>
      </c>
      <c r="C2" s="12" t="s">
        <v>198</v>
      </c>
    </row>
    <row r="3" spans="2:81" s="1" customFormat="1">
      <c r="B3" s="2" t="s">
        <v>2</v>
      </c>
      <c r="C3" s="26" t="s">
        <v>197</v>
      </c>
    </row>
    <row r="4" spans="2:81" s="1" customFormat="1">
      <c r="B4" s="2" t="s">
        <v>3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4.26</v>
      </c>
      <c r="I11" s="7"/>
      <c r="J11" s="7"/>
      <c r="K11" s="76">
        <v>2.0500000000000001E-2</v>
      </c>
      <c r="L11" s="75">
        <v>0.06</v>
      </c>
      <c r="M11" s="7"/>
      <c r="N11" s="75">
        <v>5.9688000000000002E-5</v>
      </c>
      <c r="O11" s="7"/>
      <c r="P11" s="76">
        <v>1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207</v>
      </c>
      <c r="H12" s="81">
        <v>4.26</v>
      </c>
      <c r="K12" s="80">
        <v>2.0500000000000001E-2</v>
      </c>
      <c r="L12" s="81">
        <v>0.06</v>
      </c>
      <c r="N12" s="81">
        <v>5.9688000000000002E-5</v>
      </c>
      <c r="P12" s="80">
        <v>1</v>
      </c>
      <c r="Q12" s="80">
        <v>0</v>
      </c>
    </row>
    <row r="13" spans="2:81">
      <c r="B13" s="79" t="s">
        <v>5154</v>
      </c>
      <c r="H13" s="81">
        <v>4.26</v>
      </c>
      <c r="K13" s="80">
        <v>2.0500000000000001E-2</v>
      </c>
      <c r="L13" s="81">
        <v>0.06</v>
      </c>
      <c r="N13" s="81">
        <v>5.9688000000000002E-5</v>
      </c>
      <c r="P13" s="80">
        <v>1</v>
      </c>
      <c r="Q13" s="80">
        <v>0</v>
      </c>
    </row>
    <row r="14" spans="2:81">
      <c r="B14" t="s">
        <v>5155</v>
      </c>
      <c r="C14" t="s">
        <v>5156</v>
      </c>
      <c r="D14" t="s">
        <v>5157</v>
      </c>
      <c r="E14" t="s">
        <v>211</v>
      </c>
      <c r="F14" t="s">
        <v>212</v>
      </c>
      <c r="G14" t="s">
        <v>602</v>
      </c>
      <c r="H14" s="77">
        <v>4.26</v>
      </c>
      <c r="I14" t="s">
        <v>102</v>
      </c>
      <c r="J14" s="78">
        <v>5.0000000000000001E-4</v>
      </c>
      <c r="K14" s="78">
        <v>2.0500000000000001E-2</v>
      </c>
      <c r="L14" s="77">
        <v>0.06</v>
      </c>
      <c r="M14" s="77">
        <v>99.48</v>
      </c>
      <c r="N14" s="77">
        <v>5.9688000000000002E-5</v>
      </c>
      <c r="O14" s="78">
        <v>0</v>
      </c>
      <c r="P14" s="78">
        <v>1</v>
      </c>
      <c r="Q14" s="78">
        <v>0</v>
      </c>
    </row>
    <row r="15" spans="2:81">
      <c r="B15" s="79" t="s">
        <v>5158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217</v>
      </c>
      <c r="C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5159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5160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217</v>
      </c>
      <c r="C19" t="s">
        <v>217</v>
      </c>
      <c r="E19" t="s">
        <v>217</v>
      </c>
      <c r="H19" s="77">
        <v>0</v>
      </c>
      <c r="I19" t="s">
        <v>217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5161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217</v>
      </c>
      <c r="C21" t="s">
        <v>217</v>
      </c>
      <c r="E21" t="s">
        <v>217</v>
      </c>
      <c r="H21" s="77">
        <v>0</v>
      </c>
      <c r="I21" t="s">
        <v>217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5162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217</v>
      </c>
      <c r="C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5163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217</v>
      </c>
      <c r="C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5154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217</v>
      </c>
      <c r="C28" t="s">
        <v>217</v>
      </c>
      <c r="E28" t="s">
        <v>217</v>
      </c>
      <c r="H28" s="77">
        <v>0</v>
      </c>
      <c r="I28" t="s">
        <v>217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5158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217</v>
      </c>
      <c r="C30" t="s">
        <v>217</v>
      </c>
      <c r="E30" t="s">
        <v>217</v>
      </c>
      <c r="H30" s="77">
        <v>0</v>
      </c>
      <c r="I30" t="s">
        <v>217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5159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5160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217</v>
      </c>
      <c r="C33" t="s">
        <v>217</v>
      </c>
      <c r="E33" t="s">
        <v>217</v>
      </c>
      <c r="H33" s="77">
        <v>0</v>
      </c>
      <c r="I33" t="s">
        <v>217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5161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217</v>
      </c>
      <c r="C35" t="s">
        <v>217</v>
      </c>
      <c r="E35" t="s">
        <v>217</v>
      </c>
      <c r="H35" s="77">
        <v>0</v>
      </c>
      <c r="I35" t="s">
        <v>217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5162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217</v>
      </c>
      <c r="C37" t="s">
        <v>217</v>
      </c>
      <c r="E37" t="s">
        <v>217</v>
      </c>
      <c r="H37" s="77">
        <v>0</v>
      </c>
      <c r="I37" t="s">
        <v>217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5163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217</v>
      </c>
      <c r="C39" t="s">
        <v>217</v>
      </c>
      <c r="E39" t="s">
        <v>217</v>
      </c>
      <c r="H39" s="77">
        <v>0</v>
      </c>
      <c r="I39" t="s">
        <v>217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258</v>
      </c>
    </row>
    <row r="41" spans="2:17">
      <c r="B41" t="s">
        <v>400</v>
      </c>
    </row>
    <row r="42" spans="2:17">
      <c r="B42" t="s">
        <v>401</v>
      </c>
    </row>
    <row r="43" spans="2:17">
      <c r="B43" t="s">
        <v>402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6">
        <v>45016</v>
      </c>
    </row>
    <row r="2" spans="2:72" s="1" customFormat="1">
      <c r="B2" s="2" t="s">
        <v>1</v>
      </c>
      <c r="C2" s="12" t="s">
        <v>198</v>
      </c>
    </row>
    <row r="3" spans="2:72" s="1" customFormat="1">
      <c r="B3" s="2" t="s">
        <v>2</v>
      </c>
      <c r="C3" s="26" t="s">
        <v>197</v>
      </c>
    </row>
    <row r="4" spans="2:72" s="1" customFormat="1">
      <c r="B4" s="2" t="s">
        <v>3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207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5164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217</v>
      </c>
      <c r="C14" t="s">
        <v>217</v>
      </c>
      <c r="D14" t="s">
        <v>217</v>
      </c>
      <c r="G14" s="77">
        <v>0</v>
      </c>
      <c r="H14" t="s">
        <v>217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5165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217</v>
      </c>
      <c r="C16" t="s">
        <v>217</v>
      </c>
      <c r="D16" t="s">
        <v>217</v>
      </c>
      <c r="G16" s="77">
        <v>0</v>
      </c>
      <c r="H16" t="s">
        <v>217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5166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G18" s="77">
        <v>0</v>
      </c>
      <c r="H18" t="s">
        <v>217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5167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G20" s="77">
        <v>0</v>
      </c>
      <c r="H20" t="s">
        <v>217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1245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217</v>
      </c>
      <c r="C22" t="s">
        <v>217</v>
      </c>
      <c r="D22" t="s">
        <v>217</v>
      </c>
      <c r="G22" s="77">
        <v>0</v>
      </c>
      <c r="H22" t="s">
        <v>217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256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382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G25" s="77">
        <v>0</v>
      </c>
      <c r="H25" t="s">
        <v>217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5168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217</v>
      </c>
      <c r="C27" t="s">
        <v>217</v>
      </c>
      <c r="D27" t="s">
        <v>217</v>
      </c>
      <c r="G27" s="77">
        <v>0</v>
      </c>
      <c r="H27" t="s">
        <v>217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400</v>
      </c>
    </row>
    <row r="29" spans="2:16">
      <c r="B29" t="s">
        <v>401</v>
      </c>
    </row>
    <row r="30" spans="2:16">
      <c r="B30" t="s">
        <v>402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6">
        <v>45016</v>
      </c>
    </row>
    <row r="2" spans="2:65" s="1" customFormat="1">
      <c r="B2" s="2" t="s">
        <v>1</v>
      </c>
      <c r="C2" s="12" t="s">
        <v>198</v>
      </c>
    </row>
    <row r="3" spans="2:65" s="1" customFormat="1">
      <c r="B3" s="2" t="s">
        <v>2</v>
      </c>
      <c r="C3" s="26" t="s">
        <v>197</v>
      </c>
    </row>
    <row r="4" spans="2:65" s="1" customFormat="1">
      <c r="B4" s="2" t="s">
        <v>3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207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5169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5170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405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1245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5171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5172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258</v>
      </c>
      <c r="D26" s="16"/>
      <c r="E26" s="16"/>
      <c r="F26" s="16"/>
    </row>
    <row r="27" spans="2:19">
      <c r="B27" t="s">
        <v>400</v>
      </c>
      <c r="D27" s="16"/>
      <c r="E27" s="16"/>
      <c r="F27" s="16"/>
    </row>
    <row r="28" spans="2:19">
      <c r="B28" t="s">
        <v>401</v>
      </c>
      <c r="D28" s="16"/>
      <c r="E28" s="16"/>
      <c r="F28" s="16"/>
    </row>
    <row r="29" spans="2:19">
      <c r="B29" t="s">
        <v>402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6">
        <v>45016</v>
      </c>
    </row>
    <row r="2" spans="2:81" s="1" customFormat="1">
      <c r="B2" s="2" t="s">
        <v>1</v>
      </c>
      <c r="C2" s="12" t="s">
        <v>198</v>
      </c>
    </row>
    <row r="3" spans="2:81" s="1" customFormat="1">
      <c r="B3" s="2" t="s">
        <v>2</v>
      </c>
      <c r="C3" s="26" t="s">
        <v>197</v>
      </c>
    </row>
    <row r="4" spans="2:81" s="1" customFormat="1">
      <c r="B4" s="2" t="s">
        <v>3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6.39</v>
      </c>
      <c r="K11" s="7"/>
      <c r="L11" s="7"/>
      <c r="M11" s="76">
        <v>3.7499999999999999E-2</v>
      </c>
      <c r="N11" s="75">
        <v>154848918.22</v>
      </c>
      <c r="O11" s="7"/>
      <c r="P11" s="75">
        <v>184150.49317135755</v>
      </c>
      <c r="Q11" s="7"/>
      <c r="R11" s="76">
        <v>1</v>
      </c>
      <c r="S11" s="76">
        <v>7.4999999999999997E-3</v>
      </c>
      <c r="T11" s="35"/>
      <c r="BZ11" s="16"/>
      <c r="CC11" s="16"/>
    </row>
    <row r="12" spans="2:81">
      <c r="B12" s="79" t="s">
        <v>207</v>
      </c>
      <c r="C12" s="16"/>
      <c r="D12" s="16"/>
      <c r="E12" s="16"/>
      <c r="J12" s="81">
        <v>5.95</v>
      </c>
      <c r="M12" s="80">
        <v>3.6600000000000001E-2</v>
      </c>
      <c r="N12" s="81">
        <v>149537971.81999999</v>
      </c>
      <c r="P12" s="81">
        <v>172376.00907251769</v>
      </c>
      <c r="R12" s="80">
        <v>0.93610000000000004</v>
      </c>
      <c r="S12" s="80">
        <v>7.1000000000000004E-3</v>
      </c>
    </row>
    <row r="13" spans="2:81">
      <c r="B13" s="79" t="s">
        <v>5169</v>
      </c>
      <c r="C13" s="16"/>
      <c r="D13" s="16"/>
      <c r="E13" s="16"/>
      <c r="J13" s="81">
        <v>7.26</v>
      </c>
      <c r="M13" s="80">
        <v>2.81E-2</v>
      </c>
      <c r="N13" s="81">
        <v>97138900.209999993</v>
      </c>
      <c r="P13" s="81">
        <v>122927.4820357604</v>
      </c>
      <c r="R13" s="80">
        <v>0.66749999999999998</v>
      </c>
      <c r="S13" s="80">
        <v>5.0000000000000001E-3</v>
      </c>
    </row>
    <row r="14" spans="2:81">
      <c r="B14" t="s">
        <v>5173</v>
      </c>
      <c r="C14" t="s">
        <v>5174</v>
      </c>
      <c r="D14" t="s">
        <v>123</v>
      </c>
      <c r="E14" t="s">
        <v>439</v>
      </c>
      <c r="F14" t="s">
        <v>127</v>
      </c>
      <c r="G14" t="s">
        <v>211</v>
      </c>
      <c r="H14" t="s">
        <v>212</v>
      </c>
      <c r="I14" t="s">
        <v>514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20588484.489999998</v>
      </c>
      <c r="O14" s="77">
        <v>151.35</v>
      </c>
      <c r="P14" s="77">
        <v>31160.671275615001</v>
      </c>
      <c r="Q14" s="78">
        <v>1.2699999999999999E-2</v>
      </c>
      <c r="R14" s="78">
        <v>0.16919999999999999</v>
      </c>
      <c r="S14" s="78">
        <v>1.2999999999999999E-3</v>
      </c>
    </row>
    <row r="15" spans="2:81">
      <c r="B15" t="s">
        <v>5175</v>
      </c>
      <c r="C15" t="s">
        <v>5176</v>
      </c>
      <c r="D15" t="s">
        <v>123</v>
      </c>
      <c r="E15" t="s">
        <v>439</v>
      </c>
      <c r="F15" t="s">
        <v>127</v>
      </c>
      <c r="G15" t="s">
        <v>211</v>
      </c>
      <c r="H15" t="s">
        <v>212</v>
      </c>
      <c r="I15" t="s">
        <v>5177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42021952.210000001</v>
      </c>
      <c r="O15" s="77">
        <v>134.38999999999999</v>
      </c>
      <c r="P15" s="77">
        <v>56473.301575019002</v>
      </c>
      <c r="Q15" s="78">
        <v>1.11E-2</v>
      </c>
      <c r="R15" s="78">
        <v>0.30669999999999997</v>
      </c>
      <c r="S15" s="78">
        <v>2.3E-3</v>
      </c>
    </row>
    <row r="16" spans="2:81">
      <c r="B16" t="s">
        <v>5178</v>
      </c>
      <c r="C16" t="s">
        <v>5179</v>
      </c>
      <c r="D16" t="s">
        <v>123</v>
      </c>
      <c r="E16" t="s">
        <v>5180</v>
      </c>
      <c r="F16" t="s">
        <v>945</v>
      </c>
      <c r="G16" t="s">
        <v>412</v>
      </c>
      <c r="H16" t="s">
        <v>150</v>
      </c>
      <c r="I16" t="s">
        <v>5181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13824392.710000001</v>
      </c>
      <c r="O16" s="77">
        <v>111.56</v>
      </c>
      <c r="P16" s="77">
        <v>15422.492507276</v>
      </c>
      <c r="Q16" s="78">
        <v>3.2500000000000001E-2</v>
      </c>
      <c r="R16" s="78">
        <v>8.3699999999999997E-2</v>
      </c>
      <c r="S16" s="78">
        <v>5.9999999999999995E-4</v>
      </c>
    </row>
    <row r="17" spans="2:19">
      <c r="B17" t="s">
        <v>5182</v>
      </c>
      <c r="C17" t="s">
        <v>5183</v>
      </c>
      <c r="D17" t="s">
        <v>123</v>
      </c>
      <c r="E17" t="s">
        <v>5184</v>
      </c>
      <c r="F17" t="s">
        <v>411</v>
      </c>
      <c r="G17" t="s">
        <v>485</v>
      </c>
      <c r="H17" t="s">
        <v>212</v>
      </c>
      <c r="I17" t="s">
        <v>478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11528361.4</v>
      </c>
      <c r="O17" s="77">
        <v>94.43</v>
      </c>
      <c r="P17" s="77">
        <v>10886.231670020001</v>
      </c>
      <c r="Q17" s="78">
        <v>3.5999999999999997E-2</v>
      </c>
      <c r="R17" s="78">
        <v>5.91E-2</v>
      </c>
      <c r="S17" s="78">
        <v>4.0000000000000002E-4</v>
      </c>
    </row>
    <row r="18" spans="2:19">
      <c r="B18" t="s">
        <v>5185</v>
      </c>
      <c r="C18" t="s">
        <v>5186</v>
      </c>
      <c r="D18" t="s">
        <v>123</v>
      </c>
      <c r="E18" t="s">
        <v>5187</v>
      </c>
      <c r="F18" t="s">
        <v>411</v>
      </c>
      <c r="G18" t="s">
        <v>485</v>
      </c>
      <c r="H18" t="s">
        <v>212</v>
      </c>
      <c r="I18" t="s">
        <v>338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7937.29</v>
      </c>
      <c r="O18" s="77">
        <v>173.84</v>
      </c>
      <c r="P18" s="77">
        <v>13.798184936</v>
      </c>
      <c r="Q18" s="78">
        <v>0</v>
      </c>
      <c r="R18" s="78">
        <v>1E-4</v>
      </c>
      <c r="S18" s="78">
        <v>0</v>
      </c>
    </row>
    <row r="19" spans="2:19">
      <c r="B19" t="s">
        <v>5188</v>
      </c>
      <c r="C19" t="s">
        <v>5189</v>
      </c>
      <c r="D19" t="s">
        <v>123</v>
      </c>
      <c r="E19" t="s">
        <v>484</v>
      </c>
      <c r="F19" t="s">
        <v>127</v>
      </c>
      <c r="G19" t="s">
        <v>485</v>
      </c>
      <c r="H19" t="s">
        <v>212</v>
      </c>
      <c r="I19" t="s">
        <v>5190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4277146.8600000003</v>
      </c>
      <c r="O19" s="77">
        <v>141.74</v>
      </c>
      <c r="P19" s="77">
        <v>6062.4279593640003</v>
      </c>
      <c r="Q19" s="78">
        <v>8.8999999999999999E-3</v>
      </c>
      <c r="R19" s="78">
        <v>3.2899999999999999E-2</v>
      </c>
      <c r="S19" s="78">
        <v>2.0000000000000001E-4</v>
      </c>
    </row>
    <row r="20" spans="2:19">
      <c r="B20" t="s">
        <v>5191</v>
      </c>
      <c r="C20" t="s">
        <v>5192</v>
      </c>
      <c r="D20" t="s">
        <v>123</v>
      </c>
      <c r="E20" t="s">
        <v>5193</v>
      </c>
      <c r="F20" t="s">
        <v>112</v>
      </c>
      <c r="G20" t="s">
        <v>888</v>
      </c>
      <c r="H20" t="s">
        <v>212</v>
      </c>
      <c r="I20" t="s">
        <v>5194</v>
      </c>
      <c r="J20" s="77">
        <v>0.01</v>
      </c>
      <c r="K20" t="s">
        <v>102</v>
      </c>
      <c r="L20" s="78">
        <v>4.9500000000000002E-2</v>
      </c>
      <c r="M20" s="78">
        <v>1E-4</v>
      </c>
      <c r="N20" s="77">
        <v>6155.46</v>
      </c>
      <c r="O20" s="77">
        <v>27.91</v>
      </c>
      <c r="P20" s="77">
        <v>1.7179888860000001</v>
      </c>
      <c r="Q20" s="78">
        <v>0</v>
      </c>
      <c r="R20" s="78">
        <v>0</v>
      </c>
      <c r="S20" s="78">
        <v>0</v>
      </c>
    </row>
    <row r="21" spans="2:19">
      <c r="B21" t="s">
        <v>5195</v>
      </c>
      <c r="C21" t="s">
        <v>5196</v>
      </c>
      <c r="D21" t="s">
        <v>123</v>
      </c>
      <c r="E21" t="s">
        <v>5197</v>
      </c>
      <c r="F21" t="s">
        <v>112</v>
      </c>
      <c r="G21" t="s">
        <v>217</v>
      </c>
      <c r="H21" t="s">
        <v>218</v>
      </c>
      <c r="I21" t="s">
        <v>5198</v>
      </c>
      <c r="J21" s="77">
        <v>0.17</v>
      </c>
      <c r="K21" t="s">
        <v>102</v>
      </c>
      <c r="L21" s="78">
        <v>5.6000000000000001E-2</v>
      </c>
      <c r="M21" s="78">
        <v>5.74E-2</v>
      </c>
      <c r="N21" s="77">
        <v>4884469.79</v>
      </c>
      <c r="O21" s="77">
        <v>59.511901999999999</v>
      </c>
      <c r="P21" s="77">
        <v>2906.8408746444102</v>
      </c>
      <c r="Q21" s="78">
        <v>1.2999999999999999E-2</v>
      </c>
      <c r="R21" s="78">
        <v>1.5800000000000002E-2</v>
      </c>
      <c r="S21" s="78">
        <v>1E-4</v>
      </c>
    </row>
    <row r="22" spans="2:19">
      <c r="B22" s="79" t="s">
        <v>5170</v>
      </c>
      <c r="C22" s="16"/>
      <c r="D22" s="16"/>
      <c r="E22" s="16"/>
      <c r="J22" s="81">
        <v>2.7</v>
      </c>
      <c r="M22" s="80">
        <v>5.7700000000000001E-2</v>
      </c>
      <c r="N22" s="81">
        <v>52314055.189999998</v>
      </c>
      <c r="P22" s="81">
        <v>49124.207519958007</v>
      </c>
      <c r="R22" s="80">
        <v>0.26679999999999998</v>
      </c>
      <c r="S22" s="80">
        <v>2E-3</v>
      </c>
    </row>
    <row r="23" spans="2:19">
      <c r="B23" t="s">
        <v>5199</v>
      </c>
      <c r="C23" t="s">
        <v>5200</v>
      </c>
      <c r="D23" t="s">
        <v>123</v>
      </c>
      <c r="E23" t="s">
        <v>5180</v>
      </c>
      <c r="F23" t="s">
        <v>945</v>
      </c>
      <c r="G23" t="s">
        <v>222</v>
      </c>
      <c r="H23" t="s">
        <v>223</v>
      </c>
      <c r="I23" t="s">
        <v>5181</v>
      </c>
      <c r="J23" s="77">
        <v>1.9</v>
      </c>
      <c r="K23" t="s">
        <v>102</v>
      </c>
      <c r="L23" s="78">
        <v>2.5000000000000001E-2</v>
      </c>
      <c r="M23" s="78">
        <v>4.8899999999999999E-2</v>
      </c>
      <c r="N23" s="77">
        <v>12189883.74</v>
      </c>
      <c r="O23" s="77">
        <v>95.81</v>
      </c>
      <c r="P23" s="77">
        <v>11679.127611294</v>
      </c>
      <c r="Q23" s="78">
        <v>2.9899999999999999E-2</v>
      </c>
      <c r="R23" s="78">
        <v>6.3399999999999998E-2</v>
      </c>
      <c r="S23" s="78">
        <v>5.0000000000000001E-4</v>
      </c>
    </row>
    <row r="24" spans="2:19">
      <c r="B24" t="s">
        <v>5201</v>
      </c>
      <c r="C24" t="s">
        <v>5202</v>
      </c>
      <c r="D24" t="s">
        <v>123</v>
      </c>
      <c r="E24" t="s">
        <v>5180</v>
      </c>
      <c r="F24" t="s">
        <v>945</v>
      </c>
      <c r="G24" t="s">
        <v>222</v>
      </c>
      <c r="H24" t="s">
        <v>223</v>
      </c>
      <c r="I24" t="s">
        <v>5181</v>
      </c>
      <c r="J24" s="77">
        <v>5.05</v>
      </c>
      <c r="K24" t="s">
        <v>102</v>
      </c>
      <c r="L24" s="78">
        <v>3.49E-2</v>
      </c>
      <c r="M24" s="78">
        <v>5.3900000000000003E-2</v>
      </c>
      <c r="N24" s="77">
        <v>5347965.4000000004</v>
      </c>
      <c r="O24" s="77">
        <v>92.47</v>
      </c>
      <c r="P24" s="77">
        <v>4945.2636053799997</v>
      </c>
      <c r="Q24" s="78">
        <v>7.9000000000000008E-3</v>
      </c>
      <c r="R24" s="78">
        <v>2.69E-2</v>
      </c>
      <c r="S24" s="78">
        <v>2.0000000000000001E-4</v>
      </c>
    </row>
    <row r="25" spans="2:19">
      <c r="B25" t="s">
        <v>5203</v>
      </c>
      <c r="C25" t="s">
        <v>5204</v>
      </c>
      <c r="D25" t="s">
        <v>123</v>
      </c>
      <c r="E25" t="s">
        <v>5205</v>
      </c>
      <c r="F25" t="s">
        <v>448</v>
      </c>
      <c r="G25" t="s">
        <v>582</v>
      </c>
      <c r="H25" t="s">
        <v>150</v>
      </c>
      <c r="I25" t="s">
        <v>5206</v>
      </c>
      <c r="J25" s="77">
        <v>2.71</v>
      </c>
      <c r="K25" t="s">
        <v>102</v>
      </c>
      <c r="L25" s="78">
        <v>2.75E-2</v>
      </c>
      <c r="M25" s="78">
        <v>5.3999999999999999E-2</v>
      </c>
      <c r="N25" s="77">
        <v>14866294.4</v>
      </c>
      <c r="O25" s="77">
        <v>94.97</v>
      </c>
      <c r="P25" s="77">
        <v>14118.519791680001</v>
      </c>
      <c r="Q25" s="78">
        <v>1.9599999999999999E-2</v>
      </c>
      <c r="R25" s="78">
        <v>7.6700000000000004E-2</v>
      </c>
      <c r="S25" s="78">
        <v>5.9999999999999995E-4</v>
      </c>
    </row>
    <row r="26" spans="2:19">
      <c r="B26" t="s">
        <v>5207</v>
      </c>
      <c r="C26" t="s">
        <v>5208</v>
      </c>
      <c r="D26" t="s">
        <v>123</v>
      </c>
      <c r="E26" t="s">
        <v>1592</v>
      </c>
      <c r="F26" t="s">
        <v>893</v>
      </c>
      <c r="G26" t="s">
        <v>686</v>
      </c>
      <c r="H26" t="s">
        <v>223</v>
      </c>
      <c r="I26" t="s">
        <v>5209</v>
      </c>
      <c r="J26" s="77">
        <v>3.59</v>
      </c>
      <c r="K26" t="s">
        <v>102</v>
      </c>
      <c r="L26" s="78">
        <v>3.3500000000000002E-2</v>
      </c>
      <c r="M26" s="78">
        <v>7.3599999999999999E-2</v>
      </c>
      <c r="N26" s="77">
        <v>9949859.5099999998</v>
      </c>
      <c r="O26" s="77">
        <v>87.74</v>
      </c>
      <c r="P26" s="77">
        <v>8730.0067340740006</v>
      </c>
      <c r="Q26" s="78">
        <v>1.11E-2</v>
      </c>
      <c r="R26" s="78">
        <v>4.7399999999999998E-2</v>
      </c>
      <c r="S26" s="78">
        <v>4.0000000000000002E-4</v>
      </c>
    </row>
    <row r="27" spans="2:19">
      <c r="B27" t="s">
        <v>5210</v>
      </c>
      <c r="C27" t="s">
        <v>5211</v>
      </c>
      <c r="D27" t="s">
        <v>123</v>
      </c>
      <c r="E27" t="s">
        <v>5212</v>
      </c>
      <c r="F27" t="s">
        <v>448</v>
      </c>
      <c r="G27" t="s">
        <v>754</v>
      </c>
      <c r="H27" t="s">
        <v>212</v>
      </c>
      <c r="I27" t="s">
        <v>5213</v>
      </c>
      <c r="J27" s="77">
        <v>1.66</v>
      </c>
      <c r="K27" t="s">
        <v>102</v>
      </c>
      <c r="L27" s="78">
        <v>3.15E-2</v>
      </c>
      <c r="M27" s="78">
        <v>6.1100000000000002E-2</v>
      </c>
      <c r="N27" s="77">
        <v>9960051.3699999992</v>
      </c>
      <c r="O27" s="77">
        <v>96.9</v>
      </c>
      <c r="P27" s="77">
        <v>9651.2897775300007</v>
      </c>
      <c r="Q27" s="78">
        <v>3.7100000000000001E-2</v>
      </c>
      <c r="R27" s="78">
        <v>5.2400000000000002E-2</v>
      </c>
      <c r="S27" s="78">
        <v>4.0000000000000002E-4</v>
      </c>
    </row>
    <row r="28" spans="2:19">
      <c r="B28" t="s">
        <v>5214</v>
      </c>
      <c r="C28" t="s">
        <v>5215</v>
      </c>
      <c r="D28" t="s">
        <v>123</v>
      </c>
      <c r="E28" t="s">
        <v>5216</v>
      </c>
      <c r="F28" t="s">
        <v>833</v>
      </c>
      <c r="G28" t="s">
        <v>217</v>
      </c>
      <c r="H28" t="s">
        <v>218</v>
      </c>
      <c r="I28" t="s">
        <v>5217</v>
      </c>
      <c r="J28" s="77">
        <v>1.66</v>
      </c>
      <c r="K28" t="s">
        <v>102</v>
      </c>
      <c r="L28" s="78">
        <v>4.4999999999999998E-2</v>
      </c>
      <c r="M28" s="78">
        <v>1E-4</v>
      </c>
      <c r="N28" s="77">
        <v>0.77</v>
      </c>
      <c r="O28" s="77">
        <v>9.9999999999999995E-7</v>
      </c>
      <c r="P28" s="77">
        <v>7.6999999999999999E-12</v>
      </c>
      <c r="Q28" s="78">
        <v>0</v>
      </c>
      <c r="R28" s="78">
        <v>0</v>
      </c>
      <c r="S28" s="78">
        <v>0</v>
      </c>
    </row>
    <row r="29" spans="2:19">
      <c r="B29" s="79" t="s">
        <v>405</v>
      </c>
      <c r="C29" s="16"/>
      <c r="D29" s="16"/>
      <c r="E29" s="16"/>
      <c r="J29" s="81">
        <v>2.16</v>
      </c>
      <c r="M29" s="80">
        <v>5.9799999999999999E-2</v>
      </c>
      <c r="N29" s="81">
        <v>85016.42</v>
      </c>
      <c r="P29" s="81">
        <v>324.31951679925601</v>
      </c>
      <c r="R29" s="80">
        <v>1.8E-3</v>
      </c>
      <c r="S29" s="80">
        <v>0</v>
      </c>
    </row>
    <row r="30" spans="2:19">
      <c r="B30" t="s">
        <v>5218</v>
      </c>
      <c r="C30" t="s">
        <v>5219</v>
      </c>
      <c r="D30" t="s">
        <v>123</v>
      </c>
      <c r="E30" t="s">
        <v>5220</v>
      </c>
      <c r="F30" t="s">
        <v>112</v>
      </c>
      <c r="G30" t="s">
        <v>686</v>
      </c>
      <c r="H30" t="s">
        <v>5221</v>
      </c>
      <c r="I30" t="s">
        <v>588</v>
      </c>
      <c r="J30" s="77">
        <v>2.16</v>
      </c>
      <c r="K30" t="s">
        <v>106</v>
      </c>
      <c r="L30" s="78">
        <v>7.9699999999999993E-2</v>
      </c>
      <c r="M30" s="78">
        <v>5.9799999999999999E-2</v>
      </c>
      <c r="N30" s="77">
        <v>85016.42</v>
      </c>
      <c r="O30" s="77">
        <v>106.38</v>
      </c>
      <c r="P30" s="77">
        <v>324.31951679925601</v>
      </c>
      <c r="Q30" s="78">
        <v>8.0000000000000004E-4</v>
      </c>
      <c r="R30" s="78">
        <v>1.8E-3</v>
      </c>
      <c r="S30" s="78">
        <v>0</v>
      </c>
    </row>
    <row r="31" spans="2:19">
      <c r="B31" s="79" t="s">
        <v>1245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J32" s="77">
        <v>0</v>
      </c>
      <c r="K32" t="s">
        <v>217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256</v>
      </c>
      <c r="C33" s="16"/>
      <c r="D33" s="16"/>
      <c r="E33" s="16"/>
      <c r="J33" s="81">
        <v>12.91</v>
      </c>
      <c r="M33" s="80">
        <v>5.11E-2</v>
      </c>
      <c r="N33" s="81">
        <v>5310946.4000000004</v>
      </c>
      <c r="P33" s="81">
        <v>11774.48409883987</v>
      </c>
      <c r="R33" s="80">
        <v>6.3899999999999998E-2</v>
      </c>
      <c r="S33" s="80">
        <v>5.0000000000000001E-4</v>
      </c>
    </row>
    <row r="34" spans="2:19">
      <c r="B34" s="79" t="s">
        <v>406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J35" s="77">
        <v>0</v>
      </c>
      <c r="K35" t="s">
        <v>217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s="79" t="s">
        <v>407</v>
      </c>
      <c r="C36" s="16"/>
      <c r="D36" s="16"/>
      <c r="E36" s="16"/>
      <c r="J36" s="81">
        <v>12.91</v>
      </c>
      <c r="M36" s="80">
        <v>5.11E-2</v>
      </c>
      <c r="N36" s="81">
        <v>5310946.4000000004</v>
      </c>
      <c r="P36" s="81">
        <v>11774.48409883987</v>
      </c>
      <c r="R36" s="80">
        <v>6.3899999999999998E-2</v>
      </c>
      <c r="S36" s="80">
        <v>5.0000000000000001E-4</v>
      </c>
    </row>
    <row r="37" spans="2:19">
      <c r="B37" t="s">
        <v>5222</v>
      </c>
      <c r="C37" t="s">
        <v>5223</v>
      </c>
      <c r="D37" t="s">
        <v>1248</v>
      </c>
      <c r="E37" t="s">
        <v>5224</v>
      </c>
      <c r="F37" t="s">
        <v>1342</v>
      </c>
      <c r="G37" t="s">
        <v>1335</v>
      </c>
      <c r="H37" t="s">
        <v>386</v>
      </c>
      <c r="I37" t="s">
        <v>5225</v>
      </c>
      <c r="J37" s="77">
        <v>14.71</v>
      </c>
      <c r="K37" t="s">
        <v>116</v>
      </c>
      <c r="L37" s="78">
        <v>4.5600000000000002E-2</v>
      </c>
      <c r="M37" s="78">
        <v>6.13E-2</v>
      </c>
      <c r="N37" s="77">
        <v>2841403.36</v>
      </c>
      <c r="O37" s="77">
        <v>82.237500826402126</v>
      </c>
      <c r="P37" s="77">
        <v>6185.0088164401304</v>
      </c>
      <c r="Q37" s="78">
        <v>1.7100000000000001E-2</v>
      </c>
      <c r="R37" s="78">
        <v>3.3599999999999998E-2</v>
      </c>
      <c r="S37" s="78">
        <v>2.9999999999999997E-4</v>
      </c>
    </row>
    <row r="38" spans="2:19">
      <c r="B38" t="s">
        <v>5226</v>
      </c>
      <c r="C38" t="s">
        <v>5227</v>
      </c>
      <c r="D38" t="s">
        <v>123</v>
      </c>
      <c r="E38" t="s">
        <v>5228</v>
      </c>
      <c r="F38" t="s">
        <v>1288</v>
      </c>
      <c r="G38" t="s">
        <v>217</v>
      </c>
      <c r="H38" t="s">
        <v>218</v>
      </c>
      <c r="I38" t="s">
        <v>5229</v>
      </c>
      <c r="J38" s="77">
        <v>10.92</v>
      </c>
      <c r="K38" t="s">
        <v>116</v>
      </c>
      <c r="L38" s="78">
        <v>3.95E-2</v>
      </c>
      <c r="M38" s="78">
        <v>3.9899999999999998E-2</v>
      </c>
      <c r="N38" s="77">
        <v>2469543.04</v>
      </c>
      <c r="O38" s="77">
        <v>85.51</v>
      </c>
      <c r="P38" s="77">
        <v>5589.4752823997396</v>
      </c>
      <c r="Q38" s="78">
        <v>6.3E-3</v>
      </c>
      <c r="R38" s="78">
        <v>3.04E-2</v>
      </c>
      <c r="S38" s="78">
        <v>2.0000000000000001E-4</v>
      </c>
    </row>
    <row r="39" spans="2:19">
      <c r="B39" t="s">
        <v>258</v>
      </c>
      <c r="C39" s="16"/>
      <c r="D39" s="16"/>
      <c r="E39" s="16"/>
    </row>
    <row r="40" spans="2:19">
      <c r="B40" t="s">
        <v>400</v>
      </c>
      <c r="C40" s="16"/>
      <c r="D40" s="16"/>
      <c r="E40" s="16"/>
    </row>
    <row r="41" spans="2:19">
      <c r="B41" t="s">
        <v>401</v>
      </c>
      <c r="C41" s="16"/>
      <c r="D41" s="16"/>
      <c r="E41" s="16"/>
    </row>
    <row r="42" spans="2:19">
      <c r="B42" t="s">
        <v>402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6">
        <v>45016</v>
      </c>
    </row>
    <row r="2" spans="2:98" s="1" customFormat="1">
      <c r="B2" s="2" t="s">
        <v>1</v>
      </c>
      <c r="C2" s="12" t="s">
        <v>198</v>
      </c>
    </row>
    <row r="3" spans="2:98" s="1" customFormat="1">
      <c r="B3" s="2" t="s">
        <v>2</v>
      </c>
      <c r="C3" s="26" t="s">
        <v>197</v>
      </c>
    </row>
    <row r="4" spans="2:98" s="1" customFormat="1">
      <c r="B4" s="2" t="s">
        <v>3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151944420.53999999</v>
      </c>
      <c r="I11" s="7"/>
      <c r="J11" s="75">
        <v>561164.25465703791</v>
      </c>
      <c r="K11" s="7"/>
      <c r="L11" s="76">
        <v>1</v>
      </c>
      <c r="M11" s="76">
        <v>2.3E-2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207</v>
      </c>
      <c r="C12" s="16"/>
      <c r="D12" s="16"/>
      <c r="E12" s="16"/>
      <c r="H12" s="81">
        <v>43630376.439999998</v>
      </c>
      <c r="J12" s="81">
        <v>112762.86977356151</v>
      </c>
      <c r="L12" s="80">
        <v>0.2009</v>
      </c>
      <c r="M12" s="80">
        <v>4.5999999999999999E-3</v>
      </c>
    </row>
    <row r="13" spans="2:98">
      <c r="B13" t="s">
        <v>5230</v>
      </c>
      <c r="C13" t="s">
        <v>5231</v>
      </c>
      <c r="D13" t="s">
        <v>123</v>
      </c>
      <c r="E13" t="s">
        <v>5232</v>
      </c>
      <c r="F13" t="s">
        <v>2406</v>
      </c>
      <c r="G13" t="s">
        <v>102</v>
      </c>
      <c r="H13" s="77">
        <v>390663.07</v>
      </c>
      <c r="I13" s="77">
        <v>2189.2600649999999</v>
      </c>
      <c r="J13" s="77">
        <v>8552.6305802129991</v>
      </c>
      <c r="K13" s="78">
        <v>1.2999999999999999E-2</v>
      </c>
      <c r="L13" s="78">
        <v>1.52E-2</v>
      </c>
      <c r="M13" s="78">
        <v>4.0000000000000002E-4</v>
      </c>
    </row>
    <row r="14" spans="2:98">
      <c r="B14" t="s">
        <v>5233</v>
      </c>
      <c r="C14" t="s">
        <v>5234</v>
      </c>
      <c r="D14" t="s">
        <v>123</v>
      </c>
      <c r="E14" t="s">
        <v>5232</v>
      </c>
      <c r="F14" t="s">
        <v>2406</v>
      </c>
      <c r="G14" t="s">
        <v>102</v>
      </c>
      <c r="H14" s="77">
        <v>9417845.1199999992</v>
      </c>
      <c r="I14" s="77">
        <v>100</v>
      </c>
      <c r="J14" s="77">
        <v>9417.84512</v>
      </c>
      <c r="K14" s="78">
        <v>1.7999999999999999E-2</v>
      </c>
      <c r="L14" s="78">
        <v>1.6799999999999999E-2</v>
      </c>
      <c r="M14" s="78">
        <v>4.0000000000000002E-4</v>
      </c>
    </row>
    <row r="15" spans="2:98">
      <c r="B15" t="s">
        <v>5235</v>
      </c>
      <c r="C15" t="s">
        <v>5236</v>
      </c>
      <c r="D15" t="s">
        <v>123</v>
      </c>
      <c r="E15" t="s">
        <v>5237</v>
      </c>
      <c r="F15" t="s">
        <v>2406</v>
      </c>
      <c r="G15" t="s">
        <v>106</v>
      </c>
      <c r="H15" s="77">
        <v>1663134.65</v>
      </c>
      <c r="I15" s="77">
        <v>648.44299999999964</v>
      </c>
      <c r="J15" s="77">
        <v>38673.1460635392</v>
      </c>
      <c r="K15" s="78">
        <v>2.8000000000000001E-2</v>
      </c>
      <c r="L15" s="78">
        <v>6.8900000000000003E-2</v>
      </c>
      <c r="M15" s="78">
        <v>1.6000000000000001E-3</v>
      </c>
    </row>
    <row r="16" spans="2:98">
      <c r="B16" t="s">
        <v>5238</v>
      </c>
      <c r="C16" t="s">
        <v>5239</v>
      </c>
      <c r="D16" t="s">
        <v>123</v>
      </c>
      <c r="E16" t="s">
        <v>5240</v>
      </c>
      <c r="F16" t="s">
        <v>1389</v>
      </c>
      <c r="G16" t="s">
        <v>106</v>
      </c>
      <c r="H16" s="77">
        <v>126613.17</v>
      </c>
      <c r="I16" s="77">
        <v>425.30070000000075</v>
      </c>
      <c r="J16" s="77">
        <v>1931.0133001116501</v>
      </c>
      <c r="K16" s="78">
        <v>8.6999999999999994E-3</v>
      </c>
      <c r="L16" s="78">
        <v>3.3999999999999998E-3</v>
      </c>
      <c r="M16" s="78">
        <v>1E-4</v>
      </c>
    </row>
    <row r="17" spans="2:13">
      <c r="B17" t="s">
        <v>5241</v>
      </c>
      <c r="C17" t="s">
        <v>5242</v>
      </c>
      <c r="D17" t="s">
        <v>123</v>
      </c>
      <c r="E17" t="s">
        <v>5243</v>
      </c>
      <c r="F17" t="s">
        <v>101</v>
      </c>
      <c r="G17" t="s">
        <v>102</v>
      </c>
      <c r="H17" s="77">
        <v>216534</v>
      </c>
      <c r="I17" s="77">
        <v>9.9999999999999995E-7</v>
      </c>
      <c r="J17" s="77">
        <v>2.1653400000000001E-6</v>
      </c>
      <c r="K17" s="78">
        <v>5.7999999999999996E-3</v>
      </c>
      <c r="L17" s="78">
        <v>0</v>
      </c>
      <c r="M17" s="78">
        <v>0</v>
      </c>
    </row>
    <row r="18" spans="2:13">
      <c r="B18" t="s">
        <v>5244</v>
      </c>
      <c r="C18" t="s">
        <v>5245</v>
      </c>
      <c r="D18" t="s">
        <v>123</v>
      </c>
      <c r="E18" t="s">
        <v>5246</v>
      </c>
      <c r="F18" t="s">
        <v>123</v>
      </c>
      <c r="G18" t="s">
        <v>110</v>
      </c>
      <c r="H18" s="77">
        <v>503134.45</v>
      </c>
      <c r="I18" s="77">
        <v>144.71680000000026</v>
      </c>
      <c r="J18" s="77">
        <v>2836.9014390888401</v>
      </c>
      <c r="K18" s="78">
        <v>3.3300000000000003E-2</v>
      </c>
      <c r="L18" s="78">
        <v>5.1000000000000004E-3</v>
      </c>
      <c r="M18" s="78">
        <v>1E-4</v>
      </c>
    </row>
    <row r="19" spans="2:13">
      <c r="B19" t="s">
        <v>5247</v>
      </c>
      <c r="C19" t="s">
        <v>5248</v>
      </c>
      <c r="D19" t="s">
        <v>123</v>
      </c>
      <c r="E19" t="s">
        <v>5249</v>
      </c>
      <c r="F19" t="s">
        <v>123</v>
      </c>
      <c r="G19" t="s">
        <v>102</v>
      </c>
      <c r="H19" s="77">
        <v>11386621.17</v>
      </c>
      <c r="I19" s="77">
        <v>106.50960000000001</v>
      </c>
      <c r="J19" s="77">
        <v>12127.8446616823</v>
      </c>
      <c r="K19" s="78">
        <v>1.7500000000000002E-2</v>
      </c>
      <c r="L19" s="78">
        <v>2.1600000000000001E-2</v>
      </c>
      <c r="M19" s="78">
        <v>5.0000000000000001E-4</v>
      </c>
    </row>
    <row r="20" spans="2:13">
      <c r="B20" t="s">
        <v>5250</v>
      </c>
      <c r="C20" t="s">
        <v>5251</v>
      </c>
      <c r="D20" t="s">
        <v>123</v>
      </c>
      <c r="E20" t="s">
        <v>5252</v>
      </c>
      <c r="F20" t="s">
        <v>467</v>
      </c>
      <c r="G20" t="s">
        <v>102</v>
      </c>
      <c r="H20" s="77">
        <v>16691529.460000001</v>
      </c>
      <c r="I20" s="77">
        <v>100</v>
      </c>
      <c r="J20" s="77">
        <v>16691.529460000002</v>
      </c>
      <c r="K20" s="78">
        <v>3.6499999999999998E-2</v>
      </c>
      <c r="L20" s="78">
        <v>2.9700000000000001E-2</v>
      </c>
      <c r="M20" s="78">
        <v>6.9999999999999999E-4</v>
      </c>
    </row>
    <row r="21" spans="2:13">
      <c r="B21" t="s">
        <v>5253</v>
      </c>
      <c r="C21" t="s">
        <v>5254</v>
      </c>
      <c r="D21" t="s">
        <v>123</v>
      </c>
      <c r="E21" t="s">
        <v>3796</v>
      </c>
      <c r="F21" t="s">
        <v>1945</v>
      </c>
      <c r="G21" t="s">
        <v>106</v>
      </c>
      <c r="H21" s="77">
        <v>158800.01</v>
      </c>
      <c r="I21" s="77">
        <v>100</v>
      </c>
      <c r="J21" s="77">
        <v>569.45683585999996</v>
      </c>
      <c r="K21" s="78">
        <v>1E-4</v>
      </c>
      <c r="L21" s="78">
        <v>1E-3</v>
      </c>
      <c r="M21" s="78">
        <v>0</v>
      </c>
    </row>
    <row r="22" spans="2:13">
      <c r="B22" t="s">
        <v>5255</v>
      </c>
      <c r="C22" t="s">
        <v>5256</v>
      </c>
      <c r="D22" t="s">
        <v>123</v>
      </c>
      <c r="E22" t="s">
        <v>5257</v>
      </c>
      <c r="F22" t="s">
        <v>1945</v>
      </c>
      <c r="G22" t="s">
        <v>106</v>
      </c>
      <c r="H22" s="77">
        <v>158800.01</v>
      </c>
      <c r="I22" s="77">
        <v>100</v>
      </c>
      <c r="J22" s="77">
        <v>569.45683585999996</v>
      </c>
      <c r="K22" s="78">
        <v>1E-4</v>
      </c>
      <c r="L22" s="78">
        <v>1E-3</v>
      </c>
      <c r="M22" s="78">
        <v>0</v>
      </c>
    </row>
    <row r="23" spans="2:13">
      <c r="B23" t="s">
        <v>5258</v>
      </c>
      <c r="C23" t="s">
        <v>5259</v>
      </c>
      <c r="D23" t="s">
        <v>123</v>
      </c>
      <c r="E23" t="s">
        <v>5260</v>
      </c>
      <c r="F23" t="s">
        <v>1945</v>
      </c>
      <c r="G23" t="s">
        <v>106</v>
      </c>
      <c r="H23" s="77">
        <v>207744.07</v>
      </c>
      <c r="I23" s="77">
        <v>334.45</v>
      </c>
      <c r="J23" s="77">
        <v>2491.55295102439</v>
      </c>
      <c r="K23" s="78">
        <v>1E-4</v>
      </c>
      <c r="L23" s="78">
        <v>4.4000000000000003E-3</v>
      </c>
      <c r="M23" s="78">
        <v>1E-4</v>
      </c>
    </row>
    <row r="24" spans="2:13">
      <c r="B24" t="s">
        <v>5261</v>
      </c>
      <c r="C24" t="s">
        <v>5262</v>
      </c>
      <c r="D24" t="s">
        <v>123</v>
      </c>
      <c r="E24" t="s">
        <v>5263</v>
      </c>
      <c r="F24" t="s">
        <v>1945</v>
      </c>
      <c r="G24" t="s">
        <v>102</v>
      </c>
      <c r="H24" s="77">
        <v>15872.94</v>
      </c>
      <c r="I24" s="77">
        <v>3904.375</v>
      </c>
      <c r="J24" s="77">
        <v>619.73910112500005</v>
      </c>
      <c r="K24" s="78">
        <v>1.5900000000000001E-2</v>
      </c>
      <c r="L24" s="78">
        <v>1.1000000000000001E-3</v>
      </c>
      <c r="M24" s="78">
        <v>0</v>
      </c>
    </row>
    <row r="25" spans="2:13">
      <c r="B25" t="s">
        <v>5264</v>
      </c>
      <c r="C25" t="s">
        <v>5265</v>
      </c>
      <c r="D25" t="s">
        <v>123</v>
      </c>
      <c r="E25" t="s">
        <v>5266</v>
      </c>
      <c r="F25" t="s">
        <v>1945</v>
      </c>
      <c r="G25" t="s">
        <v>106</v>
      </c>
      <c r="H25" s="77">
        <v>389011</v>
      </c>
      <c r="I25" s="77">
        <v>222.5001</v>
      </c>
      <c r="J25" s="77">
        <v>3103.8618123434499</v>
      </c>
      <c r="K25" s="78">
        <v>4.4999999999999997E-3</v>
      </c>
      <c r="L25" s="78">
        <v>5.4999999999999997E-3</v>
      </c>
      <c r="M25" s="78">
        <v>1E-4</v>
      </c>
    </row>
    <row r="26" spans="2:13">
      <c r="B26" t="s">
        <v>5267</v>
      </c>
      <c r="C26" t="s">
        <v>5268</v>
      </c>
      <c r="D26" t="s">
        <v>123</v>
      </c>
      <c r="E26" t="s">
        <v>5269</v>
      </c>
      <c r="F26" t="s">
        <v>2000</v>
      </c>
      <c r="G26" t="s">
        <v>106</v>
      </c>
      <c r="H26" s="77">
        <v>41728.53</v>
      </c>
      <c r="I26" s="77">
        <v>824.19639999999708</v>
      </c>
      <c r="J26" s="77">
        <v>1233.31520073005</v>
      </c>
      <c r="K26" s="78">
        <v>5.0000000000000001E-3</v>
      </c>
      <c r="L26" s="78">
        <v>2.2000000000000001E-3</v>
      </c>
      <c r="M26" s="78">
        <v>1E-4</v>
      </c>
    </row>
    <row r="27" spans="2:13">
      <c r="B27" t="s">
        <v>5270</v>
      </c>
      <c r="C27" t="s">
        <v>5271</v>
      </c>
      <c r="D27" t="s">
        <v>123</v>
      </c>
      <c r="E27" t="s">
        <v>5272</v>
      </c>
      <c r="F27" t="s">
        <v>2000</v>
      </c>
      <c r="G27" t="s">
        <v>106</v>
      </c>
      <c r="H27" s="77">
        <v>59875.68</v>
      </c>
      <c r="I27" s="77">
        <v>580.20000000000005</v>
      </c>
      <c r="J27" s="77">
        <v>1245.77172156096</v>
      </c>
      <c r="K27" s="78">
        <v>6.0000000000000001E-3</v>
      </c>
      <c r="L27" s="78">
        <v>2.2000000000000001E-3</v>
      </c>
      <c r="M27" s="78">
        <v>1E-4</v>
      </c>
    </row>
    <row r="28" spans="2:13">
      <c r="B28" t="s">
        <v>5273</v>
      </c>
      <c r="C28" t="s">
        <v>5274</v>
      </c>
      <c r="D28" t="s">
        <v>123</v>
      </c>
      <c r="E28" t="s">
        <v>5197</v>
      </c>
      <c r="F28" t="s">
        <v>112</v>
      </c>
      <c r="G28" t="s">
        <v>102</v>
      </c>
      <c r="H28" s="77">
        <v>769197</v>
      </c>
      <c r="I28" s="77">
        <v>1E-4</v>
      </c>
      <c r="J28" s="77">
        <v>7.69197E-4</v>
      </c>
      <c r="K28" s="78">
        <v>2.8199999999999999E-2</v>
      </c>
      <c r="L28" s="78">
        <v>0</v>
      </c>
      <c r="M28" s="78">
        <v>0</v>
      </c>
    </row>
    <row r="29" spans="2:13">
      <c r="B29" t="s">
        <v>5275</v>
      </c>
      <c r="C29" t="s">
        <v>5276</v>
      </c>
      <c r="D29" t="s">
        <v>123</v>
      </c>
      <c r="E29" t="s">
        <v>5277</v>
      </c>
      <c r="F29" t="s">
        <v>663</v>
      </c>
      <c r="G29" t="s">
        <v>106</v>
      </c>
      <c r="H29" s="77">
        <v>118792.01</v>
      </c>
      <c r="I29" s="77">
        <v>1115.5498999999988</v>
      </c>
      <c r="J29" s="77">
        <v>4752.1103574640902</v>
      </c>
      <c r="K29" s="78">
        <v>5.0000000000000001E-3</v>
      </c>
      <c r="L29" s="78">
        <v>8.5000000000000006E-3</v>
      </c>
      <c r="M29" s="78">
        <v>2.0000000000000001E-4</v>
      </c>
    </row>
    <row r="30" spans="2:13">
      <c r="B30" t="s">
        <v>5278</v>
      </c>
      <c r="C30" t="s">
        <v>5279</v>
      </c>
      <c r="D30" t="s">
        <v>123</v>
      </c>
      <c r="E30" t="s">
        <v>5280</v>
      </c>
      <c r="F30" t="s">
        <v>2121</v>
      </c>
      <c r="G30" t="s">
        <v>106</v>
      </c>
      <c r="H30" s="77">
        <v>555838</v>
      </c>
      <c r="I30" s="77">
        <v>100</v>
      </c>
      <c r="J30" s="77">
        <v>1993.235068</v>
      </c>
      <c r="K30" s="78">
        <v>1E-4</v>
      </c>
      <c r="L30" s="78">
        <v>3.5999999999999999E-3</v>
      </c>
      <c r="M30" s="78">
        <v>1E-4</v>
      </c>
    </row>
    <row r="31" spans="2:13">
      <c r="B31" t="s">
        <v>5281</v>
      </c>
      <c r="C31" t="s">
        <v>5282</v>
      </c>
      <c r="D31" t="s">
        <v>123</v>
      </c>
      <c r="E31" t="s">
        <v>5283</v>
      </c>
      <c r="F31" t="s">
        <v>814</v>
      </c>
      <c r="G31" t="s">
        <v>106</v>
      </c>
      <c r="H31" s="77">
        <v>154730.66</v>
      </c>
      <c r="I31" s="77">
        <v>369.08189999999865</v>
      </c>
      <c r="J31" s="77">
        <v>2047.90313528059</v>
      </c>
      <c r="K31" s="78">
        <v>3.0000000000000001E-3</v>
      </c>
      <c r="L31" s="78">
        <v>3.5999999999999999E-3</v>
      </c>
      <c r="M31" s="78">
        <v>1E-4</v>
      </c>
    </row>
    <row r="32" spans="2:13">
      <c r="B32" t="s">
        <v>5284</v>
      </c>
      <c r="C32" t="s">
        <v>5285</v>
      </c>
      <c r="D32" t="s">
        <v>123</v>
      </c>
      <c r="E32" t="s">
        <v>5286</v>
      </c>
      <c r="F32" t="s">
        <v>1266</v>
      </c>
      <c r="G32" t="s">
        <v>106</v>
      </c>
      <c r="H32" s="77">
        <v>158800.01</v>
      </c>
      <c r="I32" s="77">
        <v>100</v>
      </c>
      <c r="J32" s="77">
        <v>569.45683585999996</v>
      </c>
      <c r="K32" s="78">
        <v>1E-4</v>
      </c>
      <c r="L32" s="78">
        <v>1E-3</v>
      </c>
      <c r="M32" s="78">
        <v>0</v>
      </c>
    </row>
    <row r="33" spans="2:13">
      <c r="B33" t="s">
        <v>5287</v>
      </c>
      <c r="C33" t="s">
        <v>5288</v>
      </c>
      <c r="D33" t="s">
        <v>123</v>
      </c>
      <c r="E33" t="s">
        <v>5289</v>
      </c>
      <c r="F33" t="s">
        <v>1829</v>
      </c>
      <c r="G33" t="s">
        <v>106</v>
      </c>
      <c r="H33" s="77">
        <v>154884.24</v>
      </c>
      <c r="I33" s="77">
        <v>322.17920000000066</v>
      </c>
      <c r="J33" s="77">
        <v>1789.43123201407</v>
      </c>
      <c r="K33" s="78">
        <v>1.35E-2</v>
      </c>
      <c r="L33" s="78">
        <v>3.2000000000000002E-3</v>
      </c>
      <c r="M33" s="78">
        <v>1E-4</v>
      </c>
    </row>
    <row r="34" spans="2:13">
      <c r="B34" t="s">
        <v>5290</v>
      </c>
      <c r="C34" t="s">
        <v>5291</v>
      </c>
      <c r="D34" t="s">
        <v>123</v>
      </c>
      <c r="E34" t="s">
        <v>5263</v>
      </c>
      <c r="F34" t="s">
        <v>128</v>
      </c>
      <c r="G34" t="s">
        <v>106</v>
      </c>
      <c r="H34" s="77">
        <v>158800.01</v>
      </c>
      <c r="I34" s="77">
        <v>100</v>
      </c>
      <c r="J34" s="77">
        <v>569.45683585999996</v>
      </c>
      <c r="K34" s="78">
        <v>1E-4</v>
      </c>
      <c r="L34" s="78">
        <v>1E-3</v>
      </c>
      <c r="M34" s="78">
        <v>0</v>
      </c>
    </row>
    <row r="35" spans="2:13">
      <c r="B35" t="s">
        <v>5292</v>
      </c>
      <c r="C35" t="s">
        <v>5293</v>
      </c>
      <c r="D35" t="s">
        <v>123</v>
      </c>
      <c r="E35" t="s">
        <v>5294</v>
      </c>
      <c r="F35" t="s">
        <v>128</v>
      </c>
      <c r="G35" t="s">
        <v>106</v>
      </c>
      <c r="H35" s="77">
        <v>130496.99</v>
      </c>
      <c r="I35" s="77">
        <v>100</v>
      </c>
      <c r="J35" s="77">
        <v>467.96220613999998</v>
      </c>
      <c r="K35" s="78">
        <v>2.9999999999999997E-4</v>
      </c>
      <c r="L35" s="78">
        <v>8.0000000000000004E-4</v>
      </c>
      <c r="M35" s="78">
        <v>0</v>
      </c>
    </row>
    <row r="36" spans="2:13">
      <c r="B36" t="s">
        <v>5295</v>
      </c>
      <c r="C36" t="s">
        <v>5296</v>
      </c>
      <c r="D36" t="s">
        <v>123</v>
      </c>
      <c r="E36" t="s">
        <v>5297</v>
      </c>
      <c r="F36" t="s">
        <v>129</v>
      </c>
      <c r="G36" t="s">
        <v>106</v>
      </c>
      <c r="H36" s="77">
        <v>930.19</v>
      </c>
      <c r="I36" s="77">
        <v>15266.785099999979</v>
      </c>
      <c r="J36" s="77">
        <v>509.24824844158002</v>
      </c>
      <c r="K36" s="78">
        <v>1.1599999999999999E-2</v>
      </c>
      <c r="L36" s="78">
        <v>8.9999999999999998E-4</v>
      </c>
      <c r="M36" s="78">
        <v>0</v>
      </c>
    </row>
    <row r="37" spans="2:13">
      <c r="B37" s="79" t="s">
        <v>256</v>
      </c>
      <c r="C37" s="16"/>
      <c r="D37" s="16"/>
      <c r="E37" s="16"/>
      <c r="H37" s="81">
        <v>108314044.09999999</v>
      </c>
      <c r="J37" s="81">
        <v>448401.38488347642</v>
      </c>
      <c r="L37" s="80">
        <v>0.79910000000000003</v>
      </c>
      <c r="M37" s="80">
        <v>1.84E-2</v>
      </c>
    </row>
    <row r="38" spans="2:13">
      <c r="B38" s="79" t="s">
        <v>406</v>
      </c>
      <c r="C38" s="16"/>
      <c r="D38" s="16"/>
      <c r="E38" s="16"/>
      <c r="H38" s="81">
        <v>0</v>
      </c>
      <c r="J38" s="81">
        <v>0</v>
      </c>
      <c r="L38" s="80">
        <v>0</v>
      </c>
      <c r="M38" s="80">
        <v>0</v>
      </c>
    </row>
    <row r="39" spans="2:13">
      <c r="B39" t="s">
        <v>217</v>
      </c>
      <c r="C39" t="s">
        <v>217</v>
      </c>
      <c r="D39" s="16"/>
      <c r="E39" s="16"/>
      <c r="F39" t="s">
        <v>217</v>
      </c>
      <c r="G39" t="s">
        <v>217</v>
      </c>
      <c r="H39" s="77">
        <v>0</v>
      </c>
      <c r="I39" s="77">
        <v>0</v>
      </c>
      <c r="J39" s="77">
        <v>0</v>
      </c>
      <c r="K39" s="78">
        <v>0</v>
      </c>
      <c r="L39" s="78">
        <v>0</v>
      </c>
      <c r="M39" s="78">
        <v>0</v>
      </c>
    </row>
    <row r="40" spans="2:13">
      <c r="B40" s="79" t="s">
        <v>407</v>
      </c>
      <c r="C40" s="16"/>
      <c r="D40" s="16"/>
      <c r="E40" s="16"/>
      <c r="H40" s="81">
        <v>108314044.09999999</v>
      </c>
      <c r="J40" s="81">
        <v>448401.38488347642</v>
      </c>
      <c r="L40" s="80">
        <v>0.79910000000000003</v>
      </c>
      <c r="M40" s="80">
        <v>1.84E-2</v>
      </c>
    </row>
    <row r="41" spans="2:13">
      <c r="B41" t="s">
        <v>5298</v>
      </c>
      <c r="C41" t="s">
        <v>5299</v>
      </c>
      <c r="D41" t="s">
        <v>123</v>
      </c>
      <c r="E41" t="s">
        <v>5300</v>
      </c>
      <c r="F41" t="s">
        <v>1368</v>
      </c>
      <c r="G41" t="s">
        <v>106</v>
      </c>
      <c r="H41" s="77">
        <v>3921650</v>
      </c>
      <c r="I41" s="77">
        <v>17.849599999999999</v>
      </c>
      <c r="J41" s="77">
        <v>2510.1958345024</v>
      </c>
      <c r="K41" s="78">
        <v>3.1E-2</v>
      </c>
      <c r="L41" s="78">
        <v>4.4999999999999997E-3</v>
      </c>
      <c r="M41" s="78">
        <v>1E-4</v>
      </c>
    </row>
    <row r="42" spans="2:13">
      <c r="B42" t="s">
        <v>5301</v>
      </c>
      <c r="C42" t="s">
        <v>5302</v>
      </c>
      <c r="D42" t="s">
        <v>123</v>
      </c>
      <c r="E42" t="s">
        <v>1402</v>
      </c>
      <c r="F42" t="s">
        <v>1288</v>
      </c>
      <c r="G42" t="s">
        <v>106</v>
      </c>
      <c r="H42" s="77">
        <v>1543871.29</v>
      </c>
      <c r="I42" s="77">
        <v>94.250100000000089</v>
      </c>
      <c r="J42" s="77">
        <v>5217.9894416208999</v>
      </c>
      <c r="K42" s="78">
        <v>1.5E-3</v>
      </c>
      <c r="L42" s="78">
        <v>9.2999999999999992E-3</v>
      </c>
      <c r="M42" s="78">
        <v>2.0000000000000001E-4</v>
      </c>
    </row>
    <row r="43" spans="2:13">
      <c r="B43" t="s">
        <v>5303</v>
      </c>
      <c r="C43" t="s">
        <v>5304</v>
      </c>
      <c r="D43" t="s">
        <v>123</v>
      </c>
      <c r="E43" t="s">
        <v>5305</v>
      </c>
      <c r="F43" t="s">
        <v>1448</v>
      </c>
      <c r="G43" t="s">
        <v>106</v>
      </c>
      <c r="H43" s="77">
        <v>6341681.79</v>
      </c>
      <c r="I43" s="77">
        <v>218.58120000000034</v>
      </c>
      <c r="J43" s="77">
        <v>49708.142826153999</v>
      </c>
      <c r="K43" s="78">
        <v>1.3599999999999999E-2</v>
      </c>
      <c r="L43" s="78">
        <v>8.8599999999999998E-2</v>
      </c>
      <c r="M43" s="78">
        <v>2E-3</v>
      </c>
    </row>
    <row r="44" spans="2:13">
      <c r="B44" t="s">
        <v>5306</v>
      </c>
      <c r="C44" t="s">
        <v>5307</v>
      </c>
      <c r="D44" t="s">
        <v>123</v>
      </c>
      <c r="E44" t="s">
        <v>5308</v>
      </c>
      <c r="F44" t="s">
        <v>1448</v>
      </c>
      <c r="G44" t="s">
        <v>106</v>
      </c>
      <c r="H44" s="77">
        <v>4448891.47</v>
      </c>
      <c r="I44" s="77">
        <v>114.9161</v>
      </c>
      <c r="J44" s="77">
        <v>18333.398358016399</v>
      </c>
      <c r="K44" s="78">
        <v>3.3099999999999997E-2</v>
      </c>
      <c r="L44" s="78">
        <v>3.27E-2</v>
      </c>
      <c r="M44" s="78">
        <v>8.0000000000000004E-4</v>
      </c>
    </row>
    <row r="45" spans="2:13">
      <c r="B45" t="s">
        <v>5309</v>
      </c>
      <c r="C45" t="s">
        <v>5310</v>
      </c>
      <c r="D45" t="s">
        <v>123</v>
      </c>
      <c r="E45" t="s">
        <v>5311</v>
      </c>
      <c r="F45" t="s">
        <v>1448</v>
      </c>
      <c r="G45" t="s">
        <v>106</v>
      </c>
      <c r="H45" s="77">
        <v>9773298.9100000001</v>
      </c>
      <c r="I45" s="77">
        <v>142.95779999999991</v>
      </c>
      <c r="J45" s="77">
        <v>50102.491489447697</v>
      </c>
      <c r="K45" s="78">
        <v>9.7999999999999997E-3</v>
      </c>
      <c r="L45" s="78">
        <v>8.9300000000000004E-2</v>
      </c>
      <c r="M45" s="78">
        <v>2.0999999999999999E-3</v>
      </c>
    </row>
    <row r="46" spans="2:13">
      <c r="B46" t="s">
        <v>5312</v>
      </c>
      <c r="C46" t="s">
        <v>5313</v>
      </c>
      <c r="D46" t="s">
        <v>123</v>
      </c>
      <c r="E46" t="s">
        <v>5314</v>
      </c>
      <c r="F46" t="s">
        <v>1448</v>
      </c>
      <c r="G46" t="s">
        <v>106</v>
      </c>
      <c r="H46" s="77">
        <v>81444.75</v>
      </c>
      <c r="I46" s="77">
        <v>3362.7687999999907</v>
      </c>
      <c r="J46" s="77">
        <v>9821.3319310654497</v>
      </c>
      <c r="K46" s="78">
        <v>2E-3</v>
      </c>
      <c r="L46" s="78">
        <v>1.7500000000000002E-2</v>
      </c>
      <c r="M46" s="78">
        <v>4.0000000000000002E-4</v>
      </c>
    </row>
    <row r="47" spans="2:13">
      <c r="B47" t="s">
        <v>5315</v>
      </c>
      <c r="C47" t="s">
        <v>5316</v>
      </c>
      <c r="D47" t="s">
        <v>123</v>
      </c>
      <c r="E47" t="s">
        <v>5317</v>
      </c>
      <c r="F47" t="s">
        <v>2387</v>
      </c>
      <c r="G47" t="s">
        <v>106</v>
      </c>
      <c r="H47" s="77">
        <v>2001000</v>
      </c>
      <c r="I47" s="77">
        <v>238.20070000000024</v>
      </c>
      <c r="J47" s="77">
        <v>17092.296081101998</v>
      </c>
      <c r="K47" s="78">
        <v>1.2E-2</v>
      </c>
      <c r="L47" s="78">
        <v>3.0499999999999999E-2</v>
      </c>
      <c r="M47" s="78">
        <v>6.9999999999999999E-4</v>
      </c>
    </row>
    <row r="48" spans="2:13">
      <c r="B48" t="s">
        <v>5318</v>
      </c>
      <c r="C48" t="s">
        <v>5319</v>
      </c>
      <c r="D48" t="s">
        <v>123</v>
      </c>
      <c r="E48" t="s">
        <v>5320</v>
      </c>
      <c r="F48" t="s">
        <v>1279</v>
      </c>
      <c r="G48" t="s">
        <v>106</v>
      </c>
      <c r="H48" s="77">
        <v>46772.75</v>
      </c>
      <c r="I48" s="77">
        <v>2377.2423999999992</v>
      </c>
      <c r="J48" s="77">
        <v>3987.2792977005502</v>
      </c>
      <c r="K48" s="78">
        <v>0</v>
      </c>
      <c r="L48" s="78">
        <v>7.1000000000000004E-3</v>
      </c>
      <c r="M48" s="78">
        <v>2.0000000000000001E-4</v>
      </c>
    </row>
    <row r="49" spans="2:13">
      <c r="B49" t="s">
        <v>5321</v>
      </c>
      <c r="C49" t="s">
        <v>5322</v>
      </c>
      <c r="D49" t="s">
        <v>123</v>
      </c>
      <c r="E49" t="s">
        <v>5320</v>
      </c>
      <c r="F49" t="s">
        <v>1279</v>
      </c>
      <c r="G49" t="s">
        <v>106</v>
      </c>
      <c r="H49" s="77">
        <v>60538.6</v>
      </c>
      <c r="I49" s="77">
        <v>2467.1547000000023</v>
      </c>
      <c r="J49" s="77">
        <v>5355.9811619581196</v>
      </c>
      <c r="K49" s="78">
        <v>0</v>
      </c>
      <c r="L49" s="78">
        <v>9.4999999999999998E-3</v>
      </c>
      <c r="M49" s="78">
        <v>2.0000000000000001E-4</v>
      </c>
    </row>
    <row r="50" spans="2:13">
      <c r="B50" t="s">
        <v>5323</v>
      </c>
      <c r="C50" t="s">
        <v>5324</v>
      </c>
      <c r="D50" t="s">
        <v>123</v>
      </c>
      <c r="E50" t="s">
        <v>5325</v>
      </c>
      <c r="F50" t="s">
        <v>1293</v>
      </c>
      <c r="G50" t="s">
        <v>110</v>
      </c>
      <c r="H50" s="77">
        <v>967417.69</v>
      </c>
      <c r="I50" s="77">
        <v>97.475799999999964</v>
      </c>
      <c r="J50" s="77">
        <v>3674.1093245050401</v>
      </c>
      <c r="K50" s="78">
        <v>3.73E-2</v>
      </c>
      <c r="L50" s="78">
        <v>6.4999999999999997E-3</v>
      </c>
      <c r="M50" s="78">
        <v>2.0000000000000001E-4</v>
      </c>
    </row>
    <row r="51" spans="2:13">
      <c r="B51" t="s">
        <v>5326</v>
      </c>
      <c r="C51" t="s">
        <v>5327</v>
      </c>
      <c r="D51" t="s">
        <v>123</v>
      </c>
      <c r="E51" t="s">
        <v>5328</v>
      </c>
      <c r="F51" t="s">
        <v>1306</v>
      </c>
      <c r="G51" t="s">
        <v>106</v>
      </c>
      <c r="H51" s="77">
        <v>36039134.149999999</v>
      </c>
      <c r="I51" s="77">
        <v>1E-4</v>
      </c>
      <c r="J51" s="77">
        <v>0.12923633506189999</v>
      </c>
      <c r="K51" s="78">
        <v>7.3000000000000001E-3</v>
      </c>
      <c r="L51" s="78">
        <v>0</v>
      </c>
      <c r="M51" s="78">
        <v>0</v>
      </c>
    </row>
    <row r="52" spans="2:13">
      <c r="B52" t="s">
        <v>5329</v>
      </c>
      <c r="C52" t="s">
        <v>5330</v>
      </c>
      <c r="D52" t="s">
        <v>123</v>
      </c>
      <c r="E52" t="s">
        <v>5331</v>
      </c>
      <c r="F52" t="s">
        <v>1306</v>
      </c>
      <c r="G52" t="s">
        <v>110</v>
      </c>
      <c r="H52" s="77">
        <v>3635479.29</v>
      </c>
      <c r="I52" s="77">
        <v>117.18200000000003</v>
      </c>
      <c r="J52" s="77">
        <v>16598.3081483723</v>
      </c>
      <c r="K52" s="78">
        <v>3.5000000000000003E-2</v>
      </c>
      <c r="L52" s="78">
        <v>2.9600000000000001E-2</v>
      </c>
      <c r="M52" s="78">
        <v>6.9999999999999999E-4</v>
      </c>
    </row>
    <row r="53" spans="2:13">
      <c r="B53" t="s">
        <v>5332</v>
      </c>
      <c r="C53" t="s">
        <v>5333</v>
      </c>
      <c r="D53" t="s">
        <v>123</v>
      </c>
      <c r="E53" t="s">
        <v>5334</v>
      </c>
      <c r="F53" t="s">
        <v>1306</v>
      </c>
      <c r="G53" t="s">
        <v>110</v>
      </c>
      <c r="H53" s="77">
        <v>1207993</v>
      </c>
      <c r="I53" s="77">
        <v>100</v>
      </c>
      <c r="J53" s="77">
        <v>4706.5823265999998</v>
      </c>
      <c r="K53" s="78">
        <v>1.6500000000000001E-2</v>
      </c>
      <c r="L53" s="78">
        <v>8.3999999999999995E-3</v>
      </c>
      <c r="M53" s="78">
        <v>2.0000000000000001E-4</v>
      </c>
    </row>
    <row r="54" spans="2:13">
      <c r="B54" t="s">
        <v>5335</v>
      </c>
      <c r="C54" t="s">
        <v>5336</v>
      </c>
      <c r="D54" t="s">
        <v>123</v>
      </c>
      <c r="E54" t="s">
        <v>5337</v>
      </c>
      <c r="F54" t="s">
        <v>1306</v>
      </c>
      <c r="G54" t="s">
        <v>106</v>
      </c>
      <c r="H54" s="77">
        <v>7794.38</v>
      </c>
      <c r="I54" s="77">
        <v>14777.71770000001</v>
      </c>
      <c r="J54" s="77">
        <v>4130.46766169482</v>
      </c>
      <c r="K54" s="78">
        <v>1.1999999999999999E-3</v>
      </c>
      <c r="L54" s="78">
        <v>7.4000000000000003E-3</v>
      </c>
      <c r="M54" s="78">
        <v>2.0000000000000001E-4</v>
      </c>
    </row>
    <row r="55" spans="2:13">
      <c r="B55" t="s">
        <v>5338</v>
      </c>
      <c r="C55" t="s">
        <v>5339</v>
      </c>
      <c r="D55" t="s">
        <v>123</v>
      </c>
      <c r="E55" t="s">
        <v>5340</v>
      </c>
      <c r="F55" t="s">
        <v>1306</v>
      </c>
      <c r="G55" t="s">
        <v>106</v>
      </c>
      <c r="H55" s="77">
        <v>85404.62</v>
      </c>
      <c r="I55" s="77">
        <v>7958.1319999999996</v>
      </c>
      <c r="J55" s="77">
        <v>24372.6520438025</v>
      </c>
      <c r="K55" s="78">
        <v>2.35E-2</v>
      </c>
      <c r="L55" s="78">
        <v>4.3400000000000001E-2</v>
      </c>
      <c r="M55" s="78">
        <v>1E-3</v>
      </c>
    </row>
    <row r="56" spans="2:13">
      <c r="B56" t="s">
        <v>5341</v>
      </c>
      <c r="C56" t="s">
        <v>5342</v>
      </c>
      <c r="D56" t="s">
        <v>123</v>
      </c>
      <c r="E56" t="s">
        <v>5308</v>
      </c>
      <c r="F56" t="s">
        <v>1306</v>
      </c>
      <c r="G56" t="s">
        <v>106</v>
      </c>
      <c r="H56" s="77">
        <v>367456.11</v>
      </c>
      <c r="I56" s="77">
        <v>100</v>
      </c>
      <c r="J56" s="77">
        <v>1317.6976104600001</v>
      </c>
      <c r="K56" s="78">
        <v>1.77E-2</v>
      </c>
      <c r="L56" s="78">
        <v>2.3E-3</v>
      </c>
      <c r="M56" s="78">
        <v>1E-4</v>
      </c>
    </row>
    <row r="57" spans="2:13">
      <c r="B57" t="s">
        <v>5343</v>
      </c>
      <c r="C57" t="s">
        <v>5344</v>
      </c>
      <c r="D57" t="s">
        <v>123</v>
      </c>
      <c r="E57" t="s">
        <v>5345</v>
      </c>
      <c r="F57" t="s">
        <v>1306</v>
      </c>
      <c r="G57" t="s">
        <v>106</v>
      </c>
      <c r="H57" s="77">
        <v>60981.88</v>
      </c>
      <c r="I57" s="77">
        <v>12526.340900000001</v>
      </c>
      <c r="J57" s="77">
        <v>27392.730259239699</v>
      </c>
      <c r="K57" s="78">
        <v>3.6999999999999998E-2</v>
      </c>
      <c r="L57" s="78">
        <v>4.8800000000000003E-2</v>
      </c>
      <c r="M57" s="78">
        <v>1.1000000000000001E-3</v>
      </c>
    </row>
    <row r="58" spans="2:13">
      <c r="B58" t="s">
        <v>5346</v>
      </c>
      <c r="C58" t="s">
        <v>5347</v>
      </c>
      <c r="D58" t="s">
        <v>123</v>
      </c>
      <c r="E58" t="s">
        <v>5348</v>
      </c>
      <c r="F58" t="s">
        <v>1306</v>
      </c>
      <c r="G58" t="s">
        <v>106</v>
      </c>
      <c r="H58" s="77">
        <v>24823.759999999998</v>
      </c>
      <c r="I58" s="77">
        <v>12995.514800000066</v>
      </c>
      <c r="J58" s="77">
        <v>11568.347801313401</v>
      </c>
      <c r="K58" s="78">
        <v>2.98E-2</v>
      </c>
      <c r="L58" s="78">
        <v>2.06E-2</v>
      </c>
      <c r="M58" s="78">
        <v>5.0000000000000001E-4</v>
      </c>
    </row>
    <row r="59" spans="2:13">
      <c r="B59" t="s">
        <v>5349</v>
      </c>
      <c r="C59" t="s">
        <v>5350</v>
      </c>
      <c r="D59" t="s">
        <v>123</v>
      </c>
      <c r="E59" t="s">
        <v>5351</v>
      </c>
      <c r="F59" t="s">
        <v>1306</v>
      </c>
      <c r="G59" t="s">
        <v>110</v>
      </c>
      <c r="H59" s="77">
        <v>3598097.73</v>
      </c>
      <c r="I59" s="77">
        <v>118.33110000000009</v>
      </c>
      <c r="J59" s="77">
        <v>16588.7284888703</v>
      </c>
      <c r="K59" s="78">
        <v>6.3799999999999996E-2</v>
      </c>
      <c r="L59" s="78">
        <v>2.9600000000000001E-2</v>
      </c>
      <c r="M59" s="78">
        <v>6.9999999999999999E-4</v>
      </c>
    </row>
    <row r="60" spans="2:13">
      <c r="B60" t="s">
        <v>5352</v>
      </c>
      <c r="C60" t="s">
        <v>5353</v>
      </c>
      <c r="D60" t="s">
        <v>123</v>
      </c>
      <c r="E60" t="s">
        <v>5354</v>
      </c>
      <c r="F60" t="s">
        <v>1306</v>
      </c>
      <c r="G60" t="s">
        <v>106</v>
      </c>
      <c r="H60" s="77">
        <v>58287.02</v>
      </c>
      <c r="I60" s="77">
        <v>11369.545599999998</v>
      </c>
      <c r="J60" s="77">
        <v>23764.311973563101</v>
      </c>
      <c r="K60" s="78">
        <v>3.9699999999999999E-2</v>
      </c>
      <c r="L60" s="78">
        <v>4.2299999999999997E-2</v>
      </c>
      <c r="M60" s="78">
        <v>1E-3</v>
      </c>
    </row>
    <row r="61" spans="2:13">
      <c r="B61" t="s">
        <v>5355</v>
      </c>
      <c r="C61" t="s">
        <v>5356</v>
      </c>
      <c r="D61" t="s">
        <v>123</v>
      </c>
      <c r="E61" t="s">
        <v>5357</v>
      </c>
      <c r="F61" t="s">
        <v>1306</v>
      </c>
      <c r="G61" t="s">
        <v>113</v>
      </c>
      <c r="H61" s="77">
        <v>43302.19</v>
      </c>
      <c r="I61" s="77">
        <v>9236.6560999999783</v>
      </c>
      <c r="J61" s="77">
        <v>17703.358714502399</v>
      </c>
      <c r="K61" s="78">
        <v>6.3899999999999998E-2</v>
      </c>
      <c r="L61" s="78">
        <v>3.15E-2</v>
      </c>
      <c r="M61" s="78">
        <v>6.9999999999999999E-4</v>
      </c>
    </row>
    <row r="62" spans="2:13">
      <c r="B62" t="s">
        <v>5358</v>
      </c>
      <c r="C62" t="s">
        <v>5359</v>
      </c>
      <c r="D62" t="s">
        <v>123</v>
      </c>
      <c r="E62" t="s">
        <v>5360</v>
      </c>
      <c r="F62" t="s">
        <v>1306</v>
      </c>
      <c r="G62" t="s">
        <v>106</v>
      </c>
      <c r="H62" s="77">
        <v>3775199.22</v>
      </c>
      <c r="I62" s="77">
        <v>134.52090000000055</v>
      </c>
      <c r="J62" s="77">
        <v>18211.2570355877</v>
      </c>
      <c r="K62" s="78">
        <v>4.5600000000000002E-2</v>
      </c>
      <c r="L62" s="78">
        <v>3.2500000000000001E-2</v>
      </c>
      <c r="M62" s="78">
        <v>6.9999999999999999E-4</v>
      </c>
    </row>
    <row r="63" spans="2:13">
      <c r="B63" t="s">
        <v>5361</v>
      </c>
      <c r="C63" t="s">
        <v>5362</v>
      </c>
      <c r="D63" t="s">
        <v>123</v>
      </c>
      <c r="E63" t="s">
        <v>5363</v>
      </c>
      <c r="F63" t="s">
        <v>1306</v>
      </c>
      <c r="G63" t="s">
        <v>106</v>
      </c>
      <c r="H63" s="77">
        <v>3700454.24</v>
      </c>
      <c r="I63" s="77">
        <v>111.6399000000001</v>
      </c>
      <c r="J63" s="77">
        <v>14814.4237193112</v>
      </c>
      <c r="K63" s="78">
        <v>3.7400000000000003E-2</v>
      </c>
      <c r="L63" s="78">
        <v>2.64E-2</v>
      </c>
      <c r="M63" s="78">
        <v>5.9999999999999995E-4</v>
      </c>
    </row>
    <row r="64" spans="2:13">
      <c r="B64" t="s">
        <v>5364</v>
      </c>
      <c r="C64" t="s">
        <v>5365</v>
      </c>
      <c r="D64" t="s">
        <v>123</v>
      </c>
      <c r="E64" t="s">
        <v>5366</v>
      </c>
      <c r="F64" t="s">
        <v>1306</v>
      </c>
      <c r="G64" t="s">
        <v>106</v>
      </c>
      <c r="H64" s="77">
        <v>4404697.76</v>
      </c>
      <c r="I64" s="77">
        <v>1E-4</v>
      </c>
      <c r="J64" s="77">
        <v>1.579524616736E-2</v>
      </c>
      <c r="K64" s="78">
        <v>3.7400000000000003E-2</v>
      </c>
      <c r="L64" s="78">
        <v>0</v>
      </c>
      <c r="M64" s="78">
        <v>0</v>
      </c>
    </row>
    <row r="65" spans="2:13">
      <c r="B65" t="s">
        <v>5367</v>
      </c>
      <c r="C65" t="s">
        <v>5368</v>
      </c>
      <c r="D65" t="s">
        <v>123</v>
      </c>
      <c r="E65" t="s">
        <v>5369</v>
      </c>
      <c r="F65" t="s">
        <v>1306</v>
      </c>
      <c r="G65" t="s">
        <v>106</v>
      </c>
      <c r="H65" s="77">
        <v>8407018.3100000005</v>
      </c>
      <c r="I65" s="77">
        <v>90.118699999999947</v>
      </c>
      <c r="J65" s="77">
        <v>27168.5960565061</v>
      </c>
      <c r="K65" s="78">
        <v>2.8799999999999999E-2</v>
      </c>
      <c r="L65" s="78">
        <v>4.8399999999999999E-2</v>
      </c>
      <c r="M65" s="78">
        <v>1.1000000000000001E-3</v>
      </c>
    </row>
    <row r="66" spans="2:13">
      <c r="B66" t="s">
        <v>5370</v>
      </c>
      <c r="C66" t="s">
        <v>5371</v>
      </c>
      <c r="D66" t="s">
        <v>123</v>
      </c>
      <c r="E66" t="s">
        <v>5369</v>
      </c>
      <c r="F66" t="s">
        <v>1306</v>
      </c>
      <c r="G66" t="s">
        <v>106</v>
      </c>
      <c r="H66" s="77">
        <v>14970.55</v>
      </c>
      <c r="I66" s="77">
        <v>220.06729999999982</v>
      </c>
      <c r="J66" s="77">
        <v>118.141792656018</v>
      </c>
      <c r="K66" s="78">
        <v>5.9999999999999995E-4</v>
      </c>
      <c r="L66" s="78">
        <v>2.0000000000000001E-4</v>
      </c>
      <c r="M66" s="78">
        <v>0</v>
      </c>
    </row>
    <row r="67" spans="2:13">
      <c r="B67" t="s">
        <v>5372</v>
      </c>
      <c r="C67" t="s">
        <v>5373</v>
      </c>
      <c r="D67" t="s">
        <v>123</v>
      </c>
      <c r="E67" t="s">
        <v>5369</v>
      </c>
      <c r="F67" t="s">
        <v>1306</v>
      </c>
      <c r="G67" t="s">
        <v>106</v>
      </c>
      <c r="H67" s="77">
        <v>6216764.4100000001</v>
      </c>
      <c r="I67" s="77">
        <v>149.8293000000001</v>
      </c>
      <c r="J67" s="77">
        <v>33401.921068973403</v>
      </c>
      <c r="K67" s="78">
        <v>2.9399999999999999E-2</v>
      </c>
      <c r="L67" s="78">
        <v>5.9499999999999997E-2</v>
      </c>
      <c r="M67" s="78">
        <v>1.4E-3</v>
      </c>
    </row>
    <row r="68" spans="2:13">
      <c r="B68" t="s">
        <v>5374</v>
      </c>
      <c r="C68" t="s">
        <v>5375</v>
      </c>
      <c r="D68" t="s">
        <v>123</v>
      </c>
      <c r="E68" t="s">
        <v>5376</v>
      </c>
      <c r="F68" t="s">
        <v>1306</v>
      </c>
      <c r="G68" t="s">
        <v>106</v>
      </c>
      <c r="H68" s="77">
        <v>56256.28</v>
      </c>
      <c r="I68" s="77">
        <v>144.85249999999999</v>
      </c>
      <c r="J68" s="77">
        <v>292.21821996138198</v>
      </c>
      <c r="K68" s="78">
        <v>5.9999999999999995E-4</v>
      </c>
      <c r="L68" s="78">
        <v>5.0000000000000001E-4</v>
      </c>
      <c r="M68" s="78">
        <v>0</v>
      </c>
    </row>
    <row r="69" spans="2:13">
      <c r="B69" t="s">
        <v>5377</v>
      </c>
      <c r="C69" t="s">
        <v>5378</v>
      </c>
      <c r="D69" t="s">
        <v>123</v>
      </c>
      <c r="E69" t="s">
        <v>5379</v>
      </c>
      <c r="F69" t="s">
        <v>1393</v>
      </c>
      <c r="G69" t="s">
        <v>106</v>
      </c>
      <c r="H69" s="77">
        <v>186411.6</v>
      </c>
      <c r="I69" s="77">
        <v>704.57380000000001</v>
      </c>
      <c r="J69" s="77">
        <v>4709.8785554262304</v>
      </c>
      <c r="K69" s="78">
        <v>1E-3</v>
      </c>
      <c r="L69" s="78">
        <v>8.3999999999999995E-3</v>
      </c>
      <c r="M69" s="78">
        <v>2.0000000000000001E-4</v>
      </c>
    </row>
    <row r="70" spans="2:13">
      <c r="B70" t="s">
        <v>5380</v>
      </c>
      <c r="C70" t="s">
        <v>5381</v>
      </c>
      <c r="D70" t="s">
        <v>123</v>
      </c>
      <c r="E70" t="s">
        <v>5334</v>
      </c>
      <c r="F70" t="s">
        <v>467</v>
      </c>
      <c r="G70" t="s">
        <v>110</v>
      </c>
      <c r="H70" s="77">
        <v>2723154.62</v>
      </c>
      <c r="I70" s="77">
        <v>100</v>
      </c>
      <c r="J70" s="77">
        <v>10609.955030444</v>
      </c>
      <c r="K70" s="78">
        <v>4.0399999999999998E-2</v>
      </c>
      <c r="L70" s="78">
        <v>1.89E-2</v>
      </c>
      <c r="M70" s="78">
        <v>4.0000000000000002E-4</v>
      </c>
    </row>
    <row r="71" spans="2:13">
      <c r="B71" t="s">
        <v>5382</v>
      </c>
      <c r="C71" t="s">
        <v>5383</v>
      </c>
      <c r="D71" t="s">
        <v>123</v>
      </c>
      <c r="E71" t="s">
        <v>5334</v>
      </c>
      <c r="F71" t="s">
        <v>467</v>
      </c>
      <c r="G71" t="s">
        <v>110</v>
      </c>
      <c r="H71" s="77">
        <v>1101746.5900000001</v>
      </c>
      <c r="I71" s="77">
        <v>100</v>
      </c>
      <c r="J71" s="77">
        <v>4292.6250639580003</v>
      </c>
      <c r="K71" s="78">
        <v>4.0399999999999998E-2</v>
      </c>
      <c r="L71" s="78">
        <v>7.6E-3</v>
      </c>
      <c r="M71" s="78">
        <v>2.0000000000000001E-4</v>
      </c>
    </row>
    <row r="72" spans="2:13">
      <c r="B72" t="s">
        <v>5384</v>
      </c>
      <c r="C72" t="s">
        <v>5385</v>
      </c>
      <c r="D72" t="s">
        <v>123</v>
      </c>
      <c r="E72" t="s">
        <v>5334</v>
      </c>
      <c r="F72" t="s">
        <v>467</v>
      </c>
      <c r="G72" t="s">
        <v>110</v>
      </c>
      <c r="H72" s="77">
        <v>335222.33</v>
      </c>
      <c r="I72" s="77">
        <v>100</v>
      </c>
      <c r="J72" s="77">
        <v>1306.093242146</v>
      </c>
      <c r="K72" s="78">
        <v>4.0399999999999998E-2</v>
      </c>
      <c r="L72" s="78">
        <v>2.3E-3</v>
      </c>
      <c r="M72" s="78">
        <v>1E-4</v>
      </c>
    </row>
    <row r="73" spans="2:13">
      <c r="B73" t="s">
        <v>5386</v>
      </c>
      <c r="C73" t="s">
        <v>5387</v>
      </c>
      <c r="D73" t="s">
        <v>123</v>
      </c>
      <c r="E73" t="s">
        <v>5388</v>
      </c>
      <c r="F73" t="s">
        <v>2121</v>
      </c>
      <c r="G73" t="s">
        <v>106</v>
      </c>
      <c r="H73" s="77">
        <v>36264.480000000003</v>
      </c>
      <c r="I73" s="77">
        <v>2072.14</v>
      </c>
      <c r="J73" s="77">
        <v>2694.70255399699</v>
      </c>
      <c r="K73" s="78">
        <v>3.2000000000000002E-3</v>
      </c>
      <c r="L73" s="78">
        <v>4.7999999999999996E-3</v>
      </c>
      <c r="M73" s="78">
        <v>1E-4</v>
      </c>
    </row>
    <row r="74" spans="2:13">
      <c r="B74" t="s">
        <v>5389</v>
      </c>
      <c r="C74" t="s">
        <v>5390</v>
      </c>
      <c r="D74" t="s">
        <v>123</v>
      </c>
      <c r="E74" t="s">
        <v>5391</v>
      </c>
      <c r="F74" t="s">
        <v>1808</v>
      </c>
      <c r="G74" t="s">
        <v>102</v>
      </c>
      <c r="H74" s="77">
        <v>3014108</v>
      </c>
      <c r="I74" s="77">
        <v>380</v>
      </c>
      <c r="J74" s="77">
        <v>11453.6104</v>
      </c>
      <c r="K74" s="78">
        <v>5.1999999999999998E-3</v>
      </c>
      <c r="L74" s="78">
        <v>2.0400000000000001E-2</v>
      </c>
      <c r="M74" s="78">
        <v>5.0000000000000001E-4</v>
      </c>
    </row>
    <row r="75" spans="2:13">
      <c r="B75" t="s">
        <v>5392</v>
      </c>
      <c r="C75" t="s">
        <v>5393</v>
      </c>
      <c r="D75" t="s">
        <v>123</v>
      </c>
      <c r="E75" t="s">
        <v>5394</v>
      </c>
      <c r="F75" t="s">
        <v>129</v>
      </c>
      <c r="G75" t="s">
        <v>106</v>
      </c>
      <c r="H75" s="77">
        <v>26454.33</v>
      </c>
      <c r="I75" s="77">
        <v>5672.6964000000025</v>
      </c>
      <c r="J75" s="77">
        <v>5381.4163384370704</v>
      </c>
      <c r="K75" s="78">
        <v>1.4E-3</v>
      </c>
      <c r="L75" s="78">
        <v>9.5999999999999992E-3</v>
      </c>
      <c r="M75" s="78">
        <v>2.0000000000000001E-4</v>
      </c>
    </row>
    <row r="76" spans="2:13">
      <c r="B76" t="s">
        <v>258</v>
      </c>
      <c r="C76" s="16"/>
      <c r="D76" s="16"/>
      <c r="E76" s="16"/>
    </row>
    <row r="77" spans="2:13">
      <c r="B77" t="s">
        <v>400</v>
      </c>
      <c r="C77" s="16"/>
      <c r="D77" s="16"/>
      <c r="E77" s="16"/>
    </row>
    <row r="78" spans="2:13">
      <c r="B78" t="s">
        <v>401</v>
      </c>
      <c r="C78" s="16"/>
      <c r="D78" s="16"/>
      <c r="E78" s="16"/>
    </row>
    <row r="79" spans="2:13">
      <c r="B79" t="s">
        <v>402</v>
      </c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6">
        <v>45016</v>
      </c>
    </row>
    <row r="2" spans="2:55" s="1" customFormat="1">
      <c r="B2" s="2" t="s">
        <v>1</v>
      </c>
      <c r="C2" s="12" t="s">
        <v>198</v>
      </c>
    </row>
    <row r="3" spans="2:55" s="1" customFormat="1">
      <c r="B3" s="2" t="s">
        <v>2</v>
      </c>
      <c r="C3" s="26" t="s">
        <v>197</v>
      </c>
    </row>
    <row r="4" spans="2:55" s="1" customFormat="1">
      <c r="B4" s="2" t="s">
        <v>3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1071422617.386</v>
      </c>
      <c r="G11" s="7"/>
      <c r="H11" s="75">
        <v>3230944.0556874331</v>
      </c>
      <c r="I11" s="7"/>
      <c r="J11" s="76">
        <v>1</v>
      </c>
      <c r="K11" s="76">
        <v>0.13239999999999999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207</v>
      </c>
      <c r="C12" s="16"/>
      <c r="F12" s="81">
        <v>205551798.866</v>
      </c>
      <c r="H12" s="81">
        <v>322167.01546244579</v>
      </c>
      <c r="J12" s="80">
        <v>9.9699999999999997E-2</v>
      </c>
      <c r="K12" s="80">
        <v>1.32E-2</v>
      </c>
    </row>
    <row r="13" spans="2:55">
      <c r="B13" s="79" t="s">
        <v>5395</v>
      </c>
      <c r="C13" s="16"/>
      <c r="F13" s="81">
        <v>11093014.357000001</v>
      </c>
      <c r="H13" s="81">
        <v>33494.449364182605</v>
      </c>
      <c r="J13" s="80">
        <v>1.04E-2</v>
      </c>
      <c r="K13" s="80">
        <v>1.4E-3</v>
      </c>
    </row>
    <row r="14" spans="2:55">
      <c r="B14" t="s">
        <v>5396</v>
      </c>
      <c r="C14" t="s">
        <v>5397</v>
      </c>
      <c r="D14" t="s">
        <v>106</v>
      </c>
      <c r="E14" t="s">
        <v>5398</v>
      </c>
      <c r="F14" s="77">
        <v>1619979.14</v>
      </c>
      <c r="G14" s="77">
        <v>160.79309999999981</v>
      </c>
      <c r="H14" s="77">
        <v>9340.8654373137906</v>
      </c>
      <c r="I14" s="78">
        <v>2.0199999999999999E-2</v>
      </c>
      <c r="J14" s="78">
        <v>2.8999999999999998E-3</v>
      </c>
      <c r="K14" s="78">
        <v>4.0000000000000002E-4</v>
      </c>
    </row>
    <row r="15" spans="2:55">
      <c r="B15" t="s">
        <v>5399</v>
      </c>
      <c r="C15" t="s">
        <v>5400</v>
      </c>
      <c r="D15" t="s">
        <v>106</v>
      </c>
      <c r="E15" t="s">
        <v>5401</v>
      </c>
      <c r="F15" s="77">
        <v>378591.6</v>
      </c>
      <c r="G15" s="77">
        <v>183.49229999999966</v>
      </c>
      <c r="H15" s="77">
        <v>2491.1455539262201</v>
      </c>
      <c r="I15" s="78">
        <v>1.7999999999999999E-2</v>
      </c>
      <c r="J15" s="78">
        <v>8.0000000000000004E-4</v>
      </c>
      <c r="K15" s="78">
        <v>1E-4</v>
      </c>
    </row>
    <row r="16" spans="2:55">
      <c r="B16" t="s">
        <v>5402</v>
      </c>
      <c r="C16" t="s">
        <v>5403</v>
      </c>
      <c r="D16" t="s">
        <v>106</v>
      </c>
      <c r="E16" t="s">
        <v>618</v>
      </c>
      <c r="F16" s="77">
        <v>209945</v>
      </c>
      <c r="G16" s="77">
        <v>105.40359999999995</v>
      </c>
      <c r="H16" s="77">
        <v>793.54446263971897</v>
      </c>
      <c r="I16" s="78">
        <v>1.4E-3</v>
      </c>
      <c r="J16" s="78">
        <v>2.0000000000000001E-4</v>
      </c>
      <c r="K16" s="78">
        <v>0</v>
      </c>
    </row>
    <row r="17" spans="2:11">
      <c r="B17" t="s">
        <v>5404</v>
      </c>
      <c r="C17" t="s">
        <v>5405</v>
      </c>
      <c r="D17" t="s">
        <v>106</v>
      </c>
      <c r="E17" t="s">
        <v>618</v>
      </c>
      <c r="F17" s="77">
        <v>153084.98000000001</v>
      </c>
      <c r="G17" s="77">
        <v>59.898299999999999</v>
      </c>
      <c r="H17" s="77">
        <v>328.81934786316901</v>
      </c>
      <c r="I17" s="78">
        <v>1E-3</v>
      </c>
      <c r="J17" s="78">
        <v>1E-4</v>
      </c>
      <c r="K17" s="78">
        <v>0</v>
      </c>
    </row>
    <row r="18" spans="2:11">
      <c r="B18" t="s">
        <v>5406</v>
      </c>
      <c r="C18" t="s">
        <v>5407</v>
      </c>
      <c r="D18" t="s">
        <v>106</v>
      </c>
      <c r="E18" t="s">
        <v>618</v>
      </c>
      <c r="F18" s="77">
        <v>128878.37</v>
      </c>
      <c r="G18" s="77">
        <v>151.50800000000001</v>
      </c>
      <c r="H18" s="77">
        <v>700.20609237908502</v>
      </c>
      <c r="I18" s="78">
        <v>4.0000000000000002E-4</v>
      </c>
      <c r="J18" s="78">
        <v>2.0000000000000001E-4</v>
      </c>
      <c r="K18" s="78">
        <v>0</v>
      </c>
    </row>
    <row r="19" spans="2:11">
      <c r="B19" t="s">
        <v>5408</v>
      </c>
      <c r="C19" t="s">
        <v>5409</v>
      </c>
      <c r="D19" t="s">
        <v>106</v>
      </c>
      <c r="E19" t="s">
        <v>5410</v>
      </c>
      <c r="F19" s="77">
        <v>625320.94999999995</v>
      </c>
      <c r="G19" s="77">
        <v>101.73680000000002</v>
      </c>
      <c r="H19" s="77">
        <v>2281.3469459949301</v>
      </c>
      <c r="I19" s="78">
        <v>0</v>
      </c>
      <c r="J19" s="78">
        <v>6.9999999999999999E-4</v>
      </c>
      <c r="K19" s="78">
        <v>1E-4</v>
      </c>
    </row>
    <row r="20" spans="2:11">
      <c r="B20" t="s">
        <v>5411</v>
      </c>
      <c r="C20" t="s">
        <v>5412</v>
      </c>
      <c r="D20" t="s">
        <v>106</v>
      </c>
      <c r="E20" t="s">
        <v>5413</v>
      </c>
      <c r="F20" s="77">
        <v>2151269.08</v>
      </c>
      <c r="G20" s="77">
        <v>71.479299999999952</v>
      </c>
      <c r="H20" s="77">
        <v>5514.2355170885803</v>
      </c>
      <c r="I20" s="78">
        <v>3.5900000000000001E-2</v>
      </c>
      <c r="J20" s="78">
        <v>1.6999999999999999E-3</v>
      </c>
      <c r="K20" s="78">
        <v>2.0000000000000001E-4</v>
      </c>
    </row>
    <row r="21" spans="2:11">
      <c r="B21" t="s">
        <v>5414</v>
      </c>
      <c r="C21" t="s">
        <v>5415</v>
      </c>
      <c r="D21" t="s">
        <v>106</v>
      </c>
      <c r="E21" t="s">
        <v>5416</v>
      </c>
      <c r="F21" s="77">
        <v>347401.87</v>
      </c>
      <c r="G21" s="77">
        <v>100.45510000000037</v>
      </c>
      <c r="H21" s="77">
        <v>1251.4526647345999</v>
      </c>
      <c r="I21" s="78">
        <v>0</v>
      </c>
      <c r="J21" s="78">
        <v>4.0000000000000002E-4</v>
      </c>
      <c r="K21" s="78">
        <v>1E-4</v>
      </c>
    </row>
    <row r="22" spans="2:11">
      <c r="B22" t="s">
        <v>5417</v>
      </c>
      <c r="C22" t="s">
        <v>5418</v>
      </c>
      <c r="D22" t="s">
        <v>106</v>
      </c>
      <c r="E22" t="s">
        <v>5419</v>
      </c>
      <c r="F22" s="77">
        <v>260548.67</v>
      </c>
      <c r="G22" s="77">
        <v>102.2482</v>
      </c>
      <c r="H22" s="77">
        <v>955.33308216339799</v>
      </c>
      <c r="I22" s="78">
        <v>0</v>
      </c>
      <c r="J22" s="78">
        <v>2.9999999999999997E-4</v>
      </c>
      <c r="K22" s="78">
        <v>0</v>
      </c>
    </row>
    <row r="23" spans="2:11">
      <c r="B23" t="s">
        <v>5420</v>
      </c>
      <c r="C23" t="s">
        <v>5421</v>
      </c>
      <c r="D23" t="s">
        <v>106</v>
      </c>
      <c r="E23" t="s">
        <v>578</v>
      </c>
      <c r="F23" s="77">
        <v>1891350.93</v>
      </c>
      <c r="G23" s="77">
        <v>138.51179999999999</v>
      </c>
      <c r="H23" s="77">
        <v>9394.4027638106309</v>
      </c>
      <c r="I23" s="78">
        <v>6.3E-3</v>
      </c>
      <c r="J23" s="78">
        <v>2.8999999999999998E-3</v>
      </c>
      <c r="K23" s="78">
        <v>4.0000000000000002E-4</v>
      </c>
    </row>
    <row r="24" spans="2:11">
      <c r="B24" t="s">
        <v>5422</v>
      </c>
      <c r="C24" t="s">
        <v>5423</v>
      </c>
      <c r="D24" t="s">
        <v>106</v>
      </c>
      <c r="E24" t="s">
        <v>5424</v>
      </c>
      <c r="F24" s="77">
        <v>1000000</v>
      </c>
      <c r="G24" s="77">
        <v>1E-4</v>
      </c>
      <c r="H24" s="77">
        <v>3.5860000000000002E-3</v>
      </c>
      <c r="I24" s="78">
        <v>0.1</v>
      </c>
      <c r="J24" s="78">
        <v>0</v>
      </c>
      <c r="K24" s="78">
        <v>0</v>
      </c>
    </row>
    <row r="25" spans="2:11">
      <c r="B25" t="s">
        <v>5425</v>
      </c>
      <c r="C25" t="s">
        <v>5426</v>
      </c>
      <c r="D25" t="s">
        <v>106</v>
      </c>
      <c r="E25" t="s">
        <v>5427</v>
      </c>
      <c r="F25" s="77">
        <v>499706</v>
      </c>
      <c r="G25" s="77">
        <v>1E-4</v>
      </c>
      <c r="H25" s="77">
        <v>1.791945716E-3</v>
      </c>
      <c r="I25" s="78">
        <v>2.3400000000000001E-2</v>
      </c>
      <c r="J25" s="78">
        <v>0</v>
      </c>
      <c r="K25" s="78">
        <v>0</v>
      </c>
    </row>
    <row r="26" spans="2:11">
      <c r="B26" t="s">
        <v>5428</v>
      </c>
      <c r="C26" t="s">
        <v>5429</v>
      </c>
      <c r="D26" t="s">
        <v>106</v>
      </c>
      <c r="E26" t="s">
        <v>514</v>
      </c>
      <c r="F26" s="77">
        <v>139972.16</v>
      </c>
      <c r="G26" s="77">
        <v>1E-4</v>
      </c>
      <c r="H26" s="77">
        <v>5.0194016576E-4</v>
      </c>
      <c r="I26" s="78">
        <v>9.5999999999999992E-3</v>
      </c>
      <c r="J26" s="78">
        <v>0</v>
      </c>
      <c r="K26" s="78">
        <v>0</v>
      </c>
    </row>
    <row r="27" spans="2:11">
      <c r="B27" t="s">
        <v>5430</v>
      </c>
      <c r="C27" t="s">
        <v>5431</v>
      </c>
      <c r="D27" t="s">
        <v>102</v>
      </c>
      <c r="E27" t="s">
        <v>5432</v>
      </c>
      <c r="F27" s="77">
        <v>104716.49</v>
      </c>
      <c r="G27" s="77">
        <v>85.172111000000015</v>
      </c>
      <c r="H27" s="77">
        <v>89.189245098103896</v>
      </c>
      <c r="I27" s="78">
        <v>4.7000000000000002E-3</v>
      </c>
      <c r="J27" s="78">
        <v>0</v>
      </c>
      <c r="K27" s="78">
        <v>0</v>
      </c>
    </row>
    <row r="28" spans="2:11">
      <c r="B28" t="s">
        <v>5433</v>
      </c>
      <c r="C28" t="s">
        <v>5434</v>
      </c>
      <c r="D28" t="s">
        <v>102</v>
      </c>
      <c r="E28" t="s">
        <v>514</v>
      </c>
      <c r="F28" s="77">
        <v>594749.11699999997</v>
      </c>
      <c r="G28" s="77">
        <v>58.159456999999961</v>
      </c>
      <c r="H28" s="77">
        <v>345.90285695949501</v>
      </c>
      <c r="I28" s="78">
        <v>4.2999999999999997E-2</v>
      </c>
      <c r="J28" s="78">
        <v>1E-4</v>
      </c>
      <c r="K28" s="78">
        <v>0</v>
      </c>
    </row>
    <row r="29" spans="2:11">
      <c r="B29" t="s">
        <v>5435</v>
      </c>
      <c r="C29" t="s">
        <v>5436</v>
      </c>
      <c r="D29" t="s">
        <v>106</v>
      </c>
      <c r="E29" t="s">
        <v>5437</v>
      </c>
      <c r="F29" s="77">
        <v>987500</v>
      </c>
      <c r="G29" s="77">
        <v>0.22589999999999999</v>
      </c>
      <c r="H29" s="77">
        <v>7.9995143249999998</v>
      </c>
      <c r="I29" s="78">
        <v>4.5600000000000002E-2</v>
      </c>
      <c r="J29" s="78">
        <v>0</v>
      </c>
      <c r="K29" s="78">
        <v>0</v>
      </c>
    </row>
    <row r="30" spans="2:11">
      <c r="B30" s="79" t="s">
        <v>5438</v>
      </c>
      <c r="C30" s="16"/>
      <c r="F30" s="81">
        <v>0</v>
      </c>
      <c r="H30" s="81">
        <v>0</v>
      </c>
      <c r="J30" s="80">
        <v>0</v>
      </c>
      <c r="K30" s="80">
        <v>0</v>
      </c>
    </row>
    <row r="31" spans="2:11">
      <c r="B31" t="s">
        <v>217</v>
      </c>
      <c r="C31" t="s">
        <v>217</v>
      </c>
      <c r="D31" t="s">
        <v>217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11">
      <c r="B32" s="79" t="s">
        <v>5439</v>
      </c>
      <c r="C32" s="16"/>
      <c r="F32" s="81">
        <v>47575061.899999999</v>
      </c>
      <c r="H32" s="81">
        <v>43449.880287899403</v>
      </c>
      <c r="J32" s="80">
        <v>1.34E-2</v>
      </c>
      <c r="K32" s="80">
        <v>1.8E-3</v>
      </c>
    </row>
    <row r="33" spans="2:11">
      <c r="B33" t="s">
        <v>5440</v>
      </c>
      <c r="C33" t="s">
        <v>5441</v>
      </c>
      <c r="D33" t="s">
        <v>102</v>
      </c>
      <c r="E33" t="s">
        <v>5442</v>
      </c>
      <c r="F33" s="77">
        <v>23658180.879999999</v>
      </c>
      <c r="G33" s="77">
        <v>94.060878999999957</v>
      </c>
      <c r="H33" s="77">
        <v>22253.092891138</v>
      </c>
      <c r="I33" s="78">
        <v>1.5800000000000002E-2</v>
      </c>
      <c r="J33" s="78">
        <v>6.8999999999999999E-3</v>
      </c>
      <c r="K33" s="78">
        <v>8.9999999999999998E-4</v>
      </c>
    </row>
    <row r="34" spans="2:11">
      <c r="B34" t="s">
        <v>5443</v>
      </c>
      <c r="C34" t="s">
        <v>5444</v>
      </c>
      <c r="D34" t="s">
        <v>102</v>
      </c>
      <c r="E34" t="s">
        <v>5445</v>
      </c>
      <c r="F34" s="77">
        <v>9046545.6899999995</v>
      </c>
      <c r="G34" s="77">
        <v>89.81</v>
      </c>
      <c r="H34" s="77">
        <v>8124.7026841890001</v>
      </c>
      <c r="I34" s="78">
        <v>0</v>
      </c>
      <c r="J34" s="78">
        <v>2.5000000000000001E-3</v>
      </c>
      <c r="K34" s="78">
        <v>2.9999999999999997E-4</v>
      </c>
    </row>
    <row r="35" spans="2:11">
      <c r="B35" t="s">
        <v>5446</v>
      </c>
      <c r="C35" t="s">
        <v>5447</v>
      </c>
      <c r="D35" t="s">
        <v>102</v>
      </c>
      <c r="E35" t="s">
        <v>5448</v>
      </c>
      <c r="F35" s="77">
        <v>14870335.33</v>
      </c>
      <c r="G35" s="77">
        <v>87.907128000000199</v>
      </c>
      <c r="H35" s="77">
        <v>13072.084712572399</v>
      </c>
      <c r="I35" s="78">
        <v>2.2100000000000002E-2</v>
      </c>
      <c r="J35" s="78">
        <v>4.0000000000000001E-3</v>
      </c>
      <c r="K35" s="78">
        <v>5.0000000000000001E-4</v>
      </c>
    </row>
    <row r="36" spans="2:11">
      <c r="B36" s="79" t="s">
        <v>5449</v>
      </c>
      <c r="C36" s="16"/>
      <c r="F36" s="81">
        <v>146883722.609</v>
      </c>
      <c r="H36" s="81">
        <v>245222.68581036376</v>
      </c>
      <c r="J36" s="80">
        <v>7.5899999999999995E-2</v>
      </c>
      <c r="K36" s="80">
        <v>0.01</v>
      </c>
    </row>
    <row r="37" spans="2:11">
      <c r="B37" t="s">
        <v>5450</v>
      </c>
      <c r="C37" t="s">
        <v>5451</v>
      </c>
      <c r="D37" t="s">
        <v>106</v>
      </c>
      <c r="E37" t="s">
        <v>5452</v>
      </c>
      <c r="F37" s="77">
        <v>1393086</v>
      </c>
      <c r="G37" s="77">
        <v>131.83680000000004</v>
      </c>
      <c r="H37" s="77">
        <v>6586.0476130817297</v>
      </c>
      <c r="I37" s="78">
        <v>7.0000000000000007E-2</v>
      </c>
      <c r="J37" s="78">
        <v>2E-3</v>
      </c>
      <c r="K37" s="78">
        <v>2.9999999999999997E-4</v>
      </c>
    </row>
    <row r="38" spans="2:11">
      <c r="B38" t="s">
        <v>5453</v>
      </c>
      <c r="C38" t="s">
        <v>5454</v>
      </c>
      <c r="D38" t="s">
        <v>102</v>
      </c>
      <c r="E38" t="s">
        <v>5455</v>
      </c>
      <c r="F38" s="77">
        <v>6779244.2599999998</v>
      </c>
      <c r="G38" s="77">
        <v>133.59666799999999</v>
      </c>
      <c r="H38" s="77">
        <v>9056.8444469412498</v>
      </c>
      <c r="I38" s="78">
        <v>7.6700000000000004E-2</v>
      </c>
      <c r="J38" s="78">
        <v>2.8E-3</v>
      </c>
      <c r="K38" s="78">
        <v>4.0000000000000002E-4</v>
      </c>
    </row>
    <row r="39" spans="2:11">
      <c r="B39" t="s">
        <v>5456</v>
      </c>
      <c r="C39" t="s">
        <v>5457</v>
      </c>
      <c r="D39" t="s">
        <v>102</v>
      </c>
      <c r="E39" t="s">
        <v>5458</v>
      </c>
      <c r="F39" s="77">
        <v>10834194.93</v>
      </c>
      <c r="G39" s="77">
        <v>76.625638000000222</v>
      </c>
      <c r="H39" s="77">
        <v>8301.7709872761607</v>
      </c>
      <c r="I39" s="78">
        <v>7.1199999999999999E-2</v>
      </c>
      <c r="J39" s="78">
        <v>2.5999999999999999E-3</v>
      </c>
      <c r="K39" s="78">
        <v>2.9999999999999997E-4</v>
      </c>
    </row>
    <row r="40" spans="2:11">
      <c r="B40" t="s">
        <v>5459</v>
      </c>
      <c r="C40" t="s">
        <v>5460</v>
      </c>
      <c r="D40" t="s">
        <v>110</v>
      </c>
      <c r="E40" t="s">
        <v>696</v>
      </c>
      <c r="F40" s="77">
        <v>379592.83</v>
      </c>
      <c r="G40" s="77">
        <v>91.522499999999994</v>
      </c>
      <c r="H40" s="77">
        <v>1353.5899377415601</v>
      </c>
      <c r="I40" s="78">
        <v>1.9E-3</v>
      </c>
      <c r="J40" s="78">
        <v>4.0000000000000002E-4</v>
      </c>
      <c r="K40" s="78">
        <v>1E-4</v>
      </c>
    </row>
    <row r="41" spans="2:11">
      <c r="B41" t="s">
        <v>5461</v>
      </c>
      <c r="C41" t="s">
        <v>5462</v>
      </c>
      <c r="D41" t="s">
        <v>106</v>
      </c>
      <c r="E41" t="s">
        <v>5463</v>
      </c>
      <c r="F41" s="77">
        <v>2762217.61</v>
      </c>
      <c r="G41" s="77">
        <v>124.15089999999998</v>
      </c>
      <c r="H41" s="77">
        <v>12297.5344296657</v>
      </c>
      <c r="I41" s="78">
        <v>1.9300000000000001E-2</v>
      </c>
      <c r="J41" s="78">
        <v>3.8E-3</v>
      </c>
      <c r="K41" s="78">
        <v>5.0000000000000001E-4</v>
      </c>
    </row>
    <row r="42" spans="2:11">
      <c r="B42" t="s">
        <v>5464</v>
      </c>
      <c r="C42" t="s">
        <v>5465</v>
      </c>
      <c r="D42" t="s">
        <v>106</v>
      </c>
      <c r="E42" t="s">
        <v>5466</v>
      </c>
      <c r="F42" s="77">
        <v>3777143.98</v>
      </c>
      <c r="G42" s="77">
        <v>117.84350000000001</v>
      </c>
      <c r="H42" s="77">
        <v>15961.7115365317</v>
      </c>
      <c r="I42" s="78">
        <v>0</v>
      </c>
      <c r="J42" s="78">
        <v>4.8999999999999998E-3</v>
      </c>
      <c r="K42" s="78">
        <v>6.9999999999999999E-4</v>
      </c>
    </row>
    <row r="43" spans="2:11">
      <c r="B43" t="s">
        <v>5467</v>
      </c>
      <c r="C43" t="s">
        <v>5468</v>
      </c>
      <c r="D43" t="s">
        <v>102</v>
      </c>
      <c r="E43" t="s">
        <v>5469</v>
      </c>
      <c r="F43" s="77">
        <v>1619261.14</v>
      </c>
      <c r="G43" s="77">
        <v>100.329408</v>
      </c>
      <c r="H43" s="77">
        <v>1624.5951157360601</v>
      </c>
      <c r="I43" s="78">
        <v>7.7799999999999994E-2</v>
      </c>
      <c r="J43" s="78">
        <v>5.0000000000000001E-4</v>
      </c>
      <c r="K43" s="78">
        <v>1E-4</v>
      </c>
    </row>
    <row r="44" spans="2:11">
      <c r="B44" t="s">
        <v>5470</v>
      </c>
      <c r="C44" t="s">
        <v>5471</v>
      </c>
      <c r="D44" t="s">
        <v>102</v>
      </c>
      <c r="E44" t="s">
        <v>5469</v>
      </c>
      <c r="F44" s="77">
        <v>7196716.1299999999</v>
      </c>
      <c r="G44" s="77">
        <v>101.05085499999976</v>
      </c>
      <c r="H44" s="77">
        <v>7272.3431812879198</v>
      </c>
      <c r="I44" s="78">
        <v>7.7799999999999994E-2</v>
      </c>
      <c r="J44" s="78">
        <v>2.3E-3</v>
      </c>
      <c r="K44" s="78">
        <v>2.9999999999999997E-4</v>
      </c>
    </row>
    <row r="45" spans="2:11">
      <c r="B45" t="s">
        <v>5472</v>
      </c>
      <c r="C45" t="s">
        <v>5473</v>
      </c>
      <c r="D45" t="s">
        <v>106</v>
      </c>
      <c r="E45" t="s">
        <v>588</v>
      </c>
      <c r="F45" s="77">
        <v>1856600</v>
      </c>
      <c r="G45" s="77">
        <v>111.49509999999999</v>
      </c>
      <c r="H45" s="77">
        <v>7423.0846433876104</v>
      </c>
      <c r="I45" s="78">
        <v>0</v>
      </c>
      <c r="J45" s="78">
        <v>2.3E-3</v>
      </c>
      <c r="K45" s="78">
        <v>2.9999999999999997E-4</v>
      </c>
    </row>
    <row r="46" spans="2:11">
      <c r="B46" t="s">
        <v>5474</v>
      </c>
      <c r="C46" t="s">
        <v>5475</v>
      </c>
      <c r="D46" t="s">
        <v>106</v>
      </c>
      <c r="E46" t="s">
        <v>5476</v>
      </c>
      <c r="F46" s="77">
        <v>675663.22</v>
      </c>
      <c r="G46" s="77">
        <v>101.06509999999967</v>
      </c>
      <c r="H46" s="77">
        <v>2448.7349163170102</v>
      </c>
      <c r="I46" s="78">
        <v>0</v>
      </c>
      <c r="J46" s="78">
        <v>8.0000000000000004E-4</v>
      </c>
      <c r="K46" s="78">
        <v>1E-4</v>
      </c>
    </row>
    <row r="47" spans="2:11">
      <c r="B47" t="s">
        <v>5477</v>
      </c>
      <c r="C47" t="s">
        <v>5478</v>
      </c>
      <c r="D47" t="s">
        <v>106</v>
      </c>
      <c r="E47" t="s">
        <v>5479</v>
      </c>
      <c r="F47" s="77">
        <v>4997425</v>
      </c>
      <c r="G47" s="77">
        <v>7.4695999999999758</v>
      </c>
      <c r="H47" s="77">
        <v>1338.6095408707999</v>
      </c>
      <c r="I47" s="78">
        <v>5.8400000000000001E-2</v>
      </c>
      <c r="J47" s="78">
        <v>4.0000000000000002E-4</v>
      </c>
      <c r="K47" s="78">
        <v>1E-4</v>
      </c>
    </row>
    <row r="48" spans="2:11">
      <c r="B48" t="s">
        <v>5480</v>
      </c>
      <c r="C48" t="s">
        <v>5481</v>
      </c>
      <c r="D48" t="s">
        <v>102</v>
      </c>
      <c r="E48" t="s">
        <v>5482</v>
      </c>
      <c r="F48" s="77">
        <v>12257182.4</v>
      </c>
      <c r="G48" s="77">
        <v>56.796006999999989</v>
      </c>
      <c r="H48" s="77">
        <v>6961.5901739067704</v>
      </c>
      <c r="I48" s="78">
        <v>3.2000000000000001E-2</v>
      </c>
      <c r="J48" s="78">
        <v>2.2000000000000001E-3</v>
      </c>
      <c r="K48" s="78">
        <v>2.9999999999999997E-4</v>
      </c>
    </row>
    <row r="49" spans="2:11">
      <c r="B49" t="s">
        <v>5483</v>
      </c>
      <c r="C49" t="s">
        <v>5484</v>
      </c>
      <c r="D49" t="s">
        <v>106</v>
      </c>
      <c r="E49" t="s">
        <v>5485</v>
      </c>
      <c r="F49" s="77">
        <v>3450857.3689999999</v>
      </c>
      <c r="G49" s="77">
        <v>118.1474</v>
      </c>
      <c r="H49" s="77">
        <v>14620.474357426299</v>
      </c>
      <c r="I49" s="78">
        <v>5.0000000000000001E-4</v>
      </c>
      <c r="J49" s="78">
        <v>4.4999999999999997E-3</v>
      </c>
      <c r="K49" s="78">
        <v>5.9999999999999995E-4</v>
      </c>
    </row>
    <row r="50" spans="2:11">
      <c r="B50" t="s">
        <v>5486</v>
      </c>
      <c r="C50" t="s">
        <v>5487</v>
      </c>
      <c r="D50" t="s">
        <v>102</v>
      </c>
      <c r="E50" t="s">
        <v>5488</v>
      </c>
      <c r="F50" s="77">
        <v>23797820.969999999</v>
      </c>
      <c r="G50" s="77">
        <v>106.95726299999995</v>
      </c>
      <c r="H50" s="77">
        <v>25453.497963151902</v>
      </c>
      <c r="I50" s="78">
        <v>4.1000000000000002E-2</v>
      </c>
      <c r="J50" s="78">
        <v>7.9000000000000008E-3</v>
      </c>
      <c r="K50" s="78">
        <v>1E-3</v>
      </c>
    </row>
    <row r="51" spans="2:11">
      <c r="B51" t="s">
        <v>5489</v>
      </c>
      <c r="C51" t="s">
        <v>5490</v>
      </c>
      <c r="D51" t="s">
        <v>102</v>
      </c>
      <c r="E51" t="s">
        <v>5491</v>
      </c>
      <c r="F51" s="77">
        <v>18254807.030000001</v>
      </c>
      <c r="G51" s="77">
        <v>88.877777000000222</v>
      </c>
      <c r="H51" s="77">
        <v>16224.4666839037</v>
      </c>
      <c r="I51" s="78">
        <v>1.7899999999999999E-2</v>
      </c>
      <c r="J51" s="78">
        <v>5.0000000000000001E-3</v>
      </c>
      <c r="K51" s="78">
        <v>6.9999999999999999E-4</v>
      </c>
    </row>
    <row r="52" spans="2:11">
      <c r="B52" t="s">
        <v>5492</v>
      </c>
      <c r="C52" t="s">
        <v>5493</v>
      </c>
      <c r="D52" t="s">
        <v>106</v>
      </c>
      <c r="E52" t="s">
        <v>5494</v>
      </c>
      <c r="F52" s="77">
        <v>3574656.25</v>
      </c>
      <c r="G52" s="77">
        <v>126.43390000000043</v>
      </c>
      <c r="H52" s="77">
        <v>16207.204228168999</v>
      </c>
      <c r="I52" s="78">
        <v>5.0000000000000001E-4</v>
      </c>
      <c r="J52" s="78">
        <v>5.0000000000000001E-3</v>
      </c>
      <c r="K52" s="78">
        <v>6.9999999999999999E-4</v>
      </c>
    </row>
    <row r="53" spans="2:11">
      <c r="B53" t="s">
        <v>5495</v>
      </c>
      <c r="C53" t="s">
        <v>5496</v>
      </c>
      <c r="D53" t="s">
        <v>106</v>
      </c>
      <c r="E53" t="s">
        <v>5497</v>
      </c>
      <c r="F53" s="77">
        <v>1846932</v>
      </c>
      <c r="G53" s="77">
        <v>3.2500000000000001E-2</v>
      </c>
      <c r="H53" s="77">
        <v>2.1525068994000001</v>
      </c>
      <c r="I53" s="78">
        <v>1.46E-2</v>
      </c>
      <c r="J53" s="78">
        <v>0</v>
      </c>
      <c r="K53" s="78">
        <v>0</v>
      </c>
    </row>
    <row r="54" spans="2:11">
      <c r="B54" t="s">
        <v>5498</v>
      </c>
      <c r="C54" t="s">
        <v>5499</v>
      </c>
      <c r="D54" t="s">
        <v>106</v>
      </c>
      <c r="E54" t="s">
        <v>5500</v>
      </c>
      <c r="F54" s="77">
        <v>4061272.55</v>
      </c>
      <c r="G54" s="77">
        <v>1E-4</v>
      </c>
      <c r="H54" s="77">
        <v>1.4563723364300001E-2</v>
      </c>
      <c r="I54" s="78">
        <v>6.9500000000000006E-2</v>
      </c>
      <c r="J54" s="78">
        <v>0</v>
      </c>
      <c r="K54" s="78">
        <v>0</v>
      </c>
    </row>
    <row r="55" spans="2:11">
      <c r="B55" t="s">
        <v>5501</v>
      </c>
      <c r="C55" t="s">
        <v>5502</v>
      </c>
      <c r="D55" t="s">
        <v>106</v>
      </c>
      <c r="E55" t="s">
        <v>5503</v>
      </c>
      <c r="F55" s="77">
        <v>1010240.16</v>
      </c>
      <c r="G55" s="77">
        <v>116.11890000000004</v>
      </c>
      <c r="H55" s="77">
        <v>4206.66402348476</v>
      </c>
      <c r="I55" s="78">
        <v>0</v>
      </c>
      <c r="J55" s="78">
        <v>1.2999999999999999E-3</v>
      </c>
      <c r="K55" s="78">
        <v>2.0000000000000001E-4</v>
      </c>
    </row>
    <row r="56" spans="2:11">
      <c r="B56" t="s">
        <v>5504</v>
      </c>
      <c r="C56" t="s">
        <v>5505</v>
      </c>
      <c r="D56" t="s">
        <v>106</v>
      </c>
      <c r="E56" t="s">
        <v>5506</v>
      </c>
      <c r="F56" s="77">
        <v>4776090.59</v>
      </c>
      <c r="G56" s="77">
        <v>122.84150000000021</v>
      </c>
      <c r="H56" s="77">
        <v>21039.138461103801</v>
      </c>
      <c r="I56" s="78">
        <v>5.0000000000000001E-4</v>
      </c>
      <c r="J56" s="78">
        <v>6.4999999999999997E-3</v>
      </c>
      <c r="K56" s="78">
        <v>8.9999999999999998E-4</v>
      </c>
    </row>
    <row r="57" spans="2:11">
      <c r="B57" t="s">
        <v>5507</v>
      </c>
      <c r="C57" t="s">
        <v>5508</v>
      </c>
      <c r="D57" t="s">
        <v>106</v>
      </c>
      <c r="E57" t="s">
        <v>5509</v>
      </c>
      <c r="F57" s="77">
        <v>4119097</v>
      </c>
      <c r="G57" s="77">
        <v>7.9425999999999997</v>
      </c>
      <c r="H57" s="77">
        <v>1173.2079463826899</v>
      </c>
      <c r="I57" s="78">
        <v>4.5600000000000002E-2</v>
      </c>
      <c r="J57" s="78">
        <v>4.0000000000000002E-4</v>
      </c>
      <c r="K57" s="78">
        <v>0</v>
      </c>
    </row>
    <row r="58" spans="2:11">
      <c r="B58" t="s">
        <v>5510</v>
      </c>
      <c r="C58" t="s">
        <v>5511</v>
      </c>
      <c r="D58" t="s">
        <v>106</v>
      </c>
      <c r="E58" t="s">
        <v>5512</v>
      </c>
      <c r="F58" s="77">
        <v>1479000</v>
      </c>
      <c r="G58" s="77">
        <v>1E-4</v>
      </c>
      <c r="H58" s="77">
        <v>5.3036940000000003E-3</v>
      </c>
      <c r="I58" s="78">
        <v>3.8899999999999997E-2</v>
      </c>
      <c r="J58" s="78">
        <v>0</v>
      </c>
      <c r="K58" s="78">
        <v>0</v>
      </c>
    </row>
    <row r="59" spans="2:11">
      <c r="B59" t="s">
        <v>5513</v>
      </c>
      <c r="C59" t="s">
        <v>5514</v>
      </c>
      <c r="D59" t="s">
        <v>106</v>
      </c>
      <c r="E59" t="s">
        <v>5515</v>
      </c>
      <c r="F59" s="77">
        <v>1836016.97</v>
      </c>
      <c r="G59" s="77">
        <v>141.57720000000009</v>
      </c>
      <c r="H59" s="77">
        <v>9321.3817636959102</v>
      </c>
      <c r="I59" s="78">
        <v>3.15E-2</v>
      </c>
      <c r="J59" s="78">
        <v>2.8999999999999998E-3</v>
      </c>
      <c r="K59" s="78">
        <v>4.0000000000000002E-4</v>
      </c>
    </row>
    <row r="60" spans="2:11">
      <c r="B60" t="s">
        <v>5516</v>
      </c>
      <c r="C60" t="s">
        <v>5517</v>
      </c>
      <c r="D60" t="s">
        <v>102</v>
      </c>
      <c r="E60" t="s">
        <v>5518</v>
      </c>
      <c r="F60" s="77">
        <v>9544108.3900000006</v>
      </c>
      <c r="G60" s="77">
        <v>133.20028599999995</v>
      </c>
      <c r="H60" s="77">
        <v>12712.77967163</v>
      </c>
      <c r="I60" s="78">
        <v>0</v>
      </c>
      <c r="J60" s="78">
        <v>3.8999999999999998E-3</v>
      </c>
      <c r="K60" s="78">
        <v>5.0000000000000001E-4</v>
      </c>
    </row>
    <row r="61" spans="2:11">
      <c r="B61" t="s">
        <v>5519</v>
      </c>
      <c r="C61" t="s">
        <v>5520</v>
      </c>
      <c r="D61" t="s">
        <v>102</v>
      </c>
      <c r="E61" t="s">
        <v>5419</v>
      </c>
      <c r="F61" s="77">
        <v>7728161</v>
      </c>
      <c r="G61" s="77">
        <v>108.047907</v>
      </c>
      <c r="H61" s="77">
        <v>8350.1162100902693</v>
      </c>
      <c r="I61" s="78">
        <v>0</v>
      </c>
      <c r="J61" s="78">
        <v>2.5999999999999999E-3</v>
      </c>
      <c r="K61" s="78">
        <v>2.9999999999999997E-4</v>
      </c>
    </row>
    <row r="62" spans="2:11">
      <c r="B62" t="s">
        <v>5521</v>
      </c>
      <c r="C62" t="s">
        <v>5522</v>
      </c>
      <c r="D62" t="s">
        <v>106</v>
      </c>
      <c r="E62" t="s">
        <v>5523</v>
      </c>
      <c r="F62" s="77">
        <v>4839429.9800000004</v>
      </c>
      <c r="G62" s="77">
        <v>94.24369999999989</v>
      </c>
      <c r="H62" s="77">
        <v>16355.236329211701</v>
      </c>
      <c r="I62" s="78">
        <v>2.4199999999999999E-2</v>
      </c>
      <c r="J62" s="78">
        <v>5.1000000000000004E-3</v>
      </c>
      <c r="K62" s="78">
        <v>6.9999999999999999E-4</v>
      </c>
    </row>
    <row r="63" spans="2:11">
      <c r="B63" t="s">
        <v>5524</v>
      </c>
      <c r="C63" t="s">
        <v>5525</v>
      </c>
      <c r="D63" t="s">
        <v>110</v>
      </c>
      <c r="E63" t="s">
        <v>5526</v>
      </c>
      <c r="F63" s="77">
        <v>2036904.85</v>
      </c>
      <c r="G63" s="77">
        <v>238.5262000000007</v>
      </c>
      <c r="H63" s="77">
        <v>18929.889275052701</v>
      </c>
      <c r="I63" s="78">
        <v>0.02</v>
      </c>
      <c r="J63" s="78">
        <v>5.8999999999999999E-3</v>
      </c>
      <c r="K63" s="78">
        <v>8.0000000000000004E-4</v>
      </c>
    </row>
    <row r="64" spans="2:11">
      <c r="B64" s="79" t="s">
        <v>256</v>
      </c>
      <c r="C64" s="16"/>
      <c r="F64" s="81">
        <v>865870818.51999998</v>
      </c>
      <c r="H64" s="81">
        <v>2908777.0402249871</v>
      </c>
      <c r="J64" s="80">
        <v>0.90029999999999999</v>
      </c>
      <c r="K64" s="80">
        <v>0.1192</v>
      </c>
    </row>
    <row r="65" spans="2:11">
      <c r="B65" s="79" t="s">
        <v>5527</v>
      </c>
      <c r="C65" s="16"/>
      <c r="F65" s="81">
        <v>39454243.880000003</v>
      </c>
      <c r="H65" s="81">
        <v>257663.77467654366</v>
      </c>
      <c r="J65" s="80">
        <v>7.9699999999999993E-2</v>
      </c>
      <c r="K65" s="80">
        <v>1.06E-2</v>
      </c>
    </row>
    <row r="66" spans="2:11">
      <c r="B66" t="s">
        <v>5528</v>
      </c>
      <c r="C66" t="s">
        <v>5529</v>
      </c>
      <c r="D66" t="s">
        <v>106</v>
      </c>
      <c r="E66" t="s">
        <v>5530</v>
      </c>
      <c r="F66" s="77">
        <v>475120</v>
      </c>
      <c r="G66" s="77">
        <v>100</v>
      </c>
      <c r="H66" s="77">
        <v>1703.7803200000001</v>
      </c>
      <c r="I66" s="78">
        <v>1.4E-3</v>
      </c>
      <c r="J66" s="78">
        <v>5.0000000000000001E-4</v>
      </c>
      <c r="K66" s="78">
        <v>1E-4</v>
      </c>
    </row>
    <row r="67" spans="2:11">
      <c r="B67" t="s">
        <v>5531</v>
      </c>
      <c r="C67" t="s">
        <v>5532</v>
      </c>
      <c r="D67" t="s">
        <v>106</v>
      </c>
      <c r="E67" t="s">
        <v>5533</v>
      </c>
      <c r="F67" s="77">
        <v>3496904</v>
      </c>
      <c r="G67" s="77">
        <v>111.69920000000003</v>
      </c>
      <c r="H67" s="77">
        <v>14006.9654608661</v>
      </c>
      <c r="I67" s="78">
        <v>3.5000000000000001E-3</v>
      </c>
      <c r="J67" s="78">
        <v>4.3E-3</v>
      </c>
      <c r="K67" s="78">
        <v>5.9999999999999995E-4</v>
      </c>
    </row>
    <row r="68" spans="2:11">
      <c r="B68" t="s">
        <v>5534</v>
      </c>
      <c r="C68" t="s">
        <v>5535</v>
      </c>
      <c r="D68" t="s">
        <v>106</v>
      </c>
      <c r="E68" t="s">
        <v>5536</v>
      </c>
      <c r="F68" s="77">
        <v>1331896.4099999999</v>
      </c>
      <c r="G68" s="77">
        <v>95.541999999999916</v>
      </c>
      <c r="H68" s="77">
        <v>4563.25839839934</v>
      </c>
      <c r="I68" s="78">
        <v>0</v>
      </c>
      <c r="J68" s="78">
        <v>1.4E-3</v>
      </c>
      <c r="K68" s="78">
        <v>2.0000000000000001E-4</v>
      </c>
    </row>
    <row r="69" spans="2:11">
      <c r="B69" t="s">
        <v>5537</v>
      </c>
      <c r="C69" t="s">
        <v>5538</v>
      </c>
      <c r="D69" t="s">
        <v>106</v>
      </c>
      <c r="E69" t="s">
        <v>5539</v>
      </c>
      <c r="F69" s="77">
        <v>1548259.25</v>
      </c>
      <c r="G69" s="77">
        <v>211.86580000000004</v>
      </c>
      <c r="H69" s="77">
        <v>11762.911400066199</v>
      </c>
      <c r="I69" s="78">
        <v>0</v>
      </c>
      <c r="J69" s="78">
        <v>3.5999999999999999E-3</v>
      </c>
      <c r="K69" s="78">
        <v>5.0000000000000001E-4</v>
      </c>
    </row>
    <row r="70" spans="2:11">
      <c r="B70" t="s">
        <v>5540</v>
      </c>
      <c r="C70" t="s">
        <v>5541</v>
      </c>
      <c r="D70" t="s">
        <v>106</v>
      </c>
      <c r="E70" t="s">
        <v>5542</v>
      </c>
      <c r="F70" s="77">
        <v>2152357.9500000002</v>
      </c>
      <c r="G70" s="77">
        <v>122.61450000000023</v>
      </c>
      <c r="H70" s="77">
        <v>9463.8231378294695</v>
      </c>
      <c r="I70" s="78">
        <v>0</v>
      </c>
      <c r="J70" s="78">
        <v>2.8999999999999998E-3</v>
      </c>
      <c r="K70" s="78">
        <v>4.0000000000000002E-4</v>
      </c>
    </row>
    <row r="71" spans="2:11">
      <c r="B71" t="s">
        <v>5543</v>
      </c>
      <c r="C71" t="s">
        <v>5544</v>
      </c>
      <c r="D71" t="s">
        <v>106</v>
      </c>
      <c r="E71" t="s">
        <v>5545</v>
      </c>
      <c r="F71" s="77">
        <v>3371531.98</v>
      </c>
      <c r="G71" s="77">
        <v>224.05820000000026</v>
      </c>
      <c r="H71" s="77">
        <v>27089.339206389199</v>
      </c>
      <c r="I71" s="78">
        <v>5.3E-3</v>
      </c>
      <c r="J71" s="78">
        <v>8.3999999999999995E-3</v>
      </c>
      <c r="K71" s="78">
        <v>1.1000000000000001E-3</v>
      </c>
    </row>
    <row r="72" spans="2:11">
      <c r="B72" t="s">
        <v>5546</v>
      </c>
      <c r="C72" t="s">
        <v>5547</v>
      </c>
      <c r="D72" t="s">
        <v>106</v>
      </c>
      <c r="E72" t="s">
        <v>5548</v>
      </c>
      <c r="F72" s="77">
        <v>2672964.54</v>
      </c>
      <c r="G72" s="77">
        <v>184.02499999999924</v>
      </c>
      <c r="H72" s="77">
        <v>17639.257859119702</v>
      </c>
      <c r="I72" s="78">
        <v>5.4800000000000001E-2</v>
      </c>
      <c r="J72" s="78">
        <v>5.4999999999999997E-3</v>
      </c>
      <c r="K72" s="78">
        <v>6.9999999999999999E-4</v>
      </c>
    </row>
    <row r="73" spans="2:11">
      <c r="B73" t="s">
        <v>5549</v>
      </c>
      <c r="C73" t="s">
        <v>5550</v>
      </c>
      <c r="D73" t="s">
        <v>106</v>
      </c>
      <c r="E73" t="s">
        <v>5551</v>
      </c>
      <c r="F73" s="77">
        <v>2960156.55</v>
      </c>
      <c r="G73" s="77">
        <v>293.7264999999997</v>
      </c>
      <c r="H73" s="77">
        <v>31179.424524604899</v>
      </c>
      <c r="I73" s="78">
        <v>6.7500000000000004E-2</v>
      </c>
      <c r="J73" s="78">
        <v>9.7000000000000003E-3</v>
      </c>
      <c r="K73" s="78">
        <v>1.2999999999999999E-3</v>
      </c>
    </row>
    <row r="74" spans="2:11">
      <c r="B74" t="s">
        <v>5552</v>
      </c>
      <c r="C74" t="s">
        <v>5553</v>
      </c>
      <c r="D74" t="s">
        <v>106</v>
      </c>
      <c r="E74" t="s">
        <v>5554</v>
      </c>
      <c r="F74" s="77">
        <v>4392674</v>
      </c>
      <c r="G74" s="77">
        <v>107.24590000000025</v>
      </c>
      <c r="H74" s="77">
        <v>16893.5124766025</v>
      </c>
      <c r="I74" s="78">
        <v>0</v>
      </c>
      <c r="J74" s="78">
        <v>5.1999999999999998E-3</v>
      </c>
      <c r="K74" s="78">
        <v>6.9999999999999999E-4</v>
      </c>
    </row>
    <row r="75" spans="2:11">
      <c r="B75" t="s">
        <v>5555</v>
      </c>
      <c r="C75" t="s">
        <v>5556</v>
      </c>
      <c r="D75" t="s">
        <v>106</v>
      </c>
      <c r="E75" t="s">
        <v>5557</v>
      </c>
      <c r="F75" s="77">
        <v>1351814.14</v>
      </c>
      <c r="G75" s="77">
        <v>136.89509999999996</v>
      </c>
      <c r="H75" s="77">
        <v>6636.1344050989701</v>
      </c>
      <c r="I75" s="78">
        <v>0</v>
      </c>
      <c r="J75" s="78">
        <v>2.0999999999999999E-3</v>
      </c>
      <c r="K75" s="78">
        <v>2.9999999999999997E-4</v>
      </c>
    </row>
    <row r="76" spans="2:11">
      <c r="B76" t="s">
        <v>5558</v>
      </c>
      <c r="C76" t="s">
        <v>5559</v>
      </c>
      <c r="D76" t="s">
        <v>106</v>
      </c>
      <c r="E76" t="s">
        <v>5560</v>
      </c>
      <c r="F76" s="77">
        <v>1408018.27</v>
      </c>
      <c r="G76" s="77">
        <v>222.73640000000066</v>
      </c>
      <c r="H76" s="77">
        <v>11246.3027725018</v>
      </c>
      <c r="I76" s="78">
        <v>0</v>
      </c>
      <c r="J76" s="78">
        <v>3.5000000000000001E-3</v>
      </c>
      <c r="K76" s="78">
        <v>5.0000000000000001E-4</v>
      </c>
    </row>
    <row r="77" spans="2:11">
      <c r="B77" t="s">
        <v>5561</v>
      </c>
      <c r="C77" t="s">
        <v>5562</v>
      </c>
      <c r="D77" t="s">
        <v>106</v>
      </c>
      <c r="E77" t="s">
        <v>5563</v>
      </c>
      <c r="F77" s="77">
        <v>5874412.8899999997</v>
      </c>
      <c r="G77" s="77">
        <v>288.88170000000008</v>
      </c>
      <c r="H77" s="77">
        <v>60854.792304440998</v>
      </c>
      <c r="I77" s="78">
        <v>2.35E-2</v>
      </c>
      <c r="J77" s="78">
        <v>1.8800000000000001E-2</v>
      </c>
      <c r="K77" s="78">
        <v>2.5000000000000001E-3</v>
      </c>
    </row>
    <row r="78" spans="2:11">
      <c r="B78" t="s">
        <v>5564</v>
      </c>
      <c r="C78" t="s">
        <v>5565</v>
      </c>
      <c r="D78" t="s">
        <v>106</v>
      </c>
      <c r="E78" t="s">
        <v>5566</v>
      </c>
      <c r="F78" s="77">
        <v>985550.78</v>
      </c>
      <c r="G78" s="77">
        <v>122.39399999999985</v>
      </c>
      <c r="H78" s="77">
        <v>4325.6305077200896</v>
      </c>
      <c r="I78" s="78">
        <v>6.9999999999999999E-4</v>
      </c>
      <c r="J78" s="78">
        <v>1.2999999999999999E-3</v>
      </c>
      <c r="K78" s="78">
        <v>2.0000000000000001E-4</v>
      </c>
    </row>
    <row r="79" spans="2:11">
      <c r="B79" t="s">
        <v>5567</v>
      </c>
      <c r="C79" t="s">
        <v>5568</v>
      </c>
      <c r="D79" t="s">
        <v>106</v>
      </c>
      <c r="E79" t="s">
        <v>5569</v>
      </c>
      <c r="F79" s="77">
        <v>3555585.49</v>
      </c>
      <c r="G79" s="77">
        <v>190.13419999999991</v>
      </c>
      <c r="H79" s="77">
        <v>24242.7371198451</v>
      </c>
      <c r="I79" s="78">
        <v>1.78E-2</v>
      </c>
      <c r="J79" s="78">
        <v>7.4999999999999997E-3</v>
      </c>
      <c r="K79" s="78">
        <v>1E-3</v>
      </c>
    </row>
    <row r="80" spans="2:11">
      <c r="B80" t="s">
        <v>5570</v>
      </c>
      <c r="C80" t="s">
        <v>5571</v>
      </c>
      <c r="D80" t="s">
        <v>106</v>
      </c>
      <c r="E80" t="s">
        <v>5572</v>
      </c>
      <c r="F80" s="77">
        <v>3876997.63</v>
      </c>
      <c r="G80" s="77">
        <v>115.4858999999997</v>
      </c>
      <c r="H80" s="77">
        <v>16055.904783059301</v>
      </c>
      <c r="I80" s="78">
        <v>0</v>
      </c>
      <c r="J80" s="78">
        <v>5.0000000000000001E-3</v>
      </c>
      <c r="K80" s="78">
        <v>6.9999999999999999E-4</v>
      </c>
    </row>
    <row r="81" spans="2:11">
      <c r="B81" s="79" t="s">
        <v>5573</v>
      </c>
      <c r="C81" s="16"/>
      <c r="F81" s="81">
        <v>13632.63</v>
      </c>
      <c r="H81" s="81">
        <v>30474.765196918954</v>
      </c>
      <c r="J81" s="80">
        <v>9.4000000000000004E-3</v>
      </c>
      <c r="K81" s="80">
        <v>1.1999999999999999E-3</v>
      </c>
    </row>
    <row r="82" spans="2:11">
      <c r="B82" t="s">
        <v>5574</v>
      </c>
      <c r="C82" t="s">
        <v>5575</v>
      </c>
      <c r="D82" t="s">
        <v>113</v>
      </c>
      <c r="E82" t="s">
        <v>5576</v>
      </c>
      <c r="F82" s="77">
        <v>234.15</v>
      </c>
      <c r="G82" s="77">
        <v>17442.41</v>
      </c>
      <c r="H82" s="77">
        <v>180.77221802499301</v>
      </c>
      <c r="I82" s="78">
        <v>0</v>
      </c>
      <c r="J82" s="78">
        <v>1E-4</v>
      </c>
      <c r="K82" s="78">
        <v>0</v>
      </c>
    </row>
    <row r="83" spans="2:11">
      <c r="B83" t="s">
        <v>5574</v>
      </c>
      <c r="C83" t="s">
        <v>5577</v>
      </c>
      <c r="D83" t="s">
        <v>113</v>
      </c>
      <c r="E83" t="s">
        <v>5576</v>
      </c>
      <c r="F83" s="77">
        <v>1920.3</v>
      </c>
      <c r="G83" s="77">
        <v>17335.210000000046</v>
      </c>
      <c r="H83" s="77">
        <v>1473.4290321579099</v>
      </c>
      <c r="I83" s="78">
        <v>0</v>
      </c>
      <c r="J83" s="78">
        <v>5.0000000000000001E-4</v>
      </c>
      <c r="K83" s="78">
        <v>1E-4</v>
      </c>
    </row>
    <row r="84" spans="2:11">
      <c r="B84" t="s">
        <v>5574</v>
      </c>
      <c r="C84" t="s">
        <v>5578</v>
      </c>
      <c r="D84" t="s">
        <v>113</v>
      </c>
      <c r="E84" t="s">
        <v>5576</v>
      </c>
      <c r="F84" s="77">
        <v>123.24</v>
      </c>
      <c r="G84" s="77">
        <v>17442.400000000001</v>
      </c>
      <c r="H84" s="77">
        <v>95.145656104512</v>
      </c>
      <c r="I84" s="78">
        <v>0</v>
      </c>
      <c r="J84" s="78">
        <v>0</v>
      </c>
      <c r="K84" s="78">
        <v>0</v>
      </c>
    </row>
    <row r="85" spans="2:11">
      <c r="B85" t="s">
        <v>5579</v>
      </c>
      <c r="C85" t="s">
        <v>5580</v>
      </c>
      <c r="D85" t="s">
        <v>102</v>
      </c>
      <c r="E85" t="s">
        <v>1011</v>
      </c>
      <c r="F85" s="77">
        <v>9920.6200000000008</v>
      </c>
      <c r="G85" s="77">
        <v>240052</v>
      </c>
      <c r="H85" s="77">
        <v>23814.646722400001</v>
      </c>
      <c r="I85" s="78">
        <v>1E-4</v>
      </c>
      <c r="J85" s="78">
        <v>7.4000000000000003E-3</v>
      </c>
      <c r="K85" s="78">
        <v>1E-3</v>
      </c>
    </row>
    <row r="86" spans="2:11">
      <c r="B86" t="s">
        <v>5581</v>
      </c>
      <c r="C86" t="s">
        <v>5582</v>
      </c>
      <c r="D86" t="s">
        <v>110</v>
      </c>
      <c r="E86" t="s">
        <v>5583</v>
      </c>
      <c r="F86" s="77">
        <v>388.63</v>
      </c>
      <c r="G86" s="77">
        <v>304096.46999999997</v>
      </c>
      <c r="H86" s="77">
        <v>1181.8101113610001</v>
      </c>
      <c r="I86" s="78">
        <v>0</v>
      </c>
      <c r="J86" s="78">
        <v>4.0000000000000002E-4</v>
      </c>
      <c r="K86" s="78">
        <v>0</v>
      </c>
    </row>
    <row r="87" spans="2:11">
      <c r="B87" t="s">
        <v>5584</v>
      </c>
      <c r="C87" t="s">
        <v>5585</v>
      </c>
      <c r="D87" t="s">
        <v>106</v>
      </c>
      <c r="E87" t="s">
        <v>618</v>
      </c>
      <c r="F87" s="77">
        <v>1045.69</v>
      </c>
      <c r="G87" s="77">
        <v>99443.1</v>
      </c>
      <c r="H87" s="77">
        <v>3728.9614568705401</v>
      </c>
      <c r="I87" s="78">
        <v>0</v>
      </c>
      <c r="J87" s="78">
        <v>1.1999999999999999E-3</v>
      </c>
      <c r="K87" s="78">
        <v>2.0000000000000001E-4</v>
      </c>
    </row>
    <row r="88" spans="2:11">
      <c r="B88" s="79" t="s">
        <v>5586</v>
      </c>
      <c r="C88" s="16"/>
      <c r="F88" s="81">
        <v>54398749.030000001</v>
      </c>
      <c r="H88" s="81">
        <v>189114.05130295511</v>
      </c>
      <c r="J88" s="80">
        <v>5.8500000000000003E-2</v>
      </c>
      <c r="K88" s="80">
        <v>7.7999999999999996E-3</v>
      </c>
    </row>
    <row r="89" spans="2:11">
      <c r="B89" t="s">
        <v>5587</v>
      </c>
      <c r="C89" t="s">
        <v>5588</v>
      </c>
      <c r="D89" t="s">
        <v>106</v>
      </c>
      <c r="E89" t="s">
        <v>5589</v>
      </c>
      <c r="F89" s="77">
        <v>5000536</v>
      </c>
      <c r="G89" s="77">
        <v>108.50749999999999</v>
      </c>
      <c r="H89" s="77">
        <v>19457.480368317301</v>
      </c>
      <c r="I89" s="78">
        <v>0</v>
      </c>
      <c r="J89" s="78">
        <v>6.0000000000000001E-3</v>
      </c>
      <c r="K89" s="78">
        <v>8.0000000000000004E-4</v>
      </c>
    </row>
    <row r="90" spans="2:11">
      <c r="B90" t="s">
        <v>5590</v>
      </c>
      <c r="C90" t="s">
        <v>5591</v>
      </c>
      <c r="D90" t="s">
        <v>106</v>
      </c>
      <c r="E90" t="s">
        <v>5592</v>
      </c>
      <c r="F90" s="77">
        <v>5054334.96</v>
      </c>
      <c r="G90" s="77">
        <v>92.537899999999979</v>
      </c>
      <c r="H90" s="77">
        <v>16772.351095386199</v>
      </c>
      <c r="I90" s="78">
        <v>1.1999999999999999E-3</v>
      </c>
      <c r="J90" s="78">
        <v>5.1999999999999998E-3</v>
      </c>
      <c r="K90" s="78">
        <v>6.9999999999999999E-4</v>
      </c>
    </row>
    <row r="91" spans="2:11">
      <c r="B91" t="s">
        <v>5593</v>
      </c>
      <c r="C91" t="s">
        <v>5594</v>
      </c>
      <c r="D91" t="s">
        <v>106</v>
      </c>
      <c r="E91" t="s">
        <v>5592</v>
      </c>
      <c r="F91" s="77">
        <v>1882047.02</v>
      </c>
      <c r="G91" s="77">
        <v>193.52590000000069</v>
      </c>
      <c r="H91" s="77">
        <v>13061.102883887201</v>
      </c>
      <c r="I91" s="78">
        <v>0</v>
      </c>
      <c r="J91" s="78">
        <v>4.0000000000000001E-3</v>
      </c>
      <c r="K91" s="78">
        <v>5.0000000000000001E-4</v>
      </c>
    </row>
    <row r="92" spans="2:11">
      <c r="B92" t="s">
        <v>5595</v>
      </c>
      <c r="C92" t="s">
        <v>5596</v>
      </c>
      <c r="D92" t="s">
        <v>106</v>
      </c>
      <c r="E92" t="s">
        <v>5597</v>
      </c>
      <c r="F92" s="77">
        <v>14325.38</v>
      </c>
      <c r="G92" s="77">
        <v>173.74160000000001</v>
      </c>
      <c r="H92" s="77">
        <v>89.252471883234904</v>
      </c>
      <c r="I92" s="78">
        <v>0</v>
      </c>
      <c r="J92" s="78">
        <v>0</v>
      </c>
      <c r="K92" s="78">
        <v>0</v>
      </c>
    </row>
    <row r="93" spans="2:11">
      <c r="B93" t="s">
        <v>5598</v>
      </c>
      <c r="C93" t="s">
        <v>5599</v>
      </c>
      <c r="D93" t="s">
        <v>106</v>
      </c>
      <c r="E93" t="s">
        <v>5600</v>
      </c>
      <c r="F93" s="77">
        <v>5664576</v>
      </c>
      <c r="G93" s="77">
        <v>12.260900000000021</v>
      </c>
      <c r="H93" s="77">
        <v>2490.57740363943</v>
      </c>
      <c r="I93" s="78">
        <v>5.5E-2</v>
      </c>
      <c r="J93" s="78">
        <v>8.0000000000000004E-4</v>
      </c>
      <c r="K93" s="78">
        <v>1E-4</v>
      </c>
    </row>
    <row r="94" spans="2:11">
      <c r="B94" t="s">
        <v>5601</v>
      </c>
      <c r="C94" t="s">
        <v>5602</v>
      </c>
      <c r="D94" t="s">
        <v>106</v>
      </c>
      <c r="E94" t="s">
        <v>5603</v>
      </c>
      <c r="F94" s="77">
        <v>8242356.1699999999</v>
      </c>
      <c r="G94" s="77">
        <v>68.985100000000003</v>
      </c>
      <c r="H94" s="77">
        <v>20389.9875593832</v>
      </c>
      <c r="I94" s="78">
        <v>5.0000000000000001E-4</v>
      </c>
      <c r="J94" s="78">
        <v>6.3E-3</v>
      </c>
      <c r="K94" s="78">
        <v>8.0000000000000004E-4</v>
      </c>
    </row>
    <row r="95" spans="2:11">
      <c r="B95" t="s">
        <v>5604</v>
      </c>
      <c r="C95" t="s">
        <v>5605</v>
      </c>
      <c r="D95" t="s">
        <v>106</v>
      </c>
      <c r="E95" t="s">
        <v>5606</v>
      </c>
      <c r="F95" s="77">
        <v>5084836.8</v>
      </c>
      <c r="G95" s="77">
        <v>118.37240000000011</v>
      </c>
      <c r="H95" s="77">
        <v>21584.289475488102</v>
      </c>
      <c r="I95" s="78">
        <v>7.0000000000000001E-3</v>
      </c>
      <c r="J95" s="78">
        <v>6.7000000000000002E-3</v>
      </c>
      <c r="K95" s="78">
        <v>8.9999999999999998E-4</v>
      </c>
    </row>
    <row r="96" spans="2:11">
      <c r="B96" t="s">
        <v>5607</v>
      </c>
      <c r="C96" t="s">
        <v>5608</v>
      </c>
      <c r="D96" t="s">
        <v>106</v>
      </c>
      <c r="E96" t="s">
        <v>5609</v>
      </c>
      <c r="F96" s="77">
        <v>305415.03999999998</v>
      </c>
      <c r="G96" s="77">
        <v>840.26720000000034</v>
      </c>
      <c r="H96" s="77">
        <v>9202.7604242829493</v>
      </c>
      <c r="I96" s="78">
        <v>0</v>
      </c>
      <c r="J96" s="78">
        <v>2.8E-3</v>
      </c>
      <c r="K96" s="78">
        <v>4.0000000000000002E-4</v>
      </c>
    </row>
    <row r="97" spans="2:11">
      <c r="B97" t="s">
        <v>5610</v>
      </c>
      <c r="C97" t="s">
        <v>5611</v>
      </c>
      <c r="D97" t="s">
        <v>106</v>
      </c>
      <c r="E97" t="s">
        <v>5612</v>
      </c>
      <c r="F97" s="77">
        <v>7856484.1699999999</v>
      </c>
      <c r="G97" s="77">
        <v>61.070700000000066</v>
      </c>
      <c r="H97" s="77">
        <v>17205.663422537302</v>
      </c>
      <c r="I97" s="78">
        <v>1.1000000000000001E-3</v>
      </c>
      <c r="J97" s="78">
        <v>5.3E-3</v>
      </c>
      <c r="K97" s="78">
        <v>6.9999999999999999E-4</v>
      </c>
    </row>
    <row r="98" spans="2:11">
      <c r="B98" t="s">
        <v>5613</v>
      </c>
      <c r="C98" t="s">
        <v>5614</v>
      </c>
      <c r="D98" t="s">
        <v>106</v>
      </c>
      <c r="E98" t="s">
        <v>5615</v>
      </c>
      <c r="F98" s="77">
        <v>5941543.1299999999</v>
      </c>
      <c r="G98" s="77">
        <v>108.1986</v>
      </c>
      <c r="H98" s="77">
        <v>23053.198015411399</v>
      </c>
      <c r="I98" s="78">
        <v>1.9E-3</v>
      </c>
      <c r="J98" s="78">
        <v>7.1000000000000004E-3</v>
      </c>
      <c r="K98" s="78">
        <v>8.9999999999999998E-4</v>
      </c>
    </row>
    <row r="99" spans="2:11">
      <c r="B99" t="s">
        <v>5616</v>
      </c>
      <c r="C99" t="s">
        <v>5617</v>
      </c>
      <c r="D99" t="s">
        <v>106</v>
      </c>
      <c r="E99" t="s">
        <v>5618</v>
      </c>
      <c r="F99" s="77">
        <v>4636339.58</v>
      </c>
      <c r="G99" s="77">
        <v>134.07710000000031</v>
      </c>
      <c r="H99" s="77">
        <v>22291.542982888001</v>
      </c>
      <c r="I99" s="78">
        <v>0</v>
      </c>
      <c r="J99" s="78">
        <v>6.8999999999999999E-3</v>
      </c>
      <c r="K99" s="78">
        <v>8.9999999999999998E-4</v>
      </c>
    </row>
    <row r="100" spans="2:11">
      <c r="B100" t="s">
        <v>5619</v>
      </c>
      <c r="C100" t="s">
        <v>5620</v>
      </c>
      <c r="D100" t="s">
        <v>106</v>
      </c>
      <c r="E100" t="s">
        <v>5621</v>
      </c>
      <c r="F100" s="77">
        <v>4715954.78</v>
      </c>
      <c r="G100" s="77">
        <v>139.05309999999989</v>
      </c>
      <c r="H100" s="77">
        <v>23515.845199850799</v>
      </c>
      <c r="I100" s="78">
        <v>1.1900000000000001E-2</v>
      </c>
      <c r="J100" s="78">
        <v>7.3000000000000001E-3</v>
      </c>
      <c r="K100" s="78">
        <v>1E-3</v>
      </c>
    </row>
    <row r="101" spans="2:11">
      <c r="B101" s="79" t="s">
        <v>5622</v>
      </c>
      <c r="C101" s="16"/>
      <c r="F101" s="81">
        <v>772004192.98000002</v>
      </c>
      <c r="H101" s="81">
        <v>2431524.4490485694</v>
      </c>
      <c r="J101" s="80">
        <v>0.75260000000000005</v>
      </c>
      <c r="K101" s="80">
        <v>9.9599999999999994E-2</v>
      </c>
    </row>
    <row r="102" spans="2:11">
      <c r="B102" t="s">
        <v>5623</v>
      </c>
      <c r="C102" t="s">
        <v>5624</v>
      </c>
      <c r="D102" t="s">
        <v>106</v>
      </c>
      <c r="E102" t="s">
        <v>5625</v>
      </c>
      <c r="F102" s="77">
        <v>615640.82999999996</v>
      </c>
      <c r="G102" s="77">
        <v>99.990200000000044</v>
      </c>
      <c r="H102" s="77">
        <v>2207.4716629544</v>
      </c>
      <c r="I102" s="78">
        <v>6.0299999999999999E-2</v>
      </c>
      <c r="J102" s="78">
        <v>6.9999999999999999E-4</v>
      </c>
      <c r="K102" s="78">
        <v>1E-4</v>
      </c>
    </row>
    <row r="103" spans="2:11">
      <c r="B103" t="s">
        <v>5626</v>
      </c>
      <c r="C103" t="s">
        <v>5627</v>
      </c>
      <c r="D103" t="s">
        <v>106</v>
      </c>
      <c r="E103" t="s">
        <v>5628</v>
      </c>
      <c r="F103" s="77">
        <v>615234.59</v>
      </c>
      <c r="G103" s="77">
        <v>0.81669999999999998</v>
      </c>
      <c r="H103" s="77">
        <v>18.018290534956598</v>
      </c>
      <c r="I103" s="78">
        <v>0</v>
      </c>
      <c r="J103" s="78">
        <v>0</v>
      </c>
      <c r="K103" s="78">
        <v>0</v>
      </c>
    </row>
    <row r="104" spans="2:11">
      <c r="B104" t="s">
        <v>5629</v>
      </c>
      <c r="C104" t="s">
        <v>5630</v>
      </c>
      <c r="D104" t="s">
        <v>106</v>
      </c>
      <c r="E104" t="s">
        <v>5631</v>
      </c>
      <c r="F104" s="77">
        <v>3465239.42</v>
      </c>
      <c r="G104" s="77">
        <v>104.70650000000019</v>
      </c>
      <c r="H104" s="77">
        <v>13011.194655102099</v>
      </c>
      <c r="I104" s="78">
        <v>1.1599999999999999E-2</v>
      </c>
      <c r="J104" s="78">
        <v>4.0000000000000001E-3</v>
      </c>
      <c r="K104" s="78">
        <v>5.0000000000000001E-4</v>
      </c>
    </row>
    <row r="105" spans="2:11">
      <c r="B105" t="s">
        <v>5632</v>
      </c>
      <c r="C105" t="s">
        <v>5633</v>
      </c>
      <c r="D105" t="s">
        <v>106</v>
      </c>
      <c r="E105" t="s">
        <v>5634</v>
      </c>
      <c r="F105" s="77">
        <v>1962198.82</v>
      </c>
      <c r="G105" s="77">
        <v>85.177600000000055</v>
      </c>
      <c r="H105" s="77">
        <v>5993.4749495060996</v>
      </c>
      <c r="I105" s="78">
        <v>2.8000000000000001E-2</v>
      </c>
      <c r="J105" s="78">
        <v>1.9E-3</v>
      </c>
      <c r="K105" s="78">
        <v>2.0000000000000001E-4</v>
      </c>
    </row>
    <row r="106" spans="2:11">
      <c r="B106" t="s">
        <v>5635</v>
      </c>
      <c r="C106" t="s">
        <v>5636</v>
      </c>
      <c r="D106" t="s">
        <v>106</v>
      </c>
      <c r="E106" t="s">
        <v>5637</v>
      </c>
      <c r="F106" s="77">
        <v>1847068.07</v>
      </c>
      <c r="G106" s="77">
        <v>77.922299999999993</v>
      </c>
      <c r="H106" s="77">
        <v>5161.2506308366601</v>
      </c>
      <c r="I106" s="78">
        <v>4.5999999999999999E-3</v>
      </c>
      <c r="J106" s="78">
        <v>1.6000000000000001E-3</v>
      </c>
      <c r="K106" s="78">
        <v>2.0000000000000001E-4</v>
      </c>
    </row>
    <row r="107" spans="2:11">
      <c r="B107" t="s">
        <v>5638</v>
      </c>
      <c r="C107" t="s">
        <v>5639</v>
      </c>
      <c r="D107" t="s">
        <v>106</v>
      </c>
      <c r="E107" t="s">
        <v>5640</v>
      </c>
      <c r="F107" s="77">
        <v>5485612.9500000002</v>
      </c>
      <c r="G107" s="77">
        <v>64.926200000000208</v>
      </c>
      <c r="H107" s="77">
        <v>12771.8977260224</v>
      </c>
      <c r="I107" s="78">
        <v>5.4899999999999997E-2</v>
      </c>
      <c r="J107" s="78">
        <v>4.0000000000000001E-3</v>
      </c>
      <c r="K107" s="78">
        <v>5.0000000000000001E-4</v>
      </c>
    </row>
    <row r="108" spans="2:11">
      <c r="B108" t="s">
        <v>5641</v>
      </c>
      <c r="C108" t="s">
        <v>5642</v>
      </c>
      <c r="D108" t="s">
        <v>106</v>
      </c>
      <c r="E108" t="s">
        <v>5606</v>
      </c>
      <c r="F108" s="77">
        <v>4173017.22</v>
      </c>
      <c r="G108" s="77">
        <v>69.309799999999981</v>
      </c>
      <c r="H108" s="77">
        <v>10371.8232624832</v>
      </c>
      <c r="I108" s="78">
        <v>4.8999999999999998E-3</v>
      </c>
      <c r="J108" s="78">
        <v>3.2000000000000002E-3</v>
      </c>
      <c r="K108" s="78">
        <v>4.0000000000000002E-4</v>
      </c>
    </row>
    <row r="109" spans="2:11">
      <c r="B109" t="s">
        <v>5643</v>
      </c>
      <c r="C109" t="s">
        <v>5644</v>
      </c>
      <c r="D109" t="s">
        <v>106</v>
      </c>
      <c r="E109" t="s">
        <v>5645</v>
      </c>
      <c r="F109" s="77">
        <v>7406284.21</v>
      </c>
      <c r="G109" s="77">
        <v>73.665399999999934</v>
      </c>
      <c r="H109" s="77">
        <v>19564.745833921901</v>
      </c>
      <c r="I109" s="78">
        <v>5.9299999999999999E-2</v>
      </c>
      <c r="J109" s="78">
        <v>6.1000000000000004E-3</v>
      </c>
      <c r="K109" s="78">
        <v>8.0000000000000004E-4</v>
      </c>
    </row>
    <row r="110" spans="2:11">
      <c r="B110" t="s">
        <v>5646</v>
      </c>
      <c r="C110" t="s">
        <v>5647</v>
      </c>
      <c r="D110" t="s">
        <v>106</v>
      </c>
      <c r="E110" t="s">
        <v>430</v>
      </c>
      <c r="F110" s="77">
        <v>1884452.35</v>
      </c>
      <c r="G110" s="77">
        <v>136.13350000000034</v>
      </c>
      <c r="H110" s="77">
        <v>9199.4201904356596</v>
      </c>
      <c r="I110" s="78">
        <v>3.5999999999999999E-3</v>
      </c>
      <c r="J110" s="78">
        <v>2.8E-3</v>
      </c>
      <c r="K110" s="78">
        <v>4.0000000000000002E-4</v>
      </c>
    </row>
    <row r="111" spans="2:11">
      <c r="B111" t="s">
        <v>5648</v>
      </c>
      <c r="C111" t="s">
        <v>5649</v>
      </c>
      <c r="D111" t="s">
        <v>106</v>
      </c>
      <c r="E111" t="s">
        <v>5398</v>
      </c>
      <c r="F111" s="77">
        <v>1286914.28</v>
      </c>
      <c r="G111" s="77">
        <v>203.91339999999994</v>
      </c>
      <c r="H111" s="77">
        <v>9410.3477190726007</v>
      </c>
      <c r="I111" s="78">
        <v>5.1499999999999997E-2</v>
      </c>
      <c r="J111" s="78">
        <v>2.8999999999999998E-3</v>
      </c>
      <c r="K111" s="78">
        <v>4.0000000000000002E-4</v>
      </c>
    </row>
    <row r="112" spans="2:11">
      <c r="B112" t="s">
        <v>5650</v>
      </c>
      <c r="C112" t="s">
        <v>5651</v>
      </c>
      <c r="D112" t="s">
        <v>113</v>
      </c>
      <c r="E112" t="s">
        <v>5652</v>
      </c>
      <c r="F112" s="77">
        <v>5653878.4699999997</v>
      </c>
      <c r="G112" s="77">
        <v>47.417000000000137</v>
      </c>
      <c r="H112" s="77">
        <v>11866.197606445599</v>
      </c>
      <c r="I112" s="78">
        <v>9.4000000000000004E-3</v>
      </c>
      <c r="J112" s="78">
        <v>3.7000000000000002E-3</v>
      </c>
      <c r="K112" s="78">
        <v>5.0000000000000001E-4</v>
      </c>
    </row>
    <row r="113" spans="2:11">
      <c r="B113" t="s">
        <v>5653</v>
      </c>
      <c r="C113" t="s">
        <v>5654</v>
      </c>
      <c r="D113" t="s">
        <v>106</v>
      </c>
      <c r="E113" t="s">
        <v>5655</v>
      </c>
      <c r="F113" s="77">
        <v>760920.52</v>
      </c>
      <c r="G113" s="77">
        <v>1E-4</v>
      </c>
      <c r="H113" s="77">
        <v>2.7286609847199999E-3</v>
      </c>
      <c r="I113" s="78">
        <v>5.0000000000000001E-4</v>
      </c>
      <c r="J113" s="78">
        <v>0</v>
      </c>
      <c r="K113" s="78">
        <v>0</v>
      </c>
    </row>
    <row r="114" spans="2:11">
      <c r="B114" t="s">
        <v>5656</v>
      </c>
      <c r="C114" t="s">
        <v>5657</v>
      </c>
      <c r="D114" t="s">
        <v>106</v>
      </c>
      <c r="E114" t="s">
        <v>5658</v>
      </c>
      <c r="F114" s="77">
        <v>525561.64</v>
      </c>
      <c r="G114" s="77">
        <v>98.380700000000004</v>
      </c>
      <c r="H114" s="77">
        <v>1854.14567622343</v>
      </c>
      <c r="I114" s="78">
        <v>3.27E-2</v>
      </c>
      <c r="J114" s="78">
        <v>5.9999999999999995E-4</v>
      </c>
      <c r="K114" s="78">
        <v>1E-4</v>
      </c>
    </row>
    <row r="115" spans="2:11">
      <c r="B115" t="s">
        <v>5659</v>
      </c>
      <c r="C115" t="s">
        <v>5660</v>
      </c>
      <c r="D115" t="s">
        <v>106</v>
      </c>
      <c r="E115" t="s">
        <v>5661</v>
      </c>
      <c r="F115" s="77">
        <v>10131316.9</v>
      </c>
      <c r="G115" s="77">
        <v>109.30630000000042</v>
      </c>
      <c r="H115" s="77">
        <v>39711.965173767698</v>
      </c>
      <c r="I115" s="78">
        <v>5.6300000000000003E-2</v>
      </c>
      <c r="J115" s="78">
        <v>1.23E-2</v>
      </c>
      <c r="K115" s="78">
        <v>1.6000000000000001E-3</v>
      </c>
    </row>
    <row r="116" spans="2:11">
      <c r="B116" t="s">
        <v>5662</v>
      </c>
      <c r="C116" t="s">
        <v>5663</v>
      </c>
      <c r="D116" t="s">
        <v>106</v>
      </c>
      <c r="E116" t="s">
        <v>5664</v>
      </c>
      <c r="F116" s="77">
        <v>8869511.3900000006</v>
      </c>
      <c r="G116" s="77">
        <v>137.27100000000007</v>
      </c>
      <c r="H116" s="77">
        <v>43660.507390878498</v>
      </c>
      <c r="I116" s="78">
        <v>5.91E-2</v>
      </c>
      <c r="J116" s="78">
        <v>1.35E-2</v>
      </c>
      <c r="K116" s="78">
        <v>1.8E-3</v>
      </c>
    </row>
    <row r="117" spans="2:11">
      <c r="B117" t="s">
        <v>5665</v>
      </c>
      <c r="C117" t="s">
        <v>5666</v>
      </c>
      <c r="D117" t="s">
        <v>106</v>
      </c>
      <c r="E117" t="s">
        <v>5661</v>
      </c>
      <c r="F117" s="77">
        <v>26430576.059999999</v>
      </c>
      <c r="G117" s="77">
        <v>126.28049999999988</v>
      </c>
      <c r="H117" s="77">
        <v>119688.715674793</v>
      </c>
      <c r="I117" s="78">
        <v>2.12E-2</v>
      </c>
      <c r="J117" s="78">
        <v>3.6999999999999998E-2</v>
      </c>
      <c r="K117" s="78">
        <v>4.8999999999999998E-3</v>
      </c>
    </row>
    <row r="118" spans="2:11">
      <c r="B118" t="s">
        <v>5667</v>
      </c>
      <c r="C118" t="s">
        <v>5668</v>
      </c>
      <c r="D118" t="s">
        <v>110</v>
      </c>
      <c r="E118" t="s">
        <v>5669</v>
      </c>
      <c r="F118" s="77">
        <v>7637824.6200000001</v>
      </c>
      <c r="G118" s="77">
        <v>98.656799999999905</v>
      </c>
      <c r="H118" s="77">
        <v>29358.776216079299</v>
      </c>
      <c r="I118" s="78">
        <v>7.6399999999999996E-2</v>
      </c>
      <c r="J118" s="78">
        <v>9.1000000000000004E-3</v>
      </c>
      <c r="K118" s="78">
        <v>1.1999999999999999E-3</v>
      </c>
    </row>
    <row r="119" spans="2:11">
      <c r="B119" t="s">
        <v>5670</v>
      </c>
      <c r="C119" t="s">
        <v>5671</v>
      </c>
      <c r="D119" t="s">
        <v>110</v>
      </c>
      <c r="E119" t="s">
        <v>5672</v>
      </c>
      <c r="F119" s="77">
        <v>2641276.2000000002</v>
      </c>
      <c r="G119" s="77">
        <v>66.530100000000047</v>
      </c>
      <c r="H119" s="77">
        <v>6846.5728927820701</v>
      </c>
      <c r="I119" s="78">
        <v>4.4000000000000003E-3</v>
      </c>
      <c r="J119" s="78">
        <v>2.0999999999999999E-3</v>
      </c>
      <c r="K119" s="78">
        <v>2.9999999999999997E-4</v>
      </c>
    </row>
    <row r="120" spans="2:11">
      <c r="B120" t="s">
        <v>5673</v>
      </c>
      <c r="C120" t="s">
        <v>5674</v>
      </c>
      <c r="D120" t="s">
        <v>110</v>
      </c>
      <c r="E120" t="s">
        <v>5675</v>
      </c>
      <c r="F120" s="77">
        <v>3271809.21</v>
      </c>
      <c r="G120" s="77">
        <v>92.123700000000113</v>
      </c>
      <c r="H120" s="77">
        <v>11743.5820101873</v>
      </c>
      <c r="I120" s="78">
        <v>4.36E-2</v>
      </c>
      <c r="J120" s="78">
        <v>3.5999999999999999E-3</v>
      </c>
      <c r="K120" s="78">
        <v>5.0000000000000001E-4</v>
      </c>
    </row>
    <row r="121" spans="2:11">
      <c r="B121" t="s">
        <v>5676</v>
      </c>
      <c r="C121" t="s">
        <v>5677</v>
      </c>
      <c r="D121" t="s">
        <v>110</v>
      </c>
      <c r="E121" t="s">
        <v>872</v>
      </c>
      <c r="F121" s="77">
        <v>1407774.02</v>
      </c>
      <c r="G121" s="77">
        <v>112.15470000000009</v>
      </c>
      <c r="H121" s="77">
        <v>6151.6506803853899</v>
      </c>
      <c r="I121" s="78">
        <v>8.9999999999999998E-4</v>
      </c>
      <c r="J121" s="78">
        <v>1.9E-3</v>
      </c>
      <c r="K121" s="78">
        <v>2.9999999999999997E-4</v>
      </c>
    </row>
    <row r="122" spans="2:11">
      <c r="B122" t="s">
        <v>5678</v>
      </c>
      <c r="C122" t="s">
        <v>5679</v>
      </c>
      <c r="D122" t="s">
        <v>110</v>
      </c>
      <c r="E122" t="s">
        <v>5680</v>
      </c>
      <c r="F122" s="77">
        <v>5833231.9500000002</v>
      </c>
      <c r="G122" s="77">
        <v>96.519500000000164</v>
      </c>
      <c r="H122" s="77">
        <v>21936.409832737299</v>
      </c>
      <c r="I122" s="78">
        <v>2.3E-3</v>
      </c>
      <c r="J122" s="78">
        <v>6.7999999999999996E-3</v>
      </c>
      <c r="K122" s="78">
        <v>8.9999999999999998E-4</v>
      </c>
    </row>
    <row r="123" spans="2:11">
      <c r="B123" t="s">
        <v>5681</v>
      </c>
      <c r="C123" t="s">
        <v>5682</v>
      </c>
      <c r="D123" t="s">
        <v>106</v>
      </c>
      <c r="E123" t="s">
        <v>5476</v>
      </c>
      <c r="F123" s="77">
        <v>1005259.52</v>
      </c>
      <c r="G123" s="77">
        <v>123.4515999999998</v>
      </c>
      <c r="H123" s="77">
        <v>4450.2581362700503</v>
      </c>
      <c r="I123" s="78">
        <v>0</v>
      </c>
      <c r="J123" s="78">
        <v>1.4E-3</v>
      </c>
      <c r="K123" s="78">
        <v>2.0000000000000001E-4</v>
      </c>
    </row>
    <row r="124" spans="2:11">
      <c r="B124" t="s">
        <v>5683</v>
      </c>
      <c r="C124" t="s">
        <v>5684</v>
      </c>
      <c r="D124" t="s">
        <v>106</v>
      </c>
      <c r="E124" t="s">
        <v>5685</v>
      </c>
      <c r="F124" s="77">
        <v>4440029</v>
      </c>
      <c r="G124" s="77">
        <v>98.612099999999998</v>
      </c>
      <c r="H124" s="77">
        <v>15700.9633333073</v>
      </c>
      <c r="I124" s="78">
        <v>0</v>
      </c>
      <c r="J124" s="78">
        <v>4.8999999999999998E-3</v>
      </c>
      <c r="K124" s="78">
        <v>5.9999999999999995E-4</v>
      </c>
    </row>
    <row r="125" spans="2:11">
      <c r="B125" t="s">
        <v>5686</v>
      </c>
      <c r="C125" t="s">
        <v>5687</v>
      </c>
      <c r="D125" t="s">
        <v>106</v>
      </c>
      <c r="E125" t="s">
        <v>514</v>
      </c>
      <c r="F125" s="77">
        <v>544072.64</v>
      </c>
      <c r="G125" s="77">
        <v>4.7219000000000024</v>
      </c>
      <c r="H125" s="77">
        <v>92.126369633541799</v>
      </c>
      <c r="I125" s="78">
        <v>2.8999999999999998E-3</v>
      </c>
      <c r="J125" s="78">
        <v>0</v>
      </c>
      <c r="K125" s="78">
        <v>0</v>
      </c>
    </row>
    <row r="126" spans="2:11">
      <c r="B126" t="s">
        <v>5688</v>
      </c>
      <c r="C126" t="s">
        <v>5689</v>
      </c>
      <c r="D126" t="s">
        <v>110</v>
      </c>
      <c r="E126" t="s">
        <v>5690</v>
      </c>
      <c r="F126" s="77">
        <v>5728506.6200000001</v>
      </c>
      <c r="G126" s="77">
        <v>118.42890000000008</v>
      </c>
      <c r="H126" s="77">
        <v>26432.6287802927</v>
      </c>
      <c r="I126" s="78">
        <v>1.0800000000000001E-2</v>
      </c>
      <c r="J126" s="78">
        <v>8.2000000000000007E-3</v>
      </c>
      <c r="K126" s="78">
        <v>1.1000000000000001E-3</v>
      </c>
    </row>
    <row r="127" spans="2:11">
      <c r="B127" t="s">
        <v>5691</v>
      </c>
      <c r="C127" t="s">
        <v>5692</v>
      </c>
      <c r="D127" t="s">
        <v>106</v>
      </c>
      <c r="E127" t="s">
        <v>5693</v>
      </c>
      <c r="F127" s="77">
        <v>4873405.34</v>
      </c>
      <c r="G127" s="77">
        <v>126.92899999999989</v>
      </c>
      <c r="H127" s="77">
        <v>22182.152085134901</v>
      </c>
      <c r="I127" s="78">
        <v>4.87E-2</v>
      </c>
      <c r="J127" s="78">
        <v>6.8999999999999999E-3</v>
      </c>
      <c r="K127" s="78">
        <v>8.9999999999999998E-4</v>
      </c>
    </row>
    <row r="128" spans="2:11">
      <c r="B128" t="s">
        <v>5694</v>
      </c>
      <c r="C128" t="s">
        <v>5695</v>
      </c>
      <c r="D128" t="s">
        <v>106</v>
      </c>
      <c r="E128" t="s">
        <v>319</v>
      </c>
      <c r="F128" s="77">
        <v>146997.22700000001</v>
      </c>
      <c r="G128" s="77">
        <v>132.78270000000009</v>
      </c>
      <c r="H128" s="77">
        <v>699.94017655152004</v>
      </c>
      <c r="I128" s="78">
        <v>1.4E-3</v>
      </c>
      <c r="J128" s="78">
        <v>2.0000000000000001E-4</v>
      </c>
      <c r="K128" s="78">
        <v>0</v>
      </c>
    </row>
    <row r="129" spans="2:11">
      <c r="B129" t="s">
        <v>5696</v>
      </c>
      <c r="C129" t="s">
        <v>5697</v>
      </c>
      <c r="D129" t="s">
        <v>106</v>
      </c>
      <c r="E129" t="s">
        <v>5698</v>
      </c>
      <c r="F129" s="77">
        <v>4970421</v>
      </c>
      <c r="G129" s="77">
        <v>100</v>
      </c>
      <c r="H129" s="77">
        <v>17823.929705999999</v>
      </c>
      <c r="I129" s="78">
        <v>0</v>
      </c>
      <c r="J129" s="78">
        <v>5.4999999999999997E-3</v>
      </c>
      <c r="K129" s="78">
        <v>6.9999999999999999E-4</v>
      </c>
    </row>
    <row r="130" spans="2:11">
      <c r="B130" t="s">
        <v>5699</v>
      </c>
      <c r="C130" t="s">
        <v>5700</v>
      </c>
      <c r="D130" t="s">
        <v>106</v>
      </c>
      <c r="E130" t="s">
        <v>872</v>
      </c>
      <c r="F130" s="77">
        <v>7316252</v>
      </c>
      <c r="G130" s="77">
        <v>101.21450000000016</v>
      </c>
      <c r="H130" s="77">
        <v>26554.716859616601</v>
      </c>
      <c r="I130" s="78">
        <v>6.1000000000000004E-3</v>
      </c>
      <c r="J130" s="78">
        <v>8.2000000000000007E-3</v>
      </c>
      <c r="K130" s="78">
        <v>1.1000000000000001E-3</v>
      </c>
    </row>
    <row r="131" spans="2:11">
      <c r="B131" t="s">
        <v>5701</v>
      </c>
      <c r="C131" t="s">
        <v>5702</v>
      </c>
      <c r="D131" t="s">
        <v>106</v>
      </c>
      <c r="E131" t="s">
        <v>430</v>
      </c>
      <c r="F131" s="77">
        <v>830266.11</v>
      </c>
      <c r="G131" s="77">
        <v>100.09789999999997</v>
      </c>
      <c r="H131" s="77">
        <v>2980.2490807107802</v>
      </c>
      <c r="I131" s="78">
        <v>5.9999999999999995E-4</v>
      </c>
      <c r="J131" s="78">
        <v>8.9999999999999998E-4</v>
      </c>
      <c r="K131" s="78">
        <v>1E-4</v>
      </c>
    </row>
    <row r="132" spans="2:11">
      <c r="B132" t="s">
        <v>5703</v>
      </c>
      <c r="C132" t="s">
        <v>5704</v>
      </c>
      <c r="D132" t="s">
        <v>110</v>
      </c>
      <c r="E132" t="s">
        <v>5705</v>
      </c>
      <c r="F132" s="77">
        <v>10065977.130000001</v>
      </c>
      <c r="G132" s="77">
        <v>97.561099999999939</v>
      </c>
      <c r="H132" s="77">
        <v>38262.5464372758</v>
      </c>
      <c r="I132" s="78">
        <v>2.5000000000000001E-3</v>
      </c>
      <c r="J132" s="78">
        <v>1.18E-2</v>
      </c>
      <c r="K132" s="78">
        <v>1.6000000000000001E-3</v>
      </c>
    </row>
    <row r="133" spans="2:11">
      <c r="B133" t="s">
        <v>5706</v>
      </c>
      <c r="C133" t="s">
        <v>5707</v>
      </c>
      <c r="D133" t="s">
        <v>110</v>
      </c>
      <c r="E133" t="s">
        <v>319</v>
      </c>
      <c r="F133" s="77">
        <v>437160.58</v>
      </c>
      <c r="G133" s="77">
        <v>100</v>
      </c>
      <c r="H133" s="77">
        <v>1703.2650517960001</v>
      </c>
      <c r="I133" s="78">
        <v>2.0000000000000001E-4</v>
      </c>
      <c r="J133" s="78">
        <v>5.0000000000000001E-4</v>
      </c>
      <c r="K133" s="78">
        <v>1E-4</v>
      </c>
    </row>
    <row r="134" spans="2:11">
      <c r="B134" t="s">
        <v>5708</v>
      </c>
      <c r="C134" t="s">
        <v>5709</v>
      </c>
      <c r="D134" t="s">
        <v>110</v>
      </c>
      <c r="E134" t="s">
        <v>5710</v>
      </c>
      <c r="F134" s="77">
        <v>1639354.62</v>
      </c>
      <c r="G134" s="77">
        <v>102.91580000000002</v>
      </c>
      <c r="H134" s="77">
        <v>6573.4930071352001</v>
      </c>
      <c r="I134" s="78">
        <v>1.4E-3</v>
      </c>
      <c r="J134" s="78">
        <v>2E-3</v>
      </c>
      <c r="K134" s="78">
        <v>2.9999999999999997E-4</v>
      </c>
    </row>
    <row r="135" spans="2:11">
      <c r="B135" t="s">
        <v>5711</v>
      </c>
      <c r="C135" t="s">
        <v>5712</v>
      </c>
      <c r="D135" t="s">
        <v>113</v>
      </c>
      <c r="E135" t="s">
        <v>313</v>
      </c>
      <c r="F135" s="77">
        <v>5699816.6299999999</v>
      </c>
      <c r="G135" s="77">
        <v>102.16899999999994</v>
      </c>
      <c r="H135" s="77">
        <v>25775.7351480016</v>
      </c>
      <c r="I135" s="78">
        <v>6.3E-3</v>
      </c>
      <c r="J135" s="78">
        <v>8.0000000000000002E-3</v>
      </c>
      <c r="K135" s="78">
        <v>1.1000000000000001E-3</v>
      </c>
    </row>
    <row r="136" spans="2:11">
      <c r="B136" t="s">
        <v>5713</v>
      </c>
      <c r="C136" t="s">
        <v>5714</v>
      </c>
      <c r="D136" t="s">
        <v>106</v>
      </c>
      <c r="E136" t="s">
        <v>5715</v>
      </c>
      <c r="F136" s="77">
        <v>2347380</v>
      </c>
      <c r="G136" s="77">
        <v>87.2577</v>
      </c>
      <c r="H136" s="77">
        <v>7345.0954965603596</v>
      </c>
      <c r="I136" s="78">
        <v>3.5000000000000003E-2</v>
      </c>
      <c r="J136" s="78">
        <v>2.3E-3</v>
      </c>
      <c r="K136" s="78">
        <v>2.9999999999999997E-4</v>
      </c>
    </row>
    <row r="137" spans="2:11">
      <c r="B137" t="s">
        <v>5716</v>
      </c>
      <c r="C137" t="s">
        <v>5717</v>
      </c>
      <c r="D137" t="s">
        <v>106</v>
      </c>
      <c r="E137" t="s">
        <v>5718</v>
      </c>
      <c r="F137" s="77">
        <v>811103.76</v>
      </c>
      <c r="G137" s="77">
        <v>102.13639999999997</v>
      </c>
      <c r="H137" s="77">
        <v>2970.7578000929102</v>
      </c>
      <c r="I137" s="78">
        <v>7.4000000000000003E-3</v>
      </c>
      <c r="J137" s="78">
        <v>8.9999999999999998E-4</v>
      </c>
      <c r="K137" s="78">
        <v>1E-4</v>
      </c>
    </row>
    <row r="138" spans="2:11">
      <c r="B138" t="s">
        <v>5719</v>
      </c>
      <c r="C138" t="s">
        <v>5720</v>
      </c>
      <c r="D138" t="s">
        <v>106</v>
      </c>
      <c r="E138" t="s">
        <v>5721</v>
      </c>
      <c r="F138" s="77">
        <v>456573.95</v>
      </c>
      <c r="G138" s="77">
        <v>102.22860000000038</v>
      </c>
      <c r="H138" s="77">
        <v>1673.76247718022</v>
      </c>
      <c r="I138" s="78">
        <v>6.0900000000000003E-2</v>
      </c>
      <c r="J138" s="78">
        <v>5.0000000000000001E-4</v>
      </c>
      <c r="K138" s="78">
        <v>1E-4</v>
      </c>
    </row>
    <row r="139" spans="2:11">
      <c r="B139" t="s">
        <v>5722</v>
      </c>
      <c r="C139" t="s">
        <v>5723</v>
      </c>
      <c r="D139" t="s">
        <v>110</v>
      </c>
      <c r="E139" t="s">
        <v>5724</v>
      </c>
      <c r="F139" s="77">
        <v>13251077.24</v>
      </c>
      <c r="G139" s="77">
        <v>101.39819999999995</v>
      </c>
      <c r="H139" s="77">
        <v>52350.721683234297</v>
      </c>
      <c r="I139" s="78">
        <v>1.5E-3</v>
      </c>
      <c r="J139" s="78">
        <v>1.6199999999999999E-2</v>
      </c>
      <c r="K139" s="78">
        <v>2.0999999999999999E-3</v>
      </c>
    </row>
    <row r="140" spans="2:11">
      <c r="B140" t="s">
        <v>5725</v>
      </c>
      <c r="C140" t="s">
        <v>5726</v>
      </c>
      <c r="D140" t="s">
        <v>110</v>
      </c>
      <c r="E140" t="s">
        <v>5727</v>
      </c>
      <c r="F140" s="77">
        <v>3742362.93</v>
      </c>
      <c r="G140" s="77">
        <v>103.1233</v>
      </c>
      <c r="H140" s="77">
        <v>15036.4026474563</v>
      </c>
      <c r="I140" s="78">
        <v>2.9899999999999999E-2</v>
      </c>
      <c r="J140" s="78">
        <v>4.7000000000000002E-3</v>
      </c>
      <c r="K140" s="78">
        <v>5.9999999999999995E-4</v>
      </c>
    </row>
    <row r="141" spans="2:11">
      <c r="B141" t="s">
        <v>5728</v>
      </c>
      <c r="C141" t="s">
        <v>5729</v>
      </c>
      <c r="D141" t="s">
        <v>110</v>
      </c>
      <c r="E141" t="s">
        <v>5730</v>
      </c>
      <c r="F141" s="77">
        <v>5312566.45</v>
      </c>
      <c r="G141" s="77">
        <v>110.43289999999998</v>
      </c>
      <c r="H141" s="77">
        <v>22858.308740590299</v>
      </c>
      <c r="I141" s="78">
        <v>2.0000000000000001E-4</v>
      </c>
      <c r="J141" s="78">
        <v>7.1000000000000004E-3</v>
      </c>
      <c r="K141" s="78">
        <v>8.9999999999999998E-4</v>
      </c>
    </row>
    <row r="142" spans="2:11">
      <c r="B142" t="s">
        <v>5731</v>
      </c>
      <c r="C142" t="s">
        <v>5732</v>
      </c>
      <c r="D142" t="s">
        <v>110</v>
      </c>
      <c r="E142" t="s">
        <v>5733</v>
      </c>
      <c r="F142" s="77">
        <v>11266631.050000001</v>
      </c>
      <c r="G142" s="77">
        <v>93.817200000000085</v>
      </c>
      <c r="H142" s="77">
        <v>41182.981219633803</v>
      </c>
      <c r="I142" s="78">
        <v>3.7000000000000002E-3</v>
      </c>
      <c r="J142" s="78">
        <v>1.2699999999999999E-2</v>
      </c>
      <c r="K142" s="78">
        <v>1.6999999999999999E-3</v>
      </c>
    </row>
    <row r="143" spans="2:11">
      <c r="B143" t="s">
        <v>5734</v>
      </c>
      <c r="C143" t="s">
        <v>5735</v>
      </c>
      <c r="D143" t="s">
        <v>110</v>
      </c>
      <c r="E143" t="s">
        <v>313</v>
      </c>
      <c r="F143" s="77">
        <v>2062388.89</v>
      </c>
      <c r="G143" s="77">
        <v>101.33620000000008</v>
      </c>
      <c r="H143" s="77">
        <v>8142.8496715425799</v>
      </c>
      <c r="I143" s="78">
        <v>4.1000000000000003E-3</v>
      </c>
      <c r="J143" s="78">
        <v>2.5000000000000001E-3</v>
      </c>
      <c r="K143" s="78">
        <v>2.9999999999999997E-4</v>
      </c>
    </row>
    <row r="144" spans="2:11">
      <c r="B144" t="s">
        <v>5736</v>
      </c>
      <c r="C144" t="s">
        <v>5737</v>
      </c>
      <c r="D144" t="s">
        <v>106</v>
      </c>
      <c r="E144" t="s">
        <v>5631</v>
      </c>
      <c r="F144" s="77">
        <v>1876478.8</v>
      </c>
      <c r="G144" s="77">
        <v>105.39</v>
      </c>
      <c r="H144" s="77">
        <v>7091.7489322495303</v>
      </c>
      <c r="I144" s="78">
        <v>5.7700000000000001E-2</v>
      </c>
      <c r="J144" s="78">
        <v>2.2000000000000001E-3</v>
      </c>
      <c r="K144" s="78">
        <v>2.9999999999999997E-4</v>
      </c>
    </row>
    <row r="145" spans="2:11">
      <c r="B145" t="s">
        <v>5738</v>
      </c>
      <c r="C145" t="s">
        <v>5739</v>
      </c>
      <c r="D145" t="s">
        <v>106</v>
      </c>
      <c r="E145" t="s">
        <v>5740</v>
      </c>
      <c r="F145" s="77">
        <v>2508115.33</v>
      </c>
      <c r="G145" s="77">
        <v>1E-4</v>
      </c>
      <c r="H145" s="77">
        <v>8.9941015733800006E-3</v>
      </c>
      <c r="I145" s="78">
        <v>0</v>
      </c>
      <c r="J145" s="78">
        <v>0</v>
      </c>
      <c r="K145" s="78">
        <v>0</v>
      </c>
    </row>
    <row r="146" spans="2:11">
      <c r="B146" t="s">
        <v>5741</v>
      </c>
      <c r="C146" t="s">
        <v>5742</v>
      </c>
      <c r="D146" t="s">
        <v>106</v>
      </c>
      <c r="E146" t="s">
        <v>5743</v>
      </c>
      <c r="F146" s="77">
        <v>5177785.4800000004</v>
      </c>
      <c r="G146" s="77">
        <v>81.26380000000006</v>
      </c>
      <c r="H146" s="77">
        <v>15088.6875395099</v>
      </c>
      <c r="I146" s="78">
        <v>2.0999999999999999E-3</v>
      </c>
      <c r="J146" s="78">
        <v>4.7000000000000002E-3</v>
      </c>
      <c r="K146" s="78">
        <v>5.9999999999999995E-4</v>
      </c>
    </row>
    <row r="147" spans="2:11">
      <c r="B147" t="s">
        <v>5744</v>
      </c>
      <c r="C147" t="s">
        <v>5745</v>
      </c>
      <c r="D147" t="s">
        <v>106</v>
      </c>
      <c r="E147" t="s">
        <v>5746</v>
      </c>
      <c r="F147" s="77">
        <v>10286673.810000001</v>
      </c>
      <c r="G147" s="77">
        <v>70.557599999999837</v>
      </c>
      <c r="H147" s="77">
        <v>26027.296154350101</v>
      </c>
      <c r="I147" s="78">
        <v>2.5999999999999999E-3</v>
      </c>
      <c r="J147" s="78">
        <v>8.0999999999999996E-3</v>
      </c>
      <c r="K147" s="78">
        <v>1.1000000000000001E-3</v>
      </c>
    </row>
    <row r="148" spans="2:11">
      <c r="B148" t="s">
        <v>5747</v>
      </c>
      <c r="C148" t="s">
        <v>5748</v>
      </c>
      <c r="D148" t="s">
        <v>110</v>
      </c>
      <c r="E148" t="s">
        <v>5749</v>
      </c>
      <c r="F148" s="77">
        <v>288808</v>
      </c>
      <c r="G148" s="77">
        <v>122.83320000000001</v>
      </c>
      <c r="H148" s="77">
        <v>1382.1851641870201</v>
      </c>
      <c r="I148" s="78">
        <v>0</v>
      </c>
      <c r="J148" s="78">
        <v>4.0000000000000002E-4</v>
      </c>
      <c r="K148" s="78">
        <v>1E-4</v>
      </c>
    </row>
    <row r="149" spans="2:11">
      <c r="B149" t="s">
        <v>5750</v>
      </c>
      <c r="C149" t="s">
        <v>5751</v>
      </c>
      <c r="D149" t="s">
        <v>106</v>
      </c>
      <c r="E149" t="s">
        <v>5752</v>
      </c>
      <c r="F149" s="77">
        <v>1226994.8</v>
      </c>
      <c r="G149" s="77">
        <v>102.10960000000033</v>
      </c>
      <c r="H149" s="77">
        <v>4492.8258235306703</v>
      </c>
      <c r="I149" s="78">
        <v>0</v>
      </c>
      <c r="J149" s="78">
        <v>1.4E-3</v>
      </c>
      <c r="K149" s="78">
        <v>2.0000000000000001E-4</v>
      </c>
    </row>
    <row r="150" spans="2:11">
      <c r="B150" t="s">
        <v>5753</v>
      </c>
      <c r="C150" t="s">
        <v>5754</v>
      </c>
      <c r="D150" t="s">
        <v>106</v>
      </c>
      <c r="E150" t="s">
        <v>618</v>
      </c>
      <c r="F150" s="77">
        <v>1424535.02</v>
      </c>
      <c r="G150" s="77">
        <v>109.32470000000006</v>
      </c>
      <c r="H150" s="77">
        <v>5584.72393231765</v>
      </c>
      <c r="I150" s="78">
        <v>2.8E-3</v>
      </c>
      <c r="J150" s="78">
        <v>1.6999999999999999E-3</v>
      </c>
      <c r="K150" s="78">
        <v>2.0000000000000001E-4</v>
      </c>
    </row>
    <row r="151" spans="2:11">
      <c r="B151" t="s">
        <v>5755</v>
      </c>
      <c r="C151" t="s">
        <v>5756</v>
      </c>
      <c r="D151" t="s">
        <v>110</v>
      </c>
      <c r="E151" t="s">
        <v>696</v>
      </c>
      <c r="F151" s="77">
        <v>361528.75</v>
      </c>
      <c r="G151" s="77">
        <v>101.27200000000002</v>
      </c>
      <c r="H151" s="77">
        <v>1426.5055591263299</v>
      </c>
      <c r="I151" s="78">
        <v>0</v>
      </c>
      <c r="J151" s="78">
        <v>4.0000000000000002E-4</v>
      </c>
      <c r="K151" s="78">
        <v>1E-4</v>
      </c>
    </row>
    <row r="152" spans="2:11">
      <c r="B152" t="s">
        <v>5757</v>
      </c>
      <c r="C152" t="s">
        <v>5758</v>
      </c>
      <c r="D152" t="s">
        <v>106</v>
      </c>
      <c r="E152" t="s">
        <v>5759</v>
      </c>
      <c r="F152" s="77">
        <v>831630.87</v>
      </c>
      <c r="G152" s="77">
        <v>76.378300000000038</v>
      </c>
      <c r="H152" s="77">
        <v>2277.7752775214199</v>
      </c>
      <c r="I152" s="78">
        <v>1.12E-2</v>
      </c>
      <c r="J152" s="78">
        <v>6.9999999999999999E-4</v>
      </c>
      <c r="K152" s="78">
        <v>1E-4</v>
      </c>
    </row>
    <row r="153" spans="2:11">
      <c r="B153" t="s">
        <v>5760</v>
      </c>
      <c r="C153" t="s">
        <v>5761</v>
      </c>
      <c r="D153" t="s">
        <v>106</v>
      </c>
      <c r="E153" t="s">
        <v>313</v>
      </c>
      <c r="F153" s="77">
        <v>122468.11</v>
      </c>
      <c r="G153" s="77">
        <v>314.83000120000031</v>
      </c>
      <c r="H153" s="77">
        <v>385.56635218261601</v>
      </c>
      <c r="I153" s="78">
        <v>8.0000000000000004E-4</v>
      </c>
      <c r="J153" s="78">
        <v>1E-4</v>
      </c>
      <c r="K153" s="78">
        <v>0</v>
      </c>
    </row>
    <row r="154" spans="2:11">
      <c r="B154" t="s">
        <v>5762</v>
      </c>
      <c r="C154" t="s">
        <v>5763</v>
      </c>
      <c r="D154" t="s">
        <v>110</v>
      </c>
      <c r="E154" t="s">
        <v>5764</v>
      </c>
      <c r="F154" s="77">
        <v>3002977.27</v>
      </c>
      <c r="G154" s="77">
        <v>100</v>
      </c>
      <c r="H154" s="77">
        <v>11700.200039374</v>
      </c>
      <c r="I154" s="78">
        <v>6.7000000000000002E-3</v>
      </c>
      <c r="J154" s="78">
        <v>3.5999999999999999E-3</v>
      </c>
      <c r="K154" s="78">
        <v>5.0000000000000001E-4</v>
      </c>
    </row>
    <row r="155" spans="2:11">
      <c r="B155" t="s">
        <v>5765</v>
      </c>
      <c r="C155" t="s">
        <v>5766</v>
      </c>
      <c r="D155" t="s">
        <v>110</v>
      </c>
      <c r="E155" t="s">
        <v>5767</v>
      </c>
      <c r="F155" s="77">
        <v>6593303</v>
      </c>
      <c r="G155" s="77">
        <v>86.131399999999999</v>
      </c>
      <c r="H155" s="77">
        <v>22126.146466669401</v>
      </c>
      <c r="I155" s="78">
        <v>3.7000000000000002E-3</v>
      </c>
      <c r="J155" s="78">
        <v>6.7999999999999996E-3</v>
      </c>
      <c r="K155" s="78">
        <v>8.9999999999999998E-4</v>
      </c>
    </row>
    <row r="156" spans="2:11">
      <c r="B156" t="s">
        <v>5768</v>
      </c>
      <c r="C156" t="s">
        <v>5769</v>
      </c>
      <c r="D156" t="s">
        <v>106</v>
      </c>
      <c r="E156" t="s">
        <v>5767</v>
      </c>
      <c r="F156" s="77">
        <v>615067</v>
      </c>
      <c r="G156" s="77">
        <v>100.9092</v>
      </c>
      <c r="H156" s="77">
        <v>2225.6838523421002</v>
      </c>
      <c r="I156" s="78">
        <v>2.5999999999999999E-3</v>
      </c>
      <c r="J156" s="78">
        <v>6.9999999999999999E-4</v>
      </c>
      <c r="K156" s="78">
        <v>1E-4</v>
      </c>
    </row>
    <row r="157" spans="2:11">
      <c r="B157" t="s">
        <v>5770</v>
      </c>
      <c r="C157" t="s">
        <v>5771</v>
      </c>
      <c r="D157" t="s">
        <v>106</v>
      </c>
      <c r="E157" t="s">
        <v>5772</v>
      </c>
      <c r="F157" s="77">
        <v>5940861.0499999998</v>
      </c>
      <c r="G157" s="77">
        <v>100.6091</v>
      </c>
      <c r="H157" s="77">
        <v>21433.689949074898</v>
      </c>
      <c r="I157" s="78">
        <v>7.9000000000000008E-3</v>
      </c>
      <c r="J157" s="78">
        <v>6.6E-3</v>
      </c>
      <c r="K157" s="78">
        <v>8.9999999999999998E-4</v>
      </c>
    </row>
    <row r="158" spans="2:11">
      <c r="B158" t="s">
        <v>5773</v>
      </c>
      <c r="C158" t="s">
        <v>5774</v>
      </c>
      <c r="D158" t="s">
        <v>106</v>
      </c>
      <c r="E158" t="s">
        <v>307</v>
      </c>
      <c r="F158" s="77">
        <v>80009.990000000005</v>
      </c>
      <c r="G158" s="77">
        <v>100</v>
      </c>
      <c r="H158" s="77">
        <v>286.91582413999998</v>
      </c>
      <c r="I158" s="78">
        <v>8.0000000000000004E-4</v>
      </c>
      <c r="J158" s="78">
        <v>1E-4</v>
      </c>
      <c r="K158" s="78">
        <v>0</v>
      </c>
    </row>
    <row r="159" spans="2:11">
      <c r="B159" t="s">
        <v>5775</v>
      </c>
      <c r="C159" t="s">
        <v>5776</v>
      </c>
      <c r="D159" t="s">
        <v>110</v>
      </c>
      <c r="E159" t="s">
        <v>755</v>
      </c>
      <c r="F159" s="77">
        <v>10853624</v>
      </c>
      <c r="G159" s="77">
        <v>113.59740000000009</v>
      </c>
      <c r="H159" s="77">
        <v>48037.943360381301</v>
      </c>
      <c r="I159" s="78">
        <v>0</v>
      </c>
      <c r="J159" s="78">
        <v>1.49E-2</v>
      </c>
      <c r="K159" s="78">
        <v>2E-3</v>
      </c>
    </row>
    <row r="160" spans="2:11">
      <c r="B160" t="s">
        <v>5777</v>
      </c>
      <c r="C160" t="s">
        <v>5778</v>
      </c>
      <c r="D160" t="s">
        <v>106</v>
      </c>
      <c r="E160" t="s">
        <v>5779</v>
      </c>
      <c r="F160" s="77">
        <v>847031.44</v>
      </c>
      <c r="G160" s="77">
        <v>103.96210000000005</v>
      </c>
      <c r="H160" s="77">
        <v>3157.8017382456801</v>
      </c>
      <c r="I160" s="78">
        <v>0</v>
      </c>
      <c r="J160" s="78">
        <v>1E-3</v>
      </c>
      <c r="K160" s="78">
        <v>1E-4</v>
      </c>
    </row>
    <row r="161" spans="2:11">
      <c r="B161" t="s">
        <v>5780</v>
      </c>
      <c r="C161" t="s">
        <v>5781</v>
      </c>
      <c r="D161" t="s">
        <v>110</v>
      </c>
      <c r="E161" t="s">
        <v>5782</v>
      </c>
      <c r="F161" s="77">
        <v>3721875.11</v>
      </c>
      <c r="G161" s="77">
        <v>130.14969999999983</v>
      </c>
      <c r="H161" s="77">
        <v>18873.2289958525</v>
      </c>
      <c r="I161" s="78">
        <v>2.9999999999999997E-4</v>
      </c>
      <c r="J161" s="78">
        <v>5.7999999999999996E-3</v>
      </c>
      <c r="K161" s="78">
        <v>8.0000000000000004E-4</v>
      </c>
    </row>
    <row r="162" spans="2:11">
      <c r="B162" t="s">
        <v>5783</v>
      </c>
      <c r="C162" t="s">
        <v>5784</v>
      </c>
      <c r="D162" t="s">
        <v>110</v>
      </c>
      <c r="E162" t="s">
        <v>5785</v>
      </c>
      <c r="F162" s="77">
        <v>3314033.16</v>
      </c>
      <c r="G162" s="77">
        <v>145.35930000000027</v>
      </c>
      <c r="H162" s="77">
        <v>18768.990501729098</v>
      </c>
      <c r="I162" s="78">
        <v>0</v>
      </c>
      <c r="J162" s="78">
        <v>5.7999999999999996E-3</v>
      </c>
      <c r="K162" s="78">
        <v>8.0000000000000004E-4</v>
      </c>
    </row>
    <row r="163" spans="2:11">
      <c r="B163" t="s">
        <v>5786</v>
      </c>
      <c r="C163" t="s">
        <v>5787</v>
      </c>
      <c r="D163" t="s">
        <v>106</v>
      </c>
      <c r="E163" t="s">
        <v>5788</v>
      </c>
      <c r="F163" s="77">
        <v>6201184.7800000003</v>
      </c>
      <c r="G163" s="77">
        <v>94.392200000000088</v>
      </c>
      <c r="H163" s="77">
        <v>20990.416977306999</v>
      </c>
      <c r="I163" s="78">
        <v>1.6000000000000001E-3</v>
      </c>
      <c r="J163" s="78">
        <v>6.4999999999999997E-3</v>
      </c>
      <c r="K163" s="78">
        <v>8.9999999999999998E-4</v>
      </c>
    </row>
    <row r="164" spans="2:11">
      <c r="B164" t="s">
        <v>5789</v>
      </c>
      <c r="C164" t="s">
        <v>5790</v>
      </c>
      <c r="D164" t="s">
        <v>106</v>
      </c>
      <c r="E164" t="s">
        <v>5791</v>
      </c>
      <c r="F164" s="77">
        <v>6909277.71</v>
      </c>
      <c r="G164" s="77">
        <v>31.037799999999979</v>
      </c>
      <c r="H164" s="77">
        <v>7690.1332403087199</v>
      </c>
      <c r="I164" s="78">
        <v>2.8E-3</v>
      </c>
      <c r="J164" s="78">
        <v>2.3999999999999998E-3</v>
      </c>
      <c r="K164" s="78">
        <v>2.9999999999999997E-4</v>
      </c>
    </row>
    <row r="165" spans="2:11">
      <c r="B165" t="s">
        <v>5792</v>
      </c>
      <c r="C165" t="s">
        <v>5793</v>
      </c>
      <c r="D165" t="s">
        <v>106</v>
      </c>
      <c r="E165" t="s">
        <v>5794</v>
      </c>
      <c r="F165" s="77">
        <v>5522162.5899999999</v>
      </c>
      <c r="G165" s="77">
        <v>107.36850000000022</v>
      </c>
      <c r="H165" s="77">
        <v>21261.620421632699</v>
      </c>
      <c r="I165" s="78">
        <v>2.2000000000000001E-3</v>
      </c>
      <c r="J165" s="78">
        <v>6.6E-3</v>
      </c>
      <c r="K165" s="78">
        <v>8.9999999999999998E-4</v>
      </c>
    </row>
    <row r="166" spans="2:11">
      <c r="B166" t="s">
        <v>5795</v>
      </c>
      <c r="C166" t="s">
        <v>5796</v>
      </c>
      <c r="D166" t="s">
        <v>106</v>
      </c>
      <c r="E166" t="s">
        <v>602</v>
      </c>
      <c r="F166" s="77">
        <v>1339086</v>
      </c>
      <c r="G166" s="77">
        <v>79.153200000000254</v>
      </c>
      <c r="H166" s="77">
        <v>3800.9068992306702</v>
      </c>
      <c r="I166" s="78">
        <v>3.5499999999999997E-2</v>
      </c>
      <c r="J166" s="78">
        <v>1.1999999999999999E-3</v>
      </c>
      <c r="K166" s="78">
        <v>2.0000000000000001E-4</v>
      </c>
    </row>
    <row r="167" spans="2:11">
      <c r="B167" t="s">
        <v>5797</v>
      </c>
      <c r="C167" t="s">
        <v>5798</v>
      </c>
      <c r="D167" t="s">
        <v>106</v>
      </c>
      <c r="E167" t="s">
        <v>5799</v>
      </c>
      <c r="F167" s="77">
        <v>9130418.4499999993</v>
      </c>
      <c r="G167" s="77">
        <v>122.74180000000004</v>
      </c>
      <c r="H167" s="77">
        <v>40187.7280716807</v>
      </c>
      <c r="I167" s="78">
        <v>1.2999999999999999E-3</v>
      </c>
      <c r="J167" s="78">
        <v>1.24E-2</v>
      </c>
      <c r="K167" s="78">
        <v>1.6000000000000001E-3</v>
      </c>
    </row>
    <row r="168" spans="2:11">
      <c r="B168" t="s">
        <v>5800</v>
      </c>
      <c r="C168" t="s">
        <v>5801</v>
      </c>
      <c r="D168" t="s">
        <v>106</v>
      </c>
      <c r="E168" t="s">
        <v>5802</v>
      </c>
      <c r="F168" s="77">
        <v>1227709.83</v>
      </c>
      <c r="G168" s="77">
        <v>77.4679000000001</v>
      </c>
      <c r="H168" s="77">
        <v>3410.57654989294</v>
      </c>
      <c r="I168" s="78">
        <v>6.1400000000000003E-2</v>
      </c>
      <c r="J168" s="78">
        <v>1.1000000000000001E-3</v>
      </c>
      <c r="K168" s="78">
        <v>1E-4</v>
      </c>
    </row>
    <row r="169" spans="2:11">
      <c r="B169" t="s">
        <v>5803</v>
      </c>
      <c r="C169" t="s">
        <v>5804</v>
      </c>
      <c r="D169" t="s">
        <v>110</v>
      </c>
      <c r="E169" t="s">
        <v>5805</v>
      </c>
      <c r="F169" s="77">
        <v>6143355.4900000002</v>
      </c>
      <c r="G169" s="77">
        <v>43.691700000000118</v>
      </c>
      <c r="H169" s="77">
        <v>10457.9324389225</v>
      </c>
      <c r="I169" s="78">
        <v>6.83E-2</v>
      </c>
      <c r="J169" s="78">
        <v>3.2000000000000002E-3</v>
      </c>
      <c r="K169" s="78">
        <v>4.0000000000000002E-4</v>
      </c>
    </row>
    <row r="170" spans="2:11">
      <c r="B170" t="s">
        <v>5806</v>
      </c>
      <c r="C170" t="s">
        <v>5807</v>
      </c>
      <c r="D170" t="s">
        <v>106</v>
      </c>
      <c r="E170" t="s">
        <v>5808</v>
      </c>
      <c r="F170" s="77">
        <v>1578571.75</v>
      </c>
      <c r="G170" s="77">
        <v>111.6356999999998</v>
      </c>
      <c r="H170" s="77">
        <v>6319.4271484894998</v>
      </c>
      <c r="I170" s="78">
        <v>2.0000000000000001E-4</v>
      </c>
      <c r="J170" s="78">
        <v>2E-3</v>
      </c>
      <c r="K170" s="78">
        <v>2.9999999999999997E-4</v>
      </c>
    </row>
    <row r="171" spans="2:11">
      <c r="B171" t="s">
        <v>5809</v>
      </c>
      <c r="C171" t="s">
        <v>5810</v>
      </c>
      <c r="D171" t="s">
        <v>106</v>
      </c>
      <c r="E171" t="s">
        <v>5811</v>
      </c>
      <c r="F171" s="77">
        <v>5867805.4500000002</v>
      </c>
      <c r="G171" s="77">
        <v>96.053699999999949</v>
      </c>
      <c r="H171" s="77">
        <v>20211.571857286599</v>
      </c>
      <c r="I171" s="78">
        <v>1.5E-3</v>
      </c>
      <c r="J171" s="78">
        <v>6.3E-3</v>
      </c>
      <c r="K171" s="78">
        <v>8.0000000000000004E-4</v>
      </c>
    </row>
    <row r="172" spans="2:11">
      <c r="B172" t="s">
        <v>5812</v>
      </c>
      <c r="C172" t="s">
        <v>5813</v>
      </c>
      <c r="D172" t="s">
        <v>106</v>
      </c>
      <c r="E172" t="s">
        <v>5814</v>
      </c>
      <c r="F172" s="77">
        <v>1922627.12</v>
      </c>
      <c r="G172" s="77">
        <v>35.19290000000003</v>
      </c>
      <c r="H172" s="77">
        <v>2426.38886761613</v>
      </c>
      <c r="I172" s="78">
        <v>1.44E-2</v>
      </c>
      <c r="J172" s="78">
        <v>8.0000000000000004E-4</v>
      </c>
      <c r="K172" s="78">
        <v>1E-4</v>
      </c>
    </row>
    <row r="173" spans="2:11">
      <c r="B173" t="s">
        <v>5815</v>
      </c>
      <c r="C173" t="s">
        <v>5816</v>
      </c>
      <c r="D173" t="s">
        <v>110</v>
      </c>
      <c r="E173" t="s">
        <v>5710</v>
      </c>
      <c r="F173" s="77">
        <v>1169510.6000000001</v>
      </c>
      <c r="G173" s="77">
        <v>104.28720000000015</v>
      </c>
      <c r="H173" s="77">
        <v>4751.9997784664101</v>
      </c>
      <c r="I173" s="78">
        <v>0</v>
      </c>
      <c r="J173" s="78">
        <v>1.5E-3</v>
      </c>
      <c r="K173" s="78">
        <v>2.0000000000000001E-4</v>
      </c>
    </row>
    <row r="174" spans="2:11">
      <c r="B174" t="s">
        <v>5817</v>
      </c>
      <c r="C174" t="s">
        <v>5818</v>
      </c>
      <c r="D174" t="s">
        <v>110</v>
      </c>
      <c r="E174" t="s">
        <v>5819</v>
      </c>
      <c r="F174" s="77">
        <v>6041688.25</v>
      </c>
      <c r="G174" s="77">
        <v>56.315499999999879</v>
      </c>
      <c r="H174" s="77">
        <v>13256.4579446757</v>
      </c>
      <c r="I174" s="78">
        <v>6.7100000000000007E-2</v>
      </c>
      <c r="J174" s="78">
        <v>4.1000000000000003E-3</v>
      </c>
      <c r="K174" s="78">
        <v>5.0000000000000001E-4</v>
      </c>
    </row>
    <row r="175" spans="2:11">
      <c r="B175" t="s">
        <v>5820</v>
      </c>
      <c r="C175" t="s">
        <v>5821</v>
      </c>
      <c r="D175" t="s">
        <v>106</v>
      </c>
      <c r="E175" t="s">
        <v>5822</v>
      </c>
      <c r="F175" s="77">
        <v>885923.04</v>
      </c>
      <c r="G175" s="77">
        <v>117.87979999999983</v>
      </c>
      <c r="H175" s="77">
        <v>3744.94696743344</v>
      </c>
      <c r="I175" s="78">
        <v>0</v>
      </c>
      <c r="J175" s="78">
        <v>1.1999999999999999E-3</v>
      </c>
      <c r="K175" s="78">
        <v>2.0000000000000001E-4</v>
      </c>
    </row>
    <row r="176" spans="2:11">
      <c r="B176" t="s">
        <v>5823</v>
      </c>
      <c r="C176" t="s">
        <v>5824</v>
      </c>
      <c r="D176" t="s">
        <v>110</v>
      </c>
      <c r="E176" t="s">
        <v>5825</v>
      </c>
      <c r="F176" s="77">
        <v>5277427.45</v>
      </c>
      <c r="G176" s="77">
        <v>140.8616000000001</v>
      </c>
      <c r="H176" s="77">
        <v>28963.839403915201</v>
      </c>
      <c r="I176" s="78">
        <v>0</v>
      </c>
      <c r="J176" s="78">
        <v>8.9999999999999993E-3</v>
      </c>
      <c r="K176" s="78">
        <v>1.1999999999999999E-3</v>
      </c>
    </row>
    <row r="177" spans="2:11">
      <c r="B177" t="s">
        <v>5826</v>
      </c>
      <c r="C177" t="s">
        <v>5827</v>
      </c>
      <c r="D177" t="s">
        <v>106</v>
      </c>
      <c r="E177" t="s">
        <v>5828</v>
      </c>
      <c r="F177" s="77">
        <v>914774.24</v>
      </c>
      <c r="G177" s="77">
        <v>171.3248999999999</v>
      </c>
      <c r="H177" s="77">
        <v>5620.1084821340501</v>
      </c>
      <c r="I177" s="78">
        <v>5.4999999999999997E-3</v>
      </c>
      <c r="J177" s="78">
        <v>1.6999999999999999E-3</v>
      </c>
      <c r="K177" s="78">
        <v>2.0000000000000001E-4</v>
      </c>
    </row>
    <row r="178" spans="2:11">
      <c r="B178" t="s">
        <v>5829</v>
      </c>
      <c r="C178" t="s">
        <v>5830</v>
      </c>
      <c r="D178" t="s">
        <v>106</v>
      </c>
      <c r="E178" t="s">
        <v>5831</v>
      </c>
      <c r="F178" s="77">
        <v>4708329.58</v>
      </c>
      <c r="G178" s="77">
        <v>106.69630000000004</v>
      </c>
      <c r="H178" s="77">
        <v>18014.677844844598</v>
      </c>
      <c r="I178" s="78">
        <v>6.2799999999999995E-2</v>
      </c>
      <c r="J178" s="78">
        <v>5.5999999999999999E-3</v>
      </c>
      <c r="K178" s="78">
        <v>6.9999999999999999E-4</v>
      </c>
    </row>
    <row r="179" spans="2:11">
      <c r="B179" t="s">
        <v>5832</v>
      </c>
      <c r="C179" t="s">
        <v>5833</v>
      </c>
      <c r="D179" t="s">
        <v>106</v>
      </c>
      <c r="E179" t="s">
        <v>5834</v>
      </c>
      <c r="F179" s="77">
        <v>6781833.4900000002</v>
      </c>
      <c r="G179" s="77">
        <v>59.482400000000048</v>
      </c>
      <c r="H179" s="77">
        <v>14465.9144033468</v>
      </c>
      <c r="I179" s="78">
        <v>7.1400000000000005E-2</v>
      </c>
      <c r="J179" s="78">
        <v>4.4999999999999997E-3</v>
      </c>
      <c r="K179" s="78">
        <v>5.9999999999999995E-4</v>
      </c>
    </row>
    <row r="180" spans="2:11">
      <c r="B180" t="s">
        <v>5835</v>
      </c>
      <c r="C180" t="s">
        <v>5836</v>
      </c>
      <c r="D180" t="s">
        <v>106</v>
      </c>
      <c r="E180" t="s">
        <v>5837</v>
      </c>
      <c r="F180" s="77">
        <v>6370074.4029999999</v>
      </c>
      <c r="G180" s="77">
        <v>96.047300000000021</v>
      </c>
      <c r="H180" s="77">
        <v>21940.168116852201</v>
      </c>
      <c r="I180" s="78">
        <v>0</v>
      </c>
      <c r="J180" s="78">
        <v>6.7999999999999996E-3</v>
      </c>
      <c r="K180" s="78">
        <v>8.9999999999999998E-4</v>
      </c>
    </row>
    <row r="181" spans="2:11">
      <c r="B181" t="s">
        <v>5838</v>
      </c>
      <c r="C181" t="s">
        <v>5839</v>
      </c>
      <c r="D181" t="s">
        <v>106</v>
      </c>
      <c r="E181" t="s">
        <v>5840</v>
      </c>
      <c r="F181" s="77">
        <v>5067386.6399999997</v>
      </c>
      <c r="G181" s="77">
        <v>110.77820000000003</v>
      </c>
      <c r="H181" s="77">
        <v>20130.225108701299</v>
      </c>
      <c r="I181" s="78">
        <v>0</v>
      </c>
      <c r="J181" s="78">
        <v>6.1999999999999998E-3</v>
      </c>
      <c r="K181" s="78">
        <v>8.0000000000000004E-4</v>
      </c>
    </row>
    <row r="182" spans="2:11">
      <c r="B182" t="s">
        <v>5841</v>
      </c>
      <c r="C182" t="s">
        <v>5842</v>
      </c>
      <c r="D182" t="s">
        <v>106</v>
      </c>
      <c r="E182" t="s">
        <v>5530</v>
      </c>
      <c r="F182" s="77">
        <v>2486375.08</v>
      </c>
      <c r="G182" s="77">
        <v>100.60540000000009</v>
      </c>
      <c r="H182" s="77">
        <v>8970.1193547172807</v>
      </c>
      <c r="I182" s="78">
        <v>0</v>
      </c>
      <c r="J182" s="78">
        <v>2.8E-3</v>
      </c>
      <c r="K182" s="78">
        <v>4.0000000000000002E-4</v>
      </c>
    </row>
    <row r="183" spans="2:11">
      <c r="B183" t="s">
        <v>5843</v>
      </c>
      <c r="C183" t="s">
        <v>5844</v>
      </c>
      <c r="D183" t="s">
        <v>106</v>
      </c>
      <c r="E183" t="s">
        <v>5845</v>
      </c>
      <c r="F183" s="77">
        <v>4386787.76</v>
      </c>
      <c r="G183" s="77">
        <v>178.00780000000012</v>
      </c>
      <c r="H183" s="77">
        <v>28002.4442347316</v>
      </c>
      <c r="I183" s="78">
        <v>4.3900000000000002E-2</v>
      </c>
      <c r="J183" s="78">
        <v>8.6999999999999994E-3</v>
      </c>
      <c r="K183" s="78">
        <v>1.1000000000000001E-3</v>
      </c>
    </row>
    <row r="184" spans="2:11">
      <c r="B184" t="s">
        <v>5846</v>
      </c>
      <c r="C184" t="s">
        <v>5847</v>
      </c>
      <c r="D184" t="s">
        <v>106</v>
      </c>
      <c r="E184" t="s">
        <v>399</v>
      </c>
      <c r="F184" s="77">
        <v>886791.55</v>
      </c>
      <c r="G184" s="77">
        <v>102.0635</v>
      </c>
      <c r="H184" s="77">
        <v>3245.65451017243</v>
      </c>
      <c r="I184" s="78">
        <v>3.0000000000000001E-3</v>
      </c>
      <c r="J184" s="78">
        <v>1E-3</v>
      </c>
      <c r="K184" s="78">
        <v>1E-4</v>
      </c>
    </row>
    <row r="185" spans="2:11">
      <c r="B185" t="s">
        <v>5848</v>
      </c>
      <c r="C185" t="s">
        <v>5849</v>
      </c>
      <c r="D185" t="s">
        <v>113</v>
      </c>
      <c r="E185" t="s">
        <v>5785</v>
      </c>
      <c r="F185" s="77">
        <v>6358901.1200000001</v>
      </c>
      <c r="G185" s="77">
        <v>108.46039999999985</v>
      </c>
      <c r="H185" s="77">
        <v>30527.012704835699</v>
      </c>
      <c r="I185" s="78">
        <v>2.5999999999999999E-3</v>
      </c>
      <c r="J185" s="78">
        <v>9.4000000000000004E-3</v>
      </c>
      <c r="K185" s="78">
        <v>1.2999999999999999E-3</v>
      </c>
    </row>
    <row r="186" spans="2:11">
      <c r="B186" t="s">
        <v>5850</v>
      </c>
      <c r="C186" t="s">
        <v>5851</v>
      </c>
      <c r="D186" t="s">
        <v>106</v>
      </c>
      <c r="E186" t="s">
        <v>5852</v>
      </c>
      <c r="F186" s="77">
        <v>261471.8</v>
      </c>
      <c r="G186" s="77">
        <v>117.54139999999988</v>
      </c>
      <c r="H186" s="77">
        <v>1102.11268497018</v>
      </c>
      <c r="I186" s="78">
        <v>1E-3</v>
      </c>
      <c r="J186" s="78">
        <v>2.9999999999999997E-4</v>
      </c>
      <c r="K186" s="78">
        <v>0</v>
      </c>
    </row>
    <row r="187" spans="2:11">
      <c r="B187" t="s">
        <v>5853</v>
      </c>
      <c r="C187" t="s">
        <v>5854</v>
      </c>
      <c r="D187" t="s">
        <v>106</v>
      </c>
      <c r="E187" t="s">
        <v>5855</v>
      </c>
      <c r="F187" s="77">
        <v>2384063.34</v>
      </c>
      <c r="G187" s="77">
        <v>101.94530000000034</v>
      </c>
      <c r="H187" s="77">
        <v>8715.5597196127292</v>
      </c>
      <c r="I187" s="78">
        <v>2.3800000000000002E-2</v>
      </c>
      <c r="J187" s="78">
        <v>2.7000000000000001E-3</v>
      </c>
      <c r="K187" s="78">
        <v>4.0000000000000002E-4</v>
      </c>
    </row>
    <row r="188" spans="2:11">
      <c r="B188" t="s">
        <v>5856</v>
      </c>
      <c r="C188" t="s">
        <v>5857</v>
      </c>
      <c r="D188" t="s">
        <v>106</v>
      </c>
      <c r="E188" t="s">
        <v>5858</v>
      </c>
      <c r="F188" s="77">
        <v>4832057</v>
      </c>
      <c r="G188" s="77">
        <v>107.44889999999999</v>
      </c>
      <c r="H188" s="77">
        <v>18618.4836486286</v>
      </c>
      <c r="I188" s="78">
        <v>0</v>
      </c>
      <c r="J188" s="78">
        <v>5.7999999999999996E-3</v>
      </c>
      <c r="K188" s="78">
        <v>8.0000000000000004E-4</v>
      </c>
    </row>
    <row r="189" spans="2:11">
      <c r="B189" t="s">
        <v>5859</v>
      </c>
      <c r="C189" t="s">
        <v>5860</v>
      </c>
      <c r="D189" t="s">
        <v>106</v>
      </c>
      <c r="E189" t="s">
        <v>5861</v>
      </c>
      <c r="F189" s="77">
        <v>9386085.8300000001</v>
      </c>
      <c r="G189" s="77">
        <v>83.055300000000074</v>
      </c>
      <c r="H189" s="77">
        <v>27955.171295289299</v>
      </c>
      <c r="I189" s="78">
        <v>2.7799999999999998E-2</v>
      </c>
      <c r="J189" s="78">
        <v>8.6999999999999994E-3</v>
      </c>
      <c r="K189" s="78">
        <v>1.1000000000000001E-3</v>
      </c>
    </row>
    <row r="190" spans="2:11">
      <c r="B190" t="s">
        <v>5862</v>
      </c>
      <c r="C190" t="s">
        <v>5863</v>
      </c>
      <c r="D190" t="s">
        <v>113</v>
      </c>
      <c r="E190" t="s">
        <v>5864</v>
      </c>
      <c r="F190" s="77">
        <v>6892551.4299999997</v>
      </c>
      <c r="G190" s="77">
        <v>92.827000000000311</v>
      </c>
      <c r="H190" s="77">
        <v>28319.485846432101</v>
      </c>
      <c r="I190" s="78">
        <v>6.8900000000000003E-2</v>
      </c>
      <c r="J190" s="78">
        <v>8.8000000000000005E-3</v>
      </c>
      <c r="K190" s="78">
        <v>1.1999999999999999E-3</v>
      </c>
    </row>
    <row r="191" spans="2:11">
      <c r="B191" t="s">
        <v>5865</v>
      </c>
      <c r="C191" t="s">
        <v>5866</v>
      </c>
      <c r="D191" t="s">
        <v>106</v>
      </c>
      <c r="E191" t="s">
        <v>5867</v>
      </c>
      <c r="F191" s="77">
        <v>4478150.83</v>
      </c>
      <c r="G191" s="77">
        <v>123.22639999999987</v>
      </c>
      <c r="H191" s="77">
        <v>19788.494899003501</v>
      </c>
      <c r="I191" s="78">
        <v>4.48E-2</v>
      </c>
      <c r="J191" s="78">
        <v>6.1000000000000004E-3</v>
      </c>
      <c r="K191" s="78">
        <v>8.0000000000000004E-4</v>
      </c>
    </row>
    <row r="192" spans="2:11">
      <c r="B192" t="s">
        <v>5868</v>
      </c>
      <c r="C192" t="s">
        <v>5869</v>
      </c>
      <c r="D192" t="s">
        <v>106</v>
      </c>
      <c r="E192" t="s">
        <v>387</v>
      </c>
      <c r="F192" s="77">
        <v>5629669.7199999997</v>
      </c>
      <c r="G192" s="77">
        <v>146.42520000000002</v>
      </c>
      <c r="H192" s="77">
        <v>29560.312956602102</v>
      </c>
      <c r="I192" s="78">
        <v>7.51E-2</v>
      </c>
      <c r="J192" s="78">
        <v>9.1000000000000004E-3</v>
      </c>
      <c r="K192" s="78">
        <v>1.1999999999999999E-3</v>
      </c>
    </row>
    <row r="193" spans="2:11">
      <c r="B193" t="s">
        <v>5870</v>
      </c>
      <c r="C193" t="s">
        <v>5871</v>
      </c>
      <c r="D193" t="s">
        <v>106</v>
      </c>
      <c r="E193" t="s">
        <v>5872</v>
      </c>
      <c r="F193" s="77">
        <v>7200694.3799999999</v>
      </c>
      <c r="G193" s="77">
        <v>86.324899999999957</v>
      </c>
      <c r="H193" s="77">
        <v>22290.548111106498</v>
      </c>
      <c r="I193" s="78">
        <v>8.9999999999999998E-4</v>
      </c>
      <c r="J193" s="78">
        <v>6.8999999999999999E-3</v>
      </c>
      <c r="K193" s="78">
        <v>8.9999999999999998E-4</v>
      </c>
    </row>
    <row r="194" spans="2:11">
      <c r="B194" t="s">
        <v>5873</v>
      </c>
      <c r="C194" t="s">
        <v>5874</v>
      </c>
      <c r="D194" t="s">
        <v>110</v>
      </c>
      <c r="E194" t="s">
        <v>307</v>
      </c>
      <c r="F194" s="77">
        <v>7906430.79</v>
      </c>
      <c r="G194" s="77">
        <v>100.12930000000003</v>
      </c>
      <c r="H194" s="77">
        <v>30844.8665550857</v>
      </c>
      <c r="I194" s="78">
        <v>1.2999999999999999E-3</v>
      </c>
      <c r="J194" s="78">
        <v>9.4999999999999998E-3</v>
      </c>
      <c r="K194" s="78">
        <v>1.2999999999999999E-3</v>
      </c>
    </row>
    <row r="195" spans="2:11">
      <c r="B195" t="s">
        <v>5875</v>
      </c>
      <c r="C195" t="s">
        <v>5876</v>
      </c>
      <c r="D195" t="s">
        <v>110</v>
      </c>
      <c r="E195" t="s">
        <v>5877</v>
      </c>
      <c r="F195" s="77">
        <v>5150928.3499999996</v>
      </c>
      <c r="G195" s="77">
        <v>76.059799999999981</v>
      </c>
      <c r="H195" s="77">
        <v>15264.4770384534</v>
      </c>
      <c r="I195" s="78">
        <v>5.7200000000000001E-2</v>
      </c>
      <c r="J195" s="78">
        <v>4.7000000000000002E-3</v>
      </c>
      <c r="K195" s="78">
        <v>5.9999999999999995E-4</v>
      </c>
    </row>
    <row r="196" spans="2:11">
      <c r="B196" t="s">
        <v>5878</v>
      </c>
      <c r="C196" t="s">
        <v>5879</v>
      </c>
      <c r="D196" t="s">
        <v>110</v>
      </c>
      <c r="E196" t="s">
        <v>5880</v>
      </c>
      <c r="F196" s="77">
        <v>1590102.02</v>
      </c>
      <c r="G196" s="77">
        <v>103.15150000000013</v>
      </c>
      <c r="H196" s="77">
        <v>6390.6021186015496</v>
      </c>
      <c r="I196" s="78">
        <v>3.1800000000000002E-2</v>
      </c>
      <c r="J196" s="78">
        <v>2E-3</v>
      </c>
      <c r="K196" s="78">
        <v>2.9999999999999997E-4</v>
      </c>
    </row>
    <row r="197" spans="2:11">
      <c r="B197" t="s">
        <v>5881</v>
      </c>
      <c r="C197" t="s">
        <v>5882</v>
      </c>
      <c r="D197" t="s">
        <v>106</v>
      </c>
      <c r="E197" t="s">
        <v>5883</v>
      </c>
      <c r="F197" s="77">
        <v>705875</v>
      </c>
      <c r="G197" s="77">
        <v>122.30200000000001</v>
      </c>
      <c r="H197" s="77">
        <v>3095.791083605</v>
      </c>
      <c r="I197" s="78">
        <v>1.8E-3</v>
      </c>
      <c r="J197" s="78">
        <v>1E-3</v>
      </c>
      <c r="K197" s="78">
        <v>1E-4</v>
      </c>
    </row>
    <row r="198" spans="2:11">
      <c r="B198" t="s">
        <v>5884</v>
      </c>
      <c r="C198" t="s">
        <v>5885</v>
      </c>
      <c r="D198" t="s">
        <v>102</v>
      </c>
      <c r="E198" t="s">
        <v>5886</v>
      </c>
      <c r="F198" s="77">
        <v>14243941.84</v>
      </c>
      <c r="G198" s="77">
        <v>100.21814099999986</v>
      </c>
      <c r="H198" s="77">
        <v>14275.0137171692</v>
      </c>
      <c r="I198" s="78">
        <v>0</v>
      </c>
      <c r="J198" s="78">
        <v>4.4000000000000003E-3</v>
      </c>
      <c r="K198" s="78">
        <v>5.9999999999999995E-4</v>
      </c>
    </row>
    <row r="199" spans="2:11">
      <c r="B199" t="s">
        <v>5887</v>
      </c>
      <c r="C199" t="s">
        <v>5888</v>
      </c>
      <c r="D199" t="s">
        <v>102</v>
      </c>
      <c r="E199" t="s">
        <v>5889</v>
      </c>
      <c r="F199" s="77">
        <v>22047041.879999999</v>
      </c>
      <c r="G199" s="77">
        <v>7.2278950000000002</v>
      </c>
      <c r="H199" s="77">
        <v>1593.53703769243</v>
      </c>
      <c r="I199" s="78">
        <v>2.92E-2</v>
      </c>
      <c r="J199" s="78">
        <v>5.0000000000000001E-4</v>
      </c>
      <c r="K199" s="78">
        <v>1E-4</v>
      </c>
    </row>
    <row r="200" spans="2:11">
      <c r="B200" t="s">
        <v>5890</v>
      </c>
      <c r="C200" t="s">
        <v>5891</v>
      </c>
      <c r="D200" t="s">
        <v>110</v>
      </c>
      <c r="E200" t="s">
        <v>5892</v>
      </c>
      <c r="F200" s="77">
        <v>10509973.92</v>
      </c>
      <c r="G200" s="77">
        <v>89.034100000000038</v>
      </c>
      <c r="H200" s="77">
        <v>36458.538340014602</v>
      </c>
      <c r="I200" s="78">
        <v>0</v>
      </c>
      <c r="J200" s="78">
        <v>1.1299999999999999E-2</v>
      </c>
      <c r="K200" s="78">
        <v>1.5E-3</v>
      </c>
    </row>
    <row r="201" spans="2:11">
      <c r="B201" t="s">
        <v>5893</v>
      </c>
      <c r="C201" t="s">
        <v>5894</v>
      </c>
      <c r="D201" t="s">
        <v>110</v>
      </c>
      <c r="E201" t="s">
        <v>5895</v>
      </c>
      <c r="F201" s="77">
        <v>5502750</v>
      </c>
      <c r="G201" s="77">
        <v>103.6968</v>
      </c>
      <c r="H201" s="77">
        <v>22232.401614284401</v>
      </c>
      <c r="I201" s="78">
        <v>5.5E-2</v>
      </c>
      <c r="J201" s="78">
        <v>6.8999999999999999E-3</v>
      </c>
      <c r="K201" s="78">
        <v>8.9999999999999998E-4</v>
      </c>
    </row>
    <row r="202" spans="2:11">
      <c r="B202" t="s">
        <v>5896</v>
      </c>
      <c r="C202" t="s">
        <v>5897</v>
      </c>
      <c r="D202" t="s">
        <v>106</v>
      </c>
      <c r="E202" t="s">
        <v>5898</v>
      </c>
      <c r="F202" s="77">
        <v>8878903.9299999997</v>
      </c>
      <c r="G202" s="77">
        <v>118.65379999999996</v>
      </c>
      <c r="H202" s="77">
        <v>37779.072683901497</v>
      </c>
      <c r="I202" s="78">
        <v>0</v>
      </c>
      <c r="J202" s="78">
        <v>1.17E-2</v>
      </c>
      <c r="K202" s="78">
        <v>1.5E-3</v>
      </c>
    </row>
    <row r="203" spans="2:11">
      <c r="B203" t="s">
        <v>5899</v>
      </c>
      <c r="C203" t="s">
        <v>5900</v>
      </c>
      <c r="D203" t="s">
        <v>110</v>
      </c>
      <c r="E203" t="s">
        <v>5901</v>
      </c>
      <c r="F203" s="77">
        <v>5458885.8700000001</v>
      </c>
      <c r="G203" s="77">
        <v>99.239599999999825</v>
      </c>
      <c r="H203" s="77">
        <v>21107.1823264866</v>
      </c>
      <c r="I203" s="78">
        <v>4.1000000000000002E-2</v>
      </c>
      <c r="J203" s="78">
        <v>6.4999999999999997E-3</v>
      </c>
      <c r="K203" s="78">
        <v>8.9999999999999998E-4</v>
      </c>
    </row>
    <row r="204" spans="2:11">
      <c r="B204" t="s">
        <v>5902</v>
      </c>
      <c r="C204" t="s">
        <v>5903</v>
      </c>
      <c r="D204" t="s">
        <v>106</v>
      </c>
      <c r="E204" t="s">
        <v>5904</v>
      </c>
      <c r="F204" s="77">
        <v>16887686.170000002</v>
      </c>
      <c r="G204" s="77">
        <v>69.082500000000081</v>
      </c>
      <c r="H204" s="77">
        <v>41835.838773027397</v>
      </c>
      <c r="I204" s="78">
        <v>0</v>
      </c>
      <c r="J204" s="78">
        <v>1.29E-2</v>
      </c>
      <c r="K204" s="78">
        <v>1.6999999999999999E-3</v>
      </c>
    </row>
    <row r="205" spans="2:11">
      <c r="B205" t="s">
        <v>5905</v>
      </c>
      <c r="C205" t="s">
        <v>5906</v>
      </c>
      <c r="D205" t="s">
        <v>106</v>
      </c>
      <c r="E205" t="s">
        <v>5542</v>
      </c>
      <c r="F205" s="77">
        <v>657975.27</v>
      </c>
      <c r="G205" s="77">
        <v>108.51010000000014</v>
      </c>
      <c r="H205" s="77">
        <v>2560.29506969984</v>
      </c>
      <c r="I205" s="78">
        <v>0</v>
      </c>
      <c r="J205" s="78">
        <v>8.0000000000000004E-4</v>
      </c>
      <c r="K205" s="78">
        <v>1E-4</v>
      </c>
    </row>
    <row r="206" spans="2:11">
      <c r="B206" t="s">
        <v>5907</v>
      </c>
      <c r="C206" t="s">
        <v>5908</v>
      </c>
      <c r="D206" t="s">
        <v>106</v>
      </c>
      <c r="E206" t="s">
        <v>5909</v>
      </c>
      <c r="F206" s="77">
        <v>68121515.909999996</v>
      </c>
      <c r="G206" s="77">
        <v>89.065099999999973</v>
      </c>
      <c r="H206" s="77">
        <v>217571.57161259299</v>
      </c>
      <c r="I206" s="78">
        <v>9.1999999999999998E-3</v>
      </c>
      <c r="J206" s="78">
        <v>6.7299999999999999E-2</v>
      </c>
      <c r="K206" s="78">
        <v>8.8999999999999999E-3</v>
      </c>
    </row>
    <row r="207" spans="2:11">
      <c r="B207" t="s">
        <v>5910</v>
      </c>
      <c r="C207" t="s">
        <v>5911</v>
      </c>
      <c r="D207" t="s">
        <v>106</v>
      </c>
      <c r="E207" t="s">
        <v>5912</v>
      </c>
      <c r="F207" s="77">
        <v>4450239.01</v>
      </c>
      <c r="G207" s="77">
        <v>96.398500000000041</v>
      </c>
      <c r="H207" s="77">
        <v>15383.809656268601</v>
      </c>
      <c r="I207" s="78">
        <v>0</v>
      </c>
      <c r="J207" s="78">
        <v>4.7999999999999996E-3</v>
      </c>
      <c r="K207" s="78">
        <v>5.9999999999999995E-4</v>
      </c>
    </row>
    <row r="208" spans="2:11">
      <c r="B208" t="s">
        <v>5913</v>
      </c>
      <c r="C208" t="s">
        <v>5914</v>
      </c>
      <c r="D208" t="s">
        <v>106</v>
      </c>
      <c r="E208" t="s">
        <v>1312</v>
      </c>
      <c r="F208" s="77">
        <v>1085948</v>
      </c>
      <c r="G208" s="77">
        <v>100.378</v>
      </c>
      <c r="H208" s="77">
        <v>3908.9296400158401</v>
      </c>
      <c r="I208" s="78">
        <v>0</v>
      </c>
      <c r="J208" s="78">
        <v>1.1999999999999999E-3</v>
      </c>
      <c r="K208" s="78">
        <v>2.0000000000000001E-4</v>
      </c>
    </row>
    <row r="209" spans="2:11">
      <c r="B209" t="s">
        <v>5915</v>
      </c>
      <c r="C209" t="s">
        <v>5916</v>
      </c>
      <c r="D209" t="s">
        <v>106</v>
      </c>
      <c r="E209" t="s">
        <v>5872</v>
      </c>
      <c r="F209" s="77">
        <v>2080674.8</v>
      </c>
      <c r="G209" s="77">
        <v>36.096400000000017</v>
      </c>
      <c r="H209" s="77">
        <v>2693.26063284681</v>
      </c>
      <c r="I209" s="78">
        <v>4.1599999999999998E-2</v>
      </c>
      <c r="J209" s="78">
        <v>8.0000000000000004E-4</v>
      </c>
      <c r="K209" s="78">
        <v>1E-4</v>
      </c>
    </row>
    <row r="210" spans="2:11">
      <c r="B210" t="s">
        <v>5917</v>
      </c>
      <c r="C210" t="s">
        <v>5918</v>
      </c>
      <c r="D210" t="s">
        <v>106</v>
      </c>
      <c r="E210" t="s">
        <v>5919</v>
      </c>
      <c r="F210" s="77">
        <v>11590848.970000001</v>
      </c>
      <c r="G210" s="77">
        <v>97.327799999999883</v>
      </c>
      <c r="H210" s="77">
        <v>40454.090237511598</v>
      </c>
      <c r="I210" s="78">
        <v>0</v>
      </c>
      <c r="J210" s="78">
        <v>1.2500000000000001E-2</v>
      </c>
      <c r="K210" s="78">
        <v>1.6999999999999999E-3</v>
      </c>
    </row>
    <row r="211" spans="2:11">
      <c r="B211" t="s">
        <v>5920</v>
      </c>
      <c r="C211" t="s">
        <v>5921</v>
      </c>
      <c r="D211" t="s">
        <v>106</v>
      </c>
      <c r="E211" t="s">
        <v>5922</v>
      </c>
      <c r="F211" s="77">
        <v>4939524.0199999996</v>
      </c>
      <c r="G211" s="77">
        <v>145.81529999999958</v>
      </c>
      <c r="H211" s="77">
        <v>25828.458221249599</v>
      </c>
      <c r="I211" s="78">
        <v>5.4899999999999997E-2</v>
      </c>
      <c r="J211" s="78">
        <v>8.0000000000000002E-3</v>
      </c>
      <c r="K211" s="78">
        <v>1.1000000000000001E-3</v>
      </c>
    </row>
    <row r="212" spans="2:11">
      <c r="B212" t="s">
        <v>5923</v>
      </c>
      <c r="C212" t="s">
        <v>5924</v>
      </c>
      <c r="D212" t="s">
        <v>106</v>
      </c>
      <c r="E212" t="s">
        <v>5925</v>
      </c>
      <c r="F212" s="77">
        <v>3112738.69</v>
      </c>
      <c r="G212" s="77">
        <v>128.45710000000005</v>
      </c>
      <c r="H212" s="77">
        <v>14338.742392382601</v>
      </c>
      <c r="I212" s="78">
        <v>1.1999999999999999E-3</v>
      </c>
      <c r="J212" s="78">
        <v>4.4000000000000003E-3</v>
      </c>
      <c r="K212" s="78">
        <v>5.9999999999999995E-4</v>
      </c>
    </row>
    <row r="213" spans="2:11">
      <c r="B213" t="s">
        <v>5926</v>
      </c>
      <c r="C213" t="s">
        <v>5927</v>
      </c>
      <c r="D213" t="s">
        <v>110</v>
      </c>
      <c r="E213" t="s">
        <v>5928</v>
      </c>
      <c r="F213" s="77">
        <v>4936367.75</v>
      </c>
      <c r="G213" s="77">
        <v>38.488600000000027</v>
      </c>
      <c r="H213" s="77">
        <v>7402.5416999396102</v>
      </c>
      <c r="I213" s="78">
        <v>6.1699999999999998E-2</v>
      </c>
      <c r="J213" s="78">
        <v>2.3E-3</v>
      </c>
      <c r="K213" s="78">
        <v>2.9999999999999997E-4</v>
      </c>
    </row>
    <row r="214" spans="2:11">
      <c r="B214" t="s">
        <v>5929</v>
      </c>
      <c r="C214" t="s">
        <v>5930</v>
      </c>
      <c r="D214" t="s">
        <v>110</v>
      </c>
      <c r="E214" t="s">
        <v>5931</v>
      </c>
      <c r="F214" s="77">
        <v>8222978.4000000004</v>
      </c>
      <c r="G214" s="77">
        <v>104.39599999999999</v>
      </c>
      <c r="H214" s="77">
        <v>33446.775118793797</v>
      </c>
      <c r="I214" s="78">
        <v>6.8500000000000005E-2</v>
      </c>
      <c r="J214" s="78">
        <v>1.04E-2</v>
      </c>
      <c r="K214" s="78">
        <v>1.4E-3</v>
      </c>
    </row>
    <row r="215" spans="2:11">
      <c r="B215" t="s">
        <v>5932</v>
      </c>
      <c r="C215" t="s">
        <v>5933</v>
      </c>
      <c r="D215" t="s">
        <v>110</v>
      </c>
      <c r="E215" t="s">
        <v>5934</v>
      </c>
      <c r="F215" s="77">
        <v>1462557.1</v>
      </c>
      <c r="G215" s="77">
        <v>103.69289999999988</v>
      </c>
      <c r="H215" s="77">
        <v>5908.8517395586496</v>
      </c>
      <c r="I215" s="78">
        <v>1E-4</v>
      </c>
      <c r="J215" s="78">
        <v>1.8E-3</v>
      </c>
      <c r="K215" s="78">
        <v>2.0000000000000001E-4</v>
      </c>
    </row>
    <row r="216" spans="2:11">
      <c r="B216" t="s">
        <v>5935</v>
      </c>
      <c r="C216" t="s">
        <v>5936</v>
      </c>
      <c r="D216" t="s">
        <v>106</v>
      </c>
      <c r="E216" t="s">
        <v>5937</v>
      </c>
      <c r="F216" s="77">
        <v>4346027.29</v>
      </c>
      <c r="G216" s="77">
        <v>135.316</v>
      </c>
      <c r="H216" s="77">
        <v>21088.800851822802</v>
      </c>
      <c r="I216" s="78">
        <v>7.2400000000000006E-2</v>
      </c>
      <c r="J216" s="78">
        <v>6.4999999999999997E-3</v>
      </c>
      <c r="K216" s="78">
        <v>8.9999999999999998E-4</v>
      </c>
    </row>
    <row r="217" spans="2:11">
      <c r="B217" t="s">
        <v>5938</v>
      </c>
      <c r="C217" t="s">
        <v>5939</v>
      </c>
      <c r="D217" t="s">
        <v>106</v>
      </c>
      <c r="E217" t="s">
        <v>430</v>
      </c>
      <c r="F217" s="77">
        <v>1200011.42</v>
      </c>
      <c r="G217" s="77">
        <v>99.00860000000003</v>
      </c>
      <c r="H217" s="77">
        <v>4260.5786213206802</v>
      </c>
      <c r="I217" s="78">
        <v>1.6999999999999999E-3</v>
      </c>
      <c r="J217" s="78">
        <v>1.2999999999999999E-3</v>
      </c>
      <c r="K217" s="78">
        <v>2.0000000000000001E-4</v>
      </c>
    </row>
    <row r="218" spans="2:11">
      <c r="B218" t="s">
        <v>5940</v>
      </c>
      <c r="C218" t="s">
        <v>5941</v>
      </c>
      <c r="D218" t="s">
        <v>106</v>
      </c>
      <c r="E218" t="s">
        <v>5942</v>
      </c>
      <c r="F218" s="77">
        <v>880746.61</v>
      </c>
      <c r="G218" s="77">
        <v>73.055600000000027</v>
      </c>
      <c r="H218" s="77">
        <v>2307.35690740877</v>
      </c>
      <c r="I218" s="78">
        <v>0</v>
      </c>
      <c r="J218" s="78">
        <v>6.9999999999999999E-4</v>
      </c>
      <c r="K218" s="78">
        <v>1E-4</v>
      </c>
    </row>
    <row r="219" spans="2:11">
      <c r="B219" t="s">
        <v>5943</v>
      </c>
      <c r="C219" t="s">
        <v>5944</v>
      </c>
      <c r="D219" t="s">
        <v>113</v>
      </c>
      <c r="E219" t="s">
        <v>5945</v>
      </c>
      <c r="F219" s="77">
        <v>4830403.4400000004</v>
      </c>
      <c r="G219" s="77">
        <v>99.282499999999771</v>
      </c>
      <c r="H219" s="77">
        <v>21226.9278261365</v>
      </c>
      <c r="I219" s="78">
        <v>3.7199999999999997E-2</v>
      </c>
      <c r="J219" s="78">
        <v>6.6E-3</v>
      </c>
      <c r="K219" s="78">
        <v>8.9999999999999998E-4</v>
      </c>
    </row>
    <row r="220" spans="2:11">
      <c r="B220" t="s">
        <v>5946</v>
      </c>
      <c r="C220" t="s">
        <v>5947</v>
      </c>
      <c r="D220" t="s">
        <v>110</v>
      </c>
      <c r="E220" t="s">
        <v>5948</v>
      </c>
      <c r="F220" s="77">
        <v>5216137.6399999997</v>
      </c>
      <c r="G220" s="77">
        <v>129.48160000000013</v>
      </c>
      <c r="H220" s="77">
        <v>26314.695084246501</v>
      </c>
      <c r="I220" s="78">
        <v>1.6999999999999999E-3</v>
      </c>
      <c r="J220" s="78">
        <v>8.0999999999999996E-3</v>
      </c>
      <c r="K220" s="78">
        <v>1.1000000000000001E-3</v>
      </c>
    </row>
    <row r="221" spans="2:11">
      <c r="B221" t="s">
        <v>5949</v>
      </c>
      <c r="C221" t="s">
        <v>5950</v>
      </c>
      <c r="D221" t="s">
        <v>106</v>
      </c>
      <c r="E221" t="s">
        <v>5951</v>
      </c>
      <c r="F221" s="77">
        <v>4826112.1399999997</v>
      </c>
      <c r="G221" s="77">
        <v>4.3999999999999997E-2</v>
      </c>
      <c r="H221" s="77">
        <v>7.6148327789775996</v>
      </c>
      <c r="I221" s="78">
        <v>1.12E-2</v>
      </c>
      <c r="J221" s="78">
        <v>0</v>
      </c>
      <c r="K221" s="78">
        <v>0</v>
      </c>
    </row>
    <row r="222" spans="2:11">
      <c r="B222" t="s">
        <v>5952</v>
      </c>
      <c r="C222" t="s">
        <v>5953</v>
      </c>
      <c r="D222" t="s">
        <v>110</v>
      </c>
      <c r="E222" t="s">
        <v>5954</v>
      </c>
      <c r="F222" s="77">
        <v>6490734.1399999997</v>
      </c>
      <c r="G222" s="77">
        <v>86.511500000000041</v>
      </c>
      <c r="H222" s="77">
        <v>21878.064835982801</v>
      </c>
      <c r="I222" s="78">
        <v>4.3E-3</v>
      </c>
      <c r="J222" s="78">
        <v>6.7999999999999996E-3</v>
      </c>
      <c r="K222" s="78">
        <v>8.9999999999999998E-4</v>
      </c>
    </row>
    <row r="223" spans="2:11">
      <c r="B223" t="s">
        <v>5955</v>
      </c>
      <c r="C223" t="s">
        <v>5956</v>
      </c>
      <c r="D223" t="s">
        <v>106</v>
      </c>
      <c r="E223" t="s">
        <v>5957</v>
      </c>
      <c r="F223" s="77">
        <v>4863449</v>
      </c>
      <c r="G223" s="77">
        <v>96.393000000000001</v>
      </c>
      <c r="H223" s="77">
        <v>16811.255478928098</v>
      </c>
      <c r="I223" s="78">
        <v>0</v>
      </c>
      <c r="J223" s="78">
        <v>5.1999999999999998E-3</v>
      </c>
      <c r="K223" s="78">
        <v>6.9999999999999999E-4</v>
      </c>
    </row>
    <row r="224" spans="2:11">
      <c r="B224" t="s">
        <v>5958</v>
      </c>
      <c r="C224" t="s">
        <v>5959</v>
      </c>
      <c r="D224" t="s">
        <v>106</v>
      </c>
      <c r="E224" t="s">
        <v>5960</v>
      </c>
      <c r="F224" s="77">
        <v>9255953.4100000001</v>
      </c>
      <c r="G224" s="77">
        <v>122.69869999999999</v>
      </c>
      <c r="H224" s="77">
        <v>40725.967140938999</v>
      </c>
      <c r="I224" s="78">
        <v>1.8E-3</v>
      </c>
      <c r="J224" s="78">
        <v>1.26E-2</v>
      </c>
      <c r="K224" s="78">
        <v>1.6999999999999999E-3</v>
      </c>
    </row>
    <row r="225" spans="2:11">
      <c r="B225" t="s">
        <v>5961</v>
      </c>
      <c r="C225" t="s">
        <v>5962</v>
      </c>
      <c r="D225" t="s">
        <v>106</v>
      </c>
      <c r="E225" t="s">
        <v>5963</v>
      </c>
      <c r="F225" s="77">
        <v>5047995.2300000004</v>
      </c>
      <c r="G225" s="77">
        <v>97.907300000000248</v>
      </c>
      <c r="H225" s="77">
        <v>17723.288020085001</v>
      </c>
      <c r="I225" s="78">
        <v>6.9999999999999999E-4</v>
      </c>
      <c r="J225" s="78">
        <v>5.4999999999999997E-3</v>
      </c>
      <c r="K225" s="78">
        <v>6.9999999999999999E-4</v>
      </c>
    </row>
    <row r="226" spans="2:11">
      <c r="B226" t="s">
        <v>5964</v>
      </c>
      <c r="C226" t="s">
        <v>5965</v>
      </c>
      <c r="D226" t="s">
        <v>106</v>
      </c>
      <c r="E226" t="s">
        <v>370</v>
      </c>
      <c r="F226" s="77">
        <v>4578097.4000000004</v>
      </c>
      <c r="G226" s="77">
        <v>105.87240000000001</v>
      </c>
      <c r="H226" s="77">
        <v>17381.1325478994</v>
      </c>
      <c r="I226" s="78">
        <v>2.7000000000000001E-3</v>
      </c>
      <c r="J226" s="78">
        <v>5.4000000000000003E-3</v>
      </c>
      <c r="K226" s="78">
        <v>6.9999999999999999E-4</v>
      </c>
    </row>
    <row r="227" spans="2:11">
      <c r="B227" t="s">
        <v>5966</v>
      </c>
      <c r="C227" t="s">
        <v>5967</v>
      </c>
      <c r="D227" t="s">
        <v>110</v>
      </c>
      <c r="E227" t="s">
        <v>5968</v>
      </c>
      <c r="F227" s="77">
        <v>4481085.08</v>
      </c>
      <c r="G227" s="77">
        <v>95.610400000000197</v>
      </c>
      <c r="H227" s="77">
        <v>16692.814483577</v>
      </c>
      <c r="I227" s="78">
        <v>9.9000000000000008E-3</v>
      </c>
      <c r="J227" s="78">
        <v>5.1999999999999998E-3</v>
      </c>
      <c r="K227" s="78">
        <v>6.9999999999999999E-4</v>
      </c>
    </row>
    <row r="228" spans="2:11">
      <c r="B228" t="s">
        <v>5969</v>
      </c>
      <c r="C228" t="s">
        <v>5970</v>
      </c>
      <c r="D228" t="s">
        <v>106</v>
      </c>
      <c r="E228" t="s">
        <v>5971</v>
      </c>
      <c r="F228" s="77">
        <v>3809999.5</v>
      </c>
      <c r="G228" s="77">
        <v>107.5104</v>
      </c>
      <c r="H228" s="77">
        <v>14688.7784889786</v>
      </c>
      <c r="I228" s="78">
        <v>1.8E-3</v>
      </c>
      <c r="J228" s="78">
        <v>4.4999999999999997E-3</v>
      </c>
      <c r="K228" s="78">
        <v>5.9999999999999995E-4</v>
      </c>
    </row>
    <row r="229" spans="2:11">
      <c r="B229" t="s">
        <v>5972</v>
      </c>
      <c r="C229" t="s">
        <v>5973</v>
      </c>
      <c r="D229" t="s">
        <v>106</v>
      </c>
      <c r="E229" t="s">
        <v>5974</v>
      </c>
      <c r="F229" s="77">
        <v>5550837.46</v>
      </c>
      <c r="G229" s="77">
        <v>91.584900000000033</v>
      </c>
      <c r="H229" s="77">
        <v>18230.251967736102</v>
      </c>
      <c r="I229" s="78">
        <v>1.11E-2</v>
      </c>
      <c r="J229" s="78">
        <v>5.5999999999999999E-3</v>
      </c>
      <c r="K229" s="78">
        <v>6.9999999999999999E-4</v>
      </c>
    </row>
    <row r="230" spans="2:11">
      <c r="B230" t="s">
        <v>5975</v>
      </c>
      <c r="C230" t="s">
        <v>5976</v>
      </c>
      <c r="D230" t="s">
        <v>106</v>
      </c>
      <c r="E230" t="s">
        <v>5977</v>
      </c>
      <c r="F230" s="77">
        <v>8186112.0700000003</v>
      </c>
      <c r="G230" s="77">
        <v>74.951900000000037</v>
      </c>
      <c r="H230" s="77">
        <v>22002.4284658832</v>
      </c>
      <c r="I230" s="78">
        <v>2.3E-3</v>
      </c>
      <c r="J230" s="78">
        <v>6.7999999999999996E-3</v>
      </c>
      <c r="K230" s="78">
        <v>8.9999999999999998E-4</v>
      </c>
    </row>
    <row r="231" spans="2:11">
      <c r="B231" t="s">
        <v>5978</v>
      </c>
      <c r="C231" t="s">
        <v>5979</v>
      </c>
      <c r="D231" t="s">
        <v>106</v>
      </c>
      <c r="E231" t="s">
        <v>436</v>
      </c>
      <c r="F231" s="77">
        <v>5527074.7400000002</v>
      </c>
      <c r="G231" s="77">
        <v>54.564500000000102</v>
      </c>
      <c r="H231" s="77">
        <v>10814.7330176753</v>
      </c>
      <c r="I231" s="78">
        <v>3.6799999999999999E-2</v>
      </c>
      <c r="J231" s="78">
        <v>3.3E-3</v>
      </c>
      <c r="K231" s="78">
        <v>4.0000000000000002E-4</v>
      </c>
    </row>
    <row r="232" spans="2:11">
      <c r="B232" t="s">
        <v>5980</v>
      </c>
      <c r="C232" t="s">
        <v>5981</v>
      </c>
      <c r="D232" t="s">
        <v>110</v>
      </c>
      <c r="E232" t="s">
        <v>5982</v>
      </c>
      <c r="F232" s="77">
        <v>3815832.17</v>
      </c>
      <c r="G232" s="77">
        <v>2.6311999999999984</v>
      </c>
      <c r="H232" s="77">
        <v>391.18695835343902</v>
      </c>
      <c r="I232" s="78">
        <v>6.3E-2</v>
      </c>
      <c r="J232" s="78">
        <v>1E-4</v>
      </c>
      <c r="K232" s="78">
        <v>0</v>
      </c>
    </row>
    <row r="233" spans="2:11">
      <c r="B233" t="s">
        <v>5983</v>
      </c>
      <c r="C233" t="s">
        <v>5984</v>
      </c>
      <c r="D233" t="s">
        <v>110</v>
      </c>
      <c r="E233" t="s">
        <v>5985</v>
      </c>
      <c r="F233" s="77">
        <v>4344310.2</v>
      </c>
      <c r="G233" s="77">
        <v>10.265400000000003</v>
      </c>
      <c r="H233" s="77">
        <v>1737.5525440428901</v>
      </c>
      <c r="I233" s="78">
        <v>4.7999999999999996E-3</v>
      </c>
      <c r="J233" s="78">
        <v>5.0000000000000001E-4</v>
      </c>
      <c r="K233" s="78">
        <v>1E-4</v>
      </c>
    </row>
    <row r="234" spans="2:11">
      <c r="B234" t="s">
        <v>5986</v>
      </c>
      <c r="C234" t="s">
        <v>5987</v>
      </c>
      <c r="D234" t="s">
        <v>106</v>
      </c>
      <c r="E234" t="s">
        <v>344</v>
      </c>
      <c r="F234" s="77">
        <v>395253.67</v>
      </c>
      <c r="G234" s="77">
        <v>77.295500000000004</v>
      </c>
      <c r="H234" s="77">
        <v>1095.57069557453</v>
      </c>
      <c r="I234" s="78">
        <v>1.2999999999999999E-3</v>
      </c>
      <c r="J234" s="78">
        <v>2.9999999999999997E-4</v>
      </c>
      <c r="K234" s="78">
        <v>0</v>
      </c>
    </row>
    <row r="235" spans="2:11">
      <c r="B235" t="s">
        <v>5988</v>
      </c>
      <c r="C235" t="s">
        <v>5989</v>
      </c>
      <c r="D235" t="s">
        <v>110</v>
      </c>
      <c r="E235" t="s">
        <v>5990</v>
      </c>
      <c r="F235" s="77">
        <v>851638</v>
      </c>
      <c r="G235" s="77">
        <v>93.769099999999881</v>
      </c>
      <c r="H235" s="77">
        <v>3111.40124415234</v>
      </c>
      <c r="I235" s="78">
        <v>0</v>
      </c>
      <c r="J235" s="78">
        <v>1E-3</v>
      </c>
      <c r="K235" s="78">
        <v>1E-4</v>
      </c>
    </row>
    <row r="236" spans="2:11">
      <c r="B236" t="s">
        <v>5991</v>
      </c>
      <c r="C236" t="s">
        <v>5992</v>
      </c>
      <c r="D236" t="s">
        <v>106</v>
      </c>
      <c r="E236" t="s">
        <v>5993</v>
      </c>
      <c r="F236" s="77">
        <v>4327396</v>
      </c>
      <c r="G236" s="77">
        <v>105.73670000000025</v>
      </c>
      <c r="H236" s="77">
        <v>16408.265574626501</v>
      </c>
      <c r="I236" s="78">
        <v>6.7000000000000002E-3</v>
      </c>
      <c r="J236" s="78">
        <v>5.1000000000000004E-3</v>
      </c>
      <c r="K236" s="78">
        <v>6.9999999999999999E-4</v>
      </c>
    </row>
    <row r="237" spans="2:11">
      <c r="B237" t="s">
        <v>5994</v>
      </c>
      <c r="C237" t="s">
        <v>5995</v>
      </c>
      <c r="D237" t="s">
        <v>106</v>
      </c>
      <c r="E237" t="s">
        <v>5996</v>
      </c>
      <c r="F237" s="77">
        <v>378350.71</v>
      </c>
      <c r="G237" s="77">
        <v>108.15229999999993</v>
      </c>
      <c r="H237" s="77">
        <v>1467.37325182375</v>
      </c>
      <c r="I237" s="78">
        <v>2.52E-2</v>
      </c>
      <c r="J237" s="78">
        <v>5.0000000000000001E-4</v>
      </c>
      <c r="K237" s="78">
        <v>1E-4</v>
      </c>
    </row>
    <row r="238" spans="2:11">
      <c r="B238" t="s">
        <v>5997</v>
      </c>
      <c r="C238" t="s">
        <v>5998</v>
      </c>
      <c r="D238" t="s">
        <v>106</v>
      </c>
      <c r="E238" t="s">
        <v>5999</v>
      </c>
      <c r="F238" s="77">
        <v>2338387</v>
      </c>
      <c r="G238" s="77">
        <v>117.959</v>
      </c>
      <c r="H238" s="77">
        <v>9891.3997858893799</v>
      </c>
      <c r="I238" s="78">
        <v>2.0000000000000001E-4</v>
      </c>
      <c r="J238" s="78">
        <v>3.0999999999999999E-3</v>
      </c>
      <c r="K238" s="78">
        <v>4.0000000000000002E-4</v>
      </c>
    </row>
    <row r="239" spans="2:11">
      <c r="B239" t="s">
        <v>6000</v>
      </c>
      <c r="C239" t="s">
        <v>6001</v>
      </c>
      <c r="D239" t="s">
        <v>110</v>
      </c>
      <c r="E239" t="s">
        <v>6002</v>
      </c>
      <c r="F239" s="77">
        <v>1722677.23</v>
      </c>
      <c r="G239" s="77">
        <v>139.12549999999985</v>
      </c>
      <c r="H239" s="77">
        <v>9337.9575109556699</v>
      </c>
      <c r="I239" s="78">
        <v>4.7999999999999996E-3</v>
      </c>
      <c r="J239" s="78">
        <v>2.8999999999999998E-3</v>
      </c>
      <c r="K239" s="78">
        <v>4.0000000000000002E-4</v>
      </c>
    </row>
    <row r="240" spans="2:11">
      <c r="B240" t="s">
        <v>6003</v>
      </c>
      <c r="C240" t="s">
        <v>6004</v>
      </c>
      <c r="D240" t="s">
        <v>110</v>
      </c>
      <c r="E240" t="s">
        <v>364</v>
      </c>
      <c r="F240" s="77">
        <v>524836.93999999994</v>
      </c>
      <c r="G240" s="77">
        <v>139.18879999999987</v>
      </c>
      <c r="H240" s="77">
        <v>2846.2295769893799</v>
      </c>
      <c r="I240" s="78">
        <v>2.1399999999999999E-2</v>
      </c>
      <c r="J240" s="78">
        <v>8.9999999999999998E-4</v>
      </c>
      <c r="K240" s="78">
        <v>1E-4</v>
      </c>
    </row>
    <row r="241" spans="2:11">
      <c r="B241" t="s">
        <v>6005</v>
      </c>
      <c r="C241" t="s">
        <v>6006</v>
      </c>
      <c r="D241" t="s">
        <v>110</v>
      </c>
      <c r="E241" t="s">
        <v>5715</v>
      </c>
      <c r="F241" s="77">
        <v>6091761.8600000003</v>
      </c>
      <c r="G241" s="77">
        <v>138.08830000000006</v>
      </c>
      <c r="H241" s="77">
        <v>32774.874891345702</v>
      </c>
      <c r="I241" s="78">
        <v>2.0199999999999999E-2</v>
      </c>
      <c r="J241" s="78">
        <v>1.01E-2</v>
      </c>
      <c r="K241" s="78">
        <v>1.2999999999999999E-3</v>
      </c>
    </row>
    <row r="242" spans="2:11">
      <c r="B242" t="s">
        <v>6007</v>
      </c>
      <c r="C242" t="s">
        <v>6008</v>
      </c>
      <c r="D242" t="s">
        <v>110</v>
      </c>
      <c r="E242" t="s">
        <v>654</v>
      </c>
      <c r="F242" s="77">
        <v>1533900.32</v>
      </c>
      <c r="G242" s="77">
        <v>100</v>
      </c>
      <c r="H242" s="77">
        <v>5976.382426784</v>
      </c>
      <c r="I242" s="78">
        <v>2.0000000000000001E-4</v>
      </c>
      <c r="J242" s="78">
        <v>1.8E-3</v>
      </c>
      <c r="K242" s="78">
        <v>2.0000000000000001E-4</v>
      </c>
    </row>
    <row r="243" spans="2:11">
      <c r="B243" t="s">
        <v>6009</v>
      </c>
      <c r="C243" t="s">
        <v>6010</v>
      </c>
      <c r="D243" t="s">
        <v>110</v>
      </c>
      <c r="E243" t="s">
        <v>6011</v>
      </c>
      <c r="F243" s="77">
        <v>5574490.1399999997</v>
      </c>
      <c r="G243" s="77">
        <v>93.612600000000143</v>
      </c>
      <c r="H243" s="77">
        <v>20332.028095915099</v>
      </c>
      <c r="I243" s="78">
        <v>5.0700000000000002E-2</v>
      </c>
      <c r="J243" s="78">
        <v>6.3E-3</v>
      </c>
      <c r="K243" s="78">
        <v>8.0000000000000004E-4</v>
      </c>
    </row>
    <row r="244" spans="2:11">
      <c r="B244" t="s">
        <v>6012</v>
      </c>
      <c r="C244" t="s">
        <v>6013</v>
      </c>
      <c r="D244" t="s">
        <v>106</v>
      </c>
      <c r="E244" t="s">
        <v>6014</v>
      </c>
      <c r="F244" s="77">
        <v>9693810.2200000007</v>
      </c>
      <c r="G244" s="77">
        <v>39.39640000000005</v>
      </c>
      <c r="H244" s="77">
        <v>13694.9779267502</v>
      </c>
      <c r="I244" s="78">
        <v>8.9999999999999993E-3</v>
      </c>
      <c r="J244" s="78">
        <v>4.1999999999999997E-3</v>
      </c>
      <c r="K244" s="78">
        <v>5.9999999999999995E-4</v>
      </c>
    </row>
    <row r="245" spans="2:11">
      <c r="B245" t="s">
        <v>6015</v>
      </c>
      <c r="C245" t="s">
        <v>6016</v>
      </c>
      <c r="D245" t="s">
        <v>203</v>
      </c>
      <c r="E245" t="s">
        <v>6017</v>
      </c>
      <c r="F245" s="77">
        <v>55607390.159999996</v>
      </c>
      <c r="G245" s="77">
        <v>46.421099999999925</v>
      </c>
      <c r="H245" s="77">
        <v>13500.493027233801</v>
      </c>
      <c r="I245" s="78">
        <v>9.4999999999999998E-3</v>
      </c>
      <c r="J245" s="78">
        <v>4.1999999999999997E-3</v>
      </c>
      <c r="K245" s="78">
        <v>5.9999999999999995E-4</v>
      </c>
    </row>
    <row r="246" spans="2:11">
      <c r="B246" t="s">
        <v>258</v>
      </c>
      <c r="C246" s="16"/>
    </row>
    <row r="247" spans="2:11">
      <c r="B247" t="s">
        <v>400</v>
      </c>
      <c r="C247" s="16"/>
    </row>
    <row r="248" spans="2:11">
      <c r="B248" t="s">
        <v>401</v>
      </c>
      <c r="C248" s="16"/>
    </row>
    <row r="249" spans="2:11">
      <c r="B249" t="s">
        <v>402</v>
      </c>
      <c r="C249" s="16"/>
    </row>
    <row r="250" spans="2:11">
      <c r="C250" s="16"/>
    </row>
    <row r="251" spans="2:11">
      <c r="C251" s="16"/>
    </row>
    <row r="252" spans="2:11">
      <c r="C252" s="16"/>
    </row>
    <row r="253" spans="2:11">
      <c r="C253" s="16"/>
    </row>
    <row r="254" spans="2:11">
      <c r="C254" s="16"/>
    </row>
    <row r="255" spans="2:11">
      <c r="C255" s="16"/>
    </row>
    <row r="256" spans="2:11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6">
        <v>45016</v>
      </c>
    </row>
    <row r="2" spans="2:59" s="1" customFormat="1">
      <c r="B2" s="2" t="s">
        <v>1</v>
      </c>
      <c r="C2" s="12" t="s">
        <v>198</v>
      </c>
    </row>
    <row r="3" spans="2:59" s="1" customFormat="1">
      <c r="B3" s="2" t="s">
        <v>2</v>
      </c>
      <c r="C3" s="26" t="s">
        <v>197</v>
      </c>
    </row>
    <row r="4" spans="2:59" s="1" customFormat="1">
      <c r="B4" s="2" t="s">
        <v>3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260502.93</v>
      </c>
      <c r="H11" s="7"/>
      <c r="I11" s="75">
        <v>13.052922786410001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6018</v>
      </c>
      <c r="C12" s="16"/>
      <c r="D12" s="16"/>
      <c r="G12" s="81">
        <v>239638.64</v>
      </c>
      <c r="I12" s="81">
        <v>0.5955020204</v>
      </c>
      <c r="K12" s="80">
        <v>4.5600000000000002E-2</v>
      </c>
      <c r="L12" s="80">
        <v>0</v>
      </c>
    </row>
    <row r="13" spans="2:59">
      <c r="B13" t="s">
        <v>6019</v>
      </c>
      <c r="C13" t="s">
        <v>6020</v>
      </c>
      <c r="D13" t="s">
        <v>1808</v>
      </c>
      <c r="E13" t="s">
        <v>102</v>
      </c>
      <c r="F13" t="s">
        <v>618</v>
      </c>
      <c r="G13" s="77">
        <v>239638.64</v>
      </c>
      <c r="H13" s="77">
        <v>0.2485</v>
      </c>
      <c r="I13" s="77">
        <v>0.5955020204</v>
      </c>
      <c r="J13" s="78">
        <v>2.5999999999999999E-3</v>
      </c>
      <c r="K13" s="78">
        <v>4.5600000000000002E-2</v>
      </c>
      <c r="L13" s="78">
        <v>0</v>
      </c>
    </row>
    <row r="14" spans="2:59">
      <c r="B14" s="79" t="s">
        <v>5114</v>
      </c>
      <c r="C14" s="16"/>
      <c r="D14" s="16"/>
      <c r="G14" s="81">
        <v>20864.29</v>
      </c>
      <c r="I14" s="81">
        <v>12.457420766009999</v>
      </c>
      <c r="K14" s="80">
        <v>0.95440000000000003</v>
      </c>
      <c r="L14" s="80">
        <v>0</v>
      </c>
    </row>
    <row r="15" spans="2:59">
      <c r="B15" t="s">
        <v>6021</v>
      </c>
      <c r="C15" t="s">
        <v>6022</v>
      </c>
      <c r="D15" t="s">
        <v>2000</v>
      </c>
      <c r="E15" t="s">
        <v>106</v>
      </c>
      <c r="F15" t="s">
        <v>755</v>
      </c>
      <c r="G15" s="77">
        <v>20864.29</v>
      </c>
      <c r="H15" s="77">
        <v>16.649999999999999</v>
      </c>
      <c r="I15" s="77">
        <v>12.457420766009999</v>
      </c>
      <c r="J15" s="78">
        <v>2.5000000000000001E-3</v>
      </c>
      <c r="K15" s="78">
        <v>0.95440000000000003</v>
      </c>
      <c r="L15" s="78">
        <v>0</v>
      </c>
    </row>
    <row r="16" spans="2:59">
      <c r="B16" t="s">
        <v>258</v>
      </c>
      <c r="C16" s="16"/>
      <c r="D16" s="16"/>
    </row>
    <row r="17" spans="2:4">
      <c r="B17" t="s">
        <v>400</v>
      </c>
      <c r="C17" s="16"/>
      <c r="D17" s="16"/>
    </row>
    <row r="18" spans="2:4">
      <c r="B18" t="s">
        <v>401</v>
      </c>
      <c r="C18" s="16"/>
      <c r="D18" s="16"/>
    </row>
    <row r="19" spans="2:4">
      <c r="B19" t="s">
        <v>402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6">
        <v>45016</v>
      </c>
    </row>
    <row r="2" spans="2:52" s="1" customFormat="1">
      <c r="B2" s="2" t="s">
        <v>1</v>
      </c>
      <c r="C2" s="12" t="s">
        <v>198</v>
      </c>
    </row>
    <row r="3" spans="2:52" s="1" customFormat="1">
      <c r="B3" s="2" t="s">
        <v>2</v>
      </c>
      <c r="C3" s="26" t="s">
        <v>197</v>
      </c>
    </row>
    <row r="4" spans="2:52" s="1" customFormat="1">
      <c r="B4" s="2" t="s">
        <v>3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5119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5128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6023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5129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1245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5119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5138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5129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5139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1245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258</v>
      </c>
      <c r="C34" s="16"/>
      <c r="D34" s="16"/>
    </row>
    <row r="35" spans="2:12">
      <c r="B35" t="s">
        <v>400</v>
      </c>
      <c r="C35" s="16"/>
      <c r="D35" s="16"/>
    </row>
    <row r="36" spans="2:12">
      <c r="B36" t="s">
        <v>401</v>
      </c>
      <c r="C36" s="16"/>
      <c r="D36" s="16"/>
    </row>
    <row r="37" spans="2:12">
      <c r="B37" t="s">
        <v>402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77"/>
  <sheetViews>
    <sheetView rightToLeft="1" topLeftCell="A33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6">
        <v>45016</v>
      </c>
    </row>
    <row r="2" spans="2:13" s="1" customFormat="1">
      <c r="B2" s="2" t="s">
        <v>1</v>
      </c>
      <c r="C2" s="12" t="s">
        <v>198</v>
      </c>
    </row>
    <row r="3" spans="2:13" s="1" customFormat="1">
      <c r="B3" s="2" t="s">
        <v>2</v>
      </c>
      <c r="C3" s="26" t="s">
        <v>197</v>
      </c>
    </row>
    <row r="4" spans="2:13" s="1" customFormat="1">
      <c r="B4" s="2" t="s">
        <v>3</v>
      </c>
    </row>
    <row r="5" spans="2:13">
      <c r="B5" s="2"/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J12+J56</f>
        <v>3011317.8092299365</v>
      </c>
      <c r="K11" s="76">
        <f>J11/$J$11</f>
        <v>1</v>
      </c>
      <c r="L11" s="76">
        <f>J11/'סכום נכסי הקרן'!$C$42</f>
        <v>0.12341107682698065</v>
      </c>
    </row>
    <row r="12" spans="2:13">
      <c r="B12" s="79" t="s">
        <v>207</v>
      </c>
      <c r="C12" s="26"/>
      <c r="D12" s="27"/>
      <c r="E12" s="27"/>
      <c r="F12" s="27"/>
      <c r="G12" s="27"/>
      <c r="H12" s="27"/>
      <c r="I12" s="80">
        <v>0</v>
      </c>
      <c r="J12" s="81">
        <f>J13+J18+J43+J46+J49+J51+J53</f>
        <v>3011317.8092299365</v>
      </c>
      <c r="K12" s="80">
        <f t="shared" ref="K12:K60" si="0">J12/$J$11</f>
        <v>1</v>
      </c>
      <c r="L12" s="80">
        <f>J12/'סכום נכסי הקרן'!$C$42</f>
        <v>0.12341107682698065</v>
      </c>
    </row>
    <row r="13" spans="2:13">
      <c r="B13" s="79" t="s">
        <v>208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1146293.46129</v>
      </c>
      <c r="K13" s="80">
        <f t="shared" si="0"/>
        <v>0.38066173479813936</v>
      </c>
      <c r="L13" s="80">
        <f>J13/'סכום נכסי הקרן'!$C$42</f>
        <v>4.6977874598264906E-2</v>
      </c>
    </row>
    <row r="14" spans="2:13">
      <c r="B14" t="s">
        <v>7843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91">
        <v>0</v>
      </c>
      <c r="I14" s="91">
        <v>0</v>
      </c>
      <c r="J14" s="92">
        <v>18328.591179999999</v>
      </c>
      <c r="K14" s="91">
        <f t="shared" si="0"/>
        <v>6.0865681874630977E-3</v>
      </c>
      <c r="L14" s="91">
        <f>J14/'סכום נכסי הקרן'!$C$42</f>
        <v>7.5114993419566462E-4</v>
      </c>
    </row>
    <row r="15" spans="2:13">
      <c r="B15" t="s">
        <v>7844</v>
      </c>
      <c r="C15" t="s">
        <v>213</v>
      </c>
      <c r="D15" t="s">
        <v>214</v>
      </c>
      <c r="E15" t="s">
        <v>211</v>
      </c>
      <c r="F15" t="s">
        <v>212</v>
      </c>
      <c r="G15" t="s">
        <v>102</v>
      </c>
      <c r="H15" s="91">
        <v>0</v>
      </c>
      <c r="I15" s="91">
        <v>0</v>
      </c>
      <c r="J15" s="92">
        <v>47821.761890000002</v>
      </c>
      <c r="K15" s="91">
        <f t="shared" si="0"/>
        <v>1.5880675810245725E-2</v>
      </c>
      <c r="L15" s="91">
        <f>J15/'סכום נכסי הקרן'!$C$42</f>
        <v>1.9598513024826083E-3</v>
      </c>
    </row>
    <row r="16" spans="2:13">
      <c r="B16" t="s">
        <v>7845</v>
      </c>
      <c r="C16" t="s">
        <v>215</v>
      </c>
      <c r="D16" t="s">
        <v>216</v>
      </c>
      <c r="E16" t="s">
        <v>211</v>
      </c>
      <c r="F16" t="s">
        <v>212</v>
      </c>
      <c r="G16" t="s">
        <v>102</v>
      </c>
      <c r="H16" s="91">
        <v>0</v>
      </c>
      <c r="I16" s="91">
        <v>0</v>
      </c>
      <c r="J16" s="92">
        <v>70.482830000000007</v>
      </c>
      <c r="K16" s="91">
        <f t="shared" si="0"/>
        <v>2.3405975212567849E-5</v>
      </c>
      <c r="L16" s="91">
        <f>J16/'סכום נכסי הקרן'!$C$42</f>
        <v>2.8885566051686152E-6</v>
      </c>
    </row>
    <row r="17" spans="2:12">
      <c r="B17" t="s">
        <v>7846</v>
      </c>
      <c r="C17" t="s">
        <v>219</v>
      </c>
      <c r="D17" t="s">
        <v>220</v>
      </c>
      <c r="E17" t="s">
        <v>211</v>
      </c>
      <c r="F17" t="s">
        <v>212</v>
      </c>
      <c r="G17" t="s">
        <v>102</v>
      </c>
      <c r="H17" s="91">
        <v>0</v>
      </c>
      <c r="I17" s="91">
        <v>0</v>
      </c>
      <c r="J17" s="92">
        <f>1077322.19482+21498.37/1000+4678.92/1000+(4084.8+59.67)/1000+(2620747.37+29309)/1000+(8037.47+10958.24+50256.73)/1000+0.8</f>
        <v>1080072.6253899999</v>
      </c>
      <c r="K17" s="91">
        <f t="shared" si="0"/>
        <v>0.35867108482521792</v>
      </c>
      <c r="L17" s="91">
        <f>J17/'סכום נכסי הקרן'!$C$42</f>
        <v>4.4263984804981456E-2</v>
      </c>
    </row>
    <row r="18" spans="2:12">
      <c r="B18" s="79" t="s">
        <v>221</v>
      </c>
      <c r="D18" s="16"/>
      <c r="I18" s="80">
        <v>0</v>
      </c>
      <c r="J18" s="81">
        <v>1328026.9273442046</v>
      </c>
      <c r="K18" s="80">
        <f t="shared" si="0"/>
        <v>0.44101187967397298</v>
      </c>
      <c r="L18" s="80">
        <f>J18/'סכום נכסי הקרן'!$C$42</f>
        <v>5.4425750964055823E-2</v>
      </c>
    </row>
    <row r="19" spans="2:12">
      <c r="B19" t="s">
        <v>7843</v>
      </c>
      <c r="C19" t="s">
        <v>233</v>
      </c>
      <c r="D19" t="s">
        <v>210</v>
      </c>
      <c r="E19" t="s">
        <v>211</v>
      </c>
      <c r="F19" t="s">
        <v>212</v>
      </c>
      <c r="G19" t="s">
        <v>110</v>
      </c>
      <c r="H19" s="91">
        <v>0</v>
      </c>
      <c r="I19" s="91">
        <v>0</v>
      </c>
      <c r="J19" s="92">
        <v>2.103948E-3</v>
      </c>
      <c r="K19" s="91">
        <f t="shared" si="0"/>
        <v>6.9868015708977202E-10</v>
      </c>
      <c r="L19" s="91">
        <f>J19/'סכום נכסי הקרן'!$C$42</f>
        <v>8.622487054409275E-11</v>
      </c>
    </row>
    <row r="20" spans="2:12">
      <c r="B20" t="s">
        <v>7844</v>
      </c>
      <c r="C20" t="s">
        <v>234</v>
      </c>
      <c r="D20" t="s">
        <v>214</v>
      </c>
      <c r="E20" t="s">
        <v>211</v>
      </c>
      <c r="F20" t="s">
        <v>212</v>
      </c>
      <c r="G20" t="s">
        <v>110</v>
      </c>
      <c r="H20" s="91">
        <v>0</v>
      </c>
      <c r="I20" s="91">
        <v>0</v>
      </c>
      <c r="J20" s="92">
        <v>25.505421326</v>
      </c>
      <c r="K20" s="91">
        <f t="shared" si="0"/>
        <v>8.4698537124921819E-6</v>
      </c>
      <c r="L20" s="91">
        <f>J20/'סכום נכסי הקרן'!$C$42</f>
        <v>1.0452737672256597E-6</v>
      </c>
    </row>
    <row r="21" spans="2:12">
      <c r="B21" t="s">
        <v>7846</v>
      </c>
      <c r="C21" t="s">
        <v>236</v>
      </c>
      <c r="D21" t="s">
        <v>220</v>
      </c>
      <c r="E21" t="s">
        <v>211</v>
      </c>
      <c r="F21" t="s">
        <v>212</v>
      </c>
      <c r="G21" t="s">
        <v>110</v>
      </c>
      <c r="H21" s="91">
        <v>0</v>
      </c>
      <c r="I21" s="91">
        <v>0</v>
      </c>
      <c r="J21" s="92">
        <f>3701.22226859+90819.819218898-848.7735333</f>
        <v>93672.267954188006</v>
      </c>
      <c r="K21" s="91">
        <f t="shared" si="0"/>
        <v>3.1106735950312124E-2</v>
      </c>
      <c r="L21" s="91">
        <f>J21/'סכום נכסי הקרן'!$C$42</f>
        <v>3.83891578020057E-3</v>
      </c>
    </row>
    <row r="22" spans="2:12">
      <c r="B22" t="s">
        <v>7845</v>
      </c>
      <c r="C22" t="s">
        <v>235</v>
      </c>
      <c r="D22" t="s">
        <v>216</v>
      </c>
      <c r="E22" t="s">
        <v>211</v>
      </c>
      <c r="F22" t="s">
        <v>212</v>
      </c>
      <c r="G22" t="s">
        <v>110</v>
      </c>
      <c r="H22" s="91">
        <v>0</v>
      </c>
      <c r="I22" s="91">
        <v>0</v>
      </c>
      <c r="J22" s="92">
        <v>1.0873514959999999</v>
      </c>
      <c r="K22" s="91">
        <f t="shared" si="0"/>
        <v>3.6108825600113617E-7</v>
      </c>
      <c r="L22" s="91">
        <f>J22/'סכום נכסי הקרן'!$C$42</f>
        <v>4.4562290502676671E-8</v>
      </c>
    </row>
    <row r="23" spans="2:12">
      <c r="B23" t="s">
        <v>7844</v>
      </c>
      <c r="C23" t="s">
        <v>224</v>
      </c>
      <c r="D23" t="s">
        <v>214</v>
      </c>
      <c r="E23" t="s">
        <v>211</v>
      </c>
      <c r="F23" t="s">
        <v>212</v>
      </c>
      <c r="G23" t="s">
        <v>120</v>
      </c>
      <c r="H23" s="91">
        <v>0</v>
      </c>
      <c r="I23" s="91">
        <v>0</v>
      </c>
      <c r="J23" s="92">
        <v>265.84475319000001</v>
      </c>
      <c r="K23" s="91">
        <f t="shared" si="0"/>
        <v>8.8281865293382184E-5</v>
      </c>
      <c r="L23" s="91">
        <f>J23/'סכום נכסי הקרן'!$C$42</f>
        <v>1.0894960060150744E-5</v>
      </c>
    </row>
    <row r="24" spans="2:12">
      <c r="B24" t="s">
        <v>7846</v>
      </c>
      <c r="C24" t="s">
        <v>225</v>
      </c>
      <c r="D24" t="s">
        <v>220</v>
      </c>
      <c r="E24" t="s">
        <v>211</v>
      </c>
      <c r="F24" t="s">
        <v>212</v>
      </c>
      <c r="G24" t="s">
        <v>120</v>
      </c>
      <c r="H24" s="91">
        <v>0</v>
      </c>
      <c r="I24" s="91">
        <v>0</v>
      </c>
      <c r="J24" s="92">
        <f>356.36583753+11627.920326885</f>
        <v>11984.286164415</v>
      </c>
      <c r="K24" s="91">
        <f t="shared" si="0"/>
        <v>3.9797480450858352E-3</v>
      </c>
      <c r="L24" s="91">
        <f>J24/'סכום נכסי הקרן'!$C$42</f>
        <v>4.9114499174411402E-4</v>
      </c>
    </row>
    <row r="25" spans="2:12">
      <c r="B25" t="s">
        <v>7843</v>
      </c>
      <c r="C25" t="s">
        <v>226</v>
      </c>
      <c r="D25" t="s">
        <v>210</v>
      </c>
      <c r="E25" t="s">
        <v>211</v>
      </c>
      <c r="F25" t="s">
        <v>212</v>
      </c>
      <c r="G25" t="s">
        <v>106</v>
      </c>
      <c r="H25" s="91">
        <v>0</v>
      </c>
      <c r="I25" s="91">
        <v>0</v>
      </c>
      <c r="J25" s="92">
        <v>25577.982295139998</v>
      </c>
      <c r="K25" s="91">
        <f t="shared" si="0"/>
        <v>8.4939497972420525E-3</v>
      </c>
      <c r="L25" s="91">
        <f>J25/'סכום נכסי הקרן'!$C$42</f>
        <v>1.0482474909919554E-3</v>
      </c>
    </row>
    <row r="26" spans="2:12">
      <c r="B26" t="s">
        <v>7844</v>
      </c>
      <c r="C26" t="s">
        <v>227</v>
      </c>
      <c r="D26" t="s">
        <v>214</v>
      </c>
      <c r="E26" t="s">
        <v>211</v>
      </c>
      <c r="F26" t="s">
        <v>212</v>
      </c>
      <c r="G26" t="s">
        <v>106</v>
      </c>
      <c r="H26" s="91">
        <v>0</v>
      </c>
      <c r="I26" s="91">
        <v>0</v>
      </c>
      <c r="J26" s="92">
        <v>46427.62345562</v>
      </c>
      <c r="K26" s="91">
        <f t="shared" si="0"/>
        <v>1.5417709586585488E-2</v>
      </c>
      <c r="L26" s="91">
        <f>J26/'סכום נכסי הקרן'!$C$42</f>
        <v>1.9027161422861775E-3</v>
      </c>
    </row>
    <row r="27" spans="2:12">
      <c r="B27" t="s">
        <v>7846</v>
      </c>
      <c r="C27" t="s">
        <v>229</v>
      </c>
      <c r="D27" t="s">
        <v>220</v>
      </c>
      <c r="E27" t="s">
        <v>211</v>
      </c>
      <c r="F27" t="s">
        <v>212</v>
      </c>
      <c r="G27" t="s">
        <v>106</v>
      </c>
      <c r="H27" s="91">
        <v>0</v>
      </c>
      <c r="I27" s="91">
        <v>0</v>
      </c>
      <c r="J27" s="92">
        <f>120422.03176322+996667.80222526</f>
        <v>1117089.83398848</v>
      </c>
      <c r="K27" s="91">
        <f t="shared" si="0"/>
        <v>0.37096377890254822</v>
      </c>
      <c r="L27" s="91">
        <f>J27/'סכום נכסי הקרן'!$C$42</f>
        <v>4.5781039418169439E-2</v>
      </c>
    </row>
    <row r="28" spans="2:12">
      <c r="B28" t="s">
        <v>7845</v>
      </c>
      <c r="C28" t="s">
        <v>228</v>
      </c>
      <c r="D28" t="s">
        <v>216</v>
      </c>
      <c r="E28" t="s">
        <v>211</v>
      </c>
      <c r="F28" t="s">
        <v>212</v>
      </c>
      <c r="G28" t="s">
        <v>106</v>
      </c>
      <c r="H28" s="91">
        <v>0</v>
      </c>
      <c r="I28" s="91">
        <v>0</v>
      </c>
      <c r="J28" s="92">
        <v>19.36784256</v>
      </c>
      <c r="K28" s="91">
        <f t="shared" si="0"/>
        <v>6.4316833316749137E-6</v>
      </c>
      <c r="L28" s="91">
        <f>J28/'סכום נכסי הקרן'!$C$42</f>
        <v>7.9374096577214355E-7</v>
      </c>
    </row>
    <row r="29" spans="2:12">
      <c r="B29" t="s">
        <v>7846</v>
      </c>
      <c r="C29" t="s">
        <v>7847</v>
      </c>
      <c r="D29" t="s">
        <v>220</v>
      </c>
      <c r="E29" t="s">
        <v>211</v>
      </c>
      <c r="F29" t="s">
        <v>212</v>
      </c>
      <c r="G29" t="s">
        <v>204</v>
      </c>
      <c r="H29" s="91">
        <v>0</v>
      </c>
      <c r="I29" s="91">
        <v>0</v>
      </c>
      <c r="J29" s="92">
        <v>3.1542381600000002E-2</v>
      </c>
      <c r="K29" s="91">
        <f t="shared" si="0"/>
        <v>1.0474610651629002E-8</v>
      </c>
      <c r="L29" s="91">
        <f>J29/'סכום נכסי הקרן'!$C$42</f>
        <v>1.2926829798608965E-9</v>
      </c>
    </row>
    <row r="30" spans="2:12">
      <c r="B30" t="s">
        <v>7843</v>
      </c>
      <c r="C30" t="s">
        <v>230</v>
      </c>
      <c r="D30" t="s">
        <v>210</v>
      </c>
      <c r="E30" t="s">
        <v>211</v>
      </c>
      <c r="F30" t="s">
        <v>212</v>
      </c>
      <c r="G30" t="s">
        <v>116</v>
      </c>
      <c r="H30" s="91">
        <v>0</v>
      </c>
      <c r="I30" s="91">
        <v>0</v>
      </c>
      <c r="J30" s="92">
        <v>1.3260968999999999E-2</v>
      </c>
      <c r="K30" s="91">
        <f t="shared" si="0"/>
        <v>4.4037095517962402E-9</v>
      </c>
      <c r="L30" s="91">
        <f>J30/'סכום נכסי הקרן'!$C$42</f>
        <v>5.4346653782043428E-10</v>
      </c>
    </row>
    <row r="31" spans="2:12">
      <c r="B31" t="s">
        <v>7844</v>
      </c>
      <c r="C31" t="s">
        <v>231</v>
      </c>
      <c r="D31" t="s">
        <v>214</v>
      </c>
      <c r="E31" t="s">
        <v>211</v>
      </c>
      <c r="F31" t="s">
        <v>212</v>
      </c>
      <c r="G31" t="s">
        <v>116</v>
      </c>
      <c r="H31" s="91">
        <v>0</v>
      </c>
      <c r="I31" s="91">
        <v>0</v>
      </c>
      <c r="J31" s="92">
        <v>490.744735902</v>
      </c>
      <c r="K31" s="91">
        <f t="shared" si="0"/>
        <v>1.6296676969724917E-4</v>
      </c>
      <c r="L31" s="91">
        <f>J31/'סכום נכסי הקרן'!$C$42</f>
        <v>2.0111904535352081E-5</v>
      </c>
    </row>
    <row r="32" spans="2:12">
      <c r="B32" t="s">
        <v>7846</v>
      </c>
      <c r="C32" t="s">
        <v>232</v>
      </c>
      <c r="D32" t="s">
        <v>220</v>
      </c>
      <c r="E32" t="s">
        <v>211</v>
      </c>
      <c r="F32" t="s">
        <v>212</v>
      </c>
      <c r="G32" t="s">
        <v>116</v>
      </c>
      <c r="H32" s="91">
        <v>0</v>
      </c>
      <c r="I32" s="91">
        <v>0</v>
      </c>
      <c r="J32" s="92">
        <f>397.950192144+11653.646174568</f>
        <v>12051.596366712001</v>
      </c>
      <c r="K32" s="91">
        <f t="shared" si="0"/>
        <v>4.0021004524241404E-3</v>
      </c>
      <c r="L32" s="91">
        <f>J32/'סכום נכסי הקרן'!$C$42</f>
        <v>4.9390352640340965E-4</v>
      </c>
    </row>
    <row r="33" spans="2:12">
      <c r="B33" t="s">
        <v>7844</v>
      </c>
      <c r="C33" t="s">
        <v>237</v>
      </c>
      <c r="D33" t="s">
        <v>214</v>
      </c>
      <c r="E33" t="s">
        <v>211</v>
      </c>
      <c r="F33" t="s">
        <v>212</v>
      </c>
      <c r="G33" t="s">
        <v>201</v>
      </c>
      <c r="H33" s="91">
        <v>0</v>
      </c>
      <c r="I33" s="91">
        <v>0</v>
      </c>
      <c r="J33" s="92">
        <v>8.2659799367999998E-2</v>
      </c>
      <c r="K33" s="91">
        <f t="shared" si="0"/>
        <v>2.7449709597120876E-8</v>
      </c>
      <c r="L33" s="91">
        <f>J33/'סכום נכסי הקרן'!$C$42</f>
        <v>3.3875982199685921E-9</v>
      </c>
    </row>
    <row r="34" spans="2:12">
      <c r="B34" t="s">
        <v>7846</v>
      </c>
      <c r="C34" t="s">
        <v>238</v>
      </c>
      <c r="D34" t="s">
        <v>220</v>
      </c>
      <c r="E34" t="s">
        <v>211</v>
      </c>
      <c r="F34" t="s">
        <v>212</v>
      </c>
      <c r="G34" t="s">
        <v>201</v>
      </c>
      <c r="H34" s="91">
        <v>0</v>
      </c>
      <c r="I34" s="91">
        <v>0</v>
      </c>
      <c r="J34" s="92">
        <f>499.22005302156+40.56471941496</f>
        <v>539.78477243652003</v>
      </c>
      <c r="K34" s="91">
        <f t="shared" si="0"/>
        <v>1.7925201079143336E-4</v>
      </c>
      <c r="L34" s="91">
        <f>J34/'סכום נכסי הקרן'!$C$42</f>
        <v>2.2121683675172346E-5</v>
      </c>
    </row>
    <row r="35" spans="2:12">
      <c r="B35" t="s">
        <v>7844</v>
      </c>
      <c r="C35" t="s">
        <v>239</v>
      </c>
      <c r="D35" t="s">
        <v>214</v>
      </c>
      <c r="E35" t="s">
        <v>211</v>
      </c>
      <c r="F35" t="s">
        <v>212</v>
      </c>
      <c r="G35" t="s">
        <v>203</v>
      </c>
      <c r="H35" s="91">
        <v>0</v>
      </c>
      <c r="I35" s="91">
        <v>0</v>
      </c>
      <c r="J35" s="92">
        <v>0.81023160000000005</v>
      </c>
      <c r="K35" s="91">
        <f t="shared" si="0"/>
        <v>2.6906213536033085E-7</v>
      </c>
      <c r="L35" s="91">
        <f>J35/'סכום נכסי הקרן'!$C$42</f>
        <v>3.3205247858185256E-8</v>
      </c>
    </row>
    <row r="36" spans="2:12">
      <c r="B36" t="s">
        <v>7846</v>
      </c>
      <c r="C36" t="s">
        <v>240</v>
      </c>
      <c r="D36" t="s">
        <v>220</v>
      </c>
      <c r="E36" t="s">
        <v>211</v>
      </c>
      <c r="F36" t="s">
        <v>212</v>
      </c>
      <c r="G36" t="s">
        <v>203</v>
      </c>
      <c r="H36" s="91">
        <v>0</v>
      </c>
      <c r="I36" s="91">
        <v>0</v>
      </c>
      <c r="J36" s="92">
        <v>3.744157E-2</v>
      </c>
      <c r="K36" s="91">
        <f t="shared" si="0"/>
        <v>1.243361623447333E-8</v>
      </c>
      <c r="L36" s="91">
        <f>J36/'סכום נכסי הקרן'!$C$42</f>
        <v>1.534445968349782E-9</v>
      </c>
    </row>
    <row r="37" spans="2:12">
      <c r="B37" t="s">
        <v>7846</v>
      </c>
      <c r="C37" t="s">
        <v>241</v>
      </c>
      <c r="D37" t="s">
        <v>220</v>
      </c>
      <c r="E37" t="s">
        <v>211</v>
      </c>
      <c r="F37" t="s">
        <v>212</v>
      </c>
      <c r="G37" t="s">
        <v>202</v>
      </c>
      <c r="H37" s="91">
        <v>0</v>
      </c>
      <c r="I37" s="91">
        <v>0</v>
      </c>
      <c r="J37" s="92">
        <f>0.0017926670707+0.480459496</f>
        <v>0.48225216307070001</v>
      </c>
      <c r="K37" s="91">
        <f t="shared" si="0"/>
        <v>1.6014655165009736E-7</v>
      </c>
      <c r="L37" s="91">
        <f>J37/'סכום נכסי הקרן'!$C$42</f>
        <v>1.9763858389266189E-8</v>
      </c>
    </row>
    <row r="38" spans="2:12">
      <c r="B38" t="s">
        <v>7846</v>
      </c>
      <c r="C38" t="s">
        <v>245</v>
      </c>
      <c r="D38" t="s">
        <v>220</v>
      </c>
      <c r="E38" t="s">
        <v>211</v>
      </c>
      <c r="F38" t="s">
        <v>212</v>
      </c>
      <c r="G38" t="s">
        <v>206</v>
      </c>
      <c r="H38" s="91">
        <v>0</v>
      </c>
      <c r="I38" s="91">
        <v>0</v>
      </c>
      <c r="J38" s="92">
        <v>0.24569930000000001</v>
      </c>
      <c r="K38" s="91">
        <f t="shared" si="0"/>
        <v>8.1591952615201054E-8</v>
      </c>
      <c r="L38" s="91">
        <f>J38/'סכום נכסי הקרן'!$C$42</f>
        <v>1.0069350732657941E-8</v>
      </c>
    </row>
    <row r="39" spans="2:12">
      <c r="B39" t="s">
        <v>7843</v>
      </c>
      <c r="C39" t="s">
        <v>242</v>
      </c>
      <c r="D39" t="s">
        <v>210</v>
      </c>
      <c r="E39" t="s">
        <v>211</v>
      </c>
      <c r="F39" t="s">
        <v>212</v>
      </c>
      <c r="G39" t="s">
        <v>113</v>
      </c>
      <c r="H39" s="91">
        <v>0</v>
      </c>
      <c r="I39" s="91">
        <v>0</v>
      </c>
      <c r="J39" s="92">
        <v>4.5742563900000004</v>
      </c>
      <c r="K39" s="91">
        <f t="shared" si="0"/>
        <v>1.5190214649478474E-6</v>
      </c>
      <c r="L39" s="91">
        <f>J39/'סכום נכסי הקרן'!$C$42</f>
        <v>1.8746407471251146E-7</v>
      </c>
    </row>
    <row r="40" spans="2:12">
      <c r="B40" t="s">
        <v>7844</v>
      </c>
      <c r="C40" t="s">
        <v>243</v>
      </c>
      <c r="D40" t="s">
        <v>214</v>
      </c>
      <c r="E40" t="s">
        <v>211</v>
      </c>
      <c r="F40" t="s">
        <v>212</v>
      </c>
      <c r="G40" t="s">
        <v>113</v>
      </c>
      <c r="H40" s="91">
        <v>0</v>
      </c>
      <c r="I40" s="91">
        <v>0</v>
      </c>
      <c r="J40" s="92">
        <v>11574.274560606</v>
      </c>
      <c r="K40" s="91">
        <f t="shared" si="0"/>
        <v>3.8435911763049046E-3</v>
      </c>
      <c r="L40" s="91">
        <f>J40/'סכום נכסי הקרן'!$C$42</f>
        <v>4.7434172595046947E-4</v>
      </c>
    </row>
    <row r="41" spans="2:12">
      <c r="B41" t="s">
        <v>7846</v>
      </c>
      <c r="C41" t="s">
        <v>244</v>
      </c>
      <c r="D41" t="s">
        <v>220</v>
      </c>
      <c r="E41" t="s">
        <v>211</v>
      </c>
      <c r="F41" t="s">
        <v>212</v>
      </c>
      <c r="G41" t="s">
        <v>113</v>
      </c>
      <c r="H41" s="91">
        <v>0</v>
      </c>
      <c r="I41" s="91">
        <v>0</v>
      </c>
      <c r="J41" s="92">
        <f>543.952360512+7753.08329604</f>
        <v>8297.0356565519996</v>
      </c>
      <c r="K41" s="91">
        <f t="shared" si="0"/>
        <v>2.7552839594415786E-3</v>
      </c>
      <c r="L41" s="91">
        <f>J41/'סכום נכסי הקרן'!$C$42</f>
        <v>3.4003256039879208E-4</v>
      </c>
    </row>
    <row r="42" spans="2:12">
      <c r="B42" t="s">
        <v>7846</v>
      </c>
      <c r="C42" t="s">
        <v>246</v>
      </c>
      <c r="D42" t="s">
        <v>220</v>
      </c>
      <c r="E42" t="s">
        <v>211</v>
      </c>
      <c r="F42" t="s">
        <v>212</v>
      </c>
      <c r="G42" t="s">
        <v>200</v>
      </c>
      <c r="H42" s="91">
        <v>0</v>
      </c>
      <c r="I42" s="91">
        <v>0</v>
      </c>
      <c r="J42" s="92">
        <f>0.0011742+3.41140326</f>
        <v>3.4125774600000001</v>
      </c>
      <c r="K42" s="91">
        <f t="shared" si="0"/>
        <v>1.1332505156181689E-6</v>
      </c>
      <c r="L42" s="91">
        <f>J42/'סכום נכסי הקרן'!$C$42</f>
        <v>1.3985566644716927E-7</v>
      </c>
    </row>
    <row r="43" spans="2:12">
      <c r="B43" s="79" t="s">
        <v>247</v>
      </c>
      <c r="D43" s="16"/>
      <c r="I43" s="80">
        <v>0</v>
      </c>
      <c r="J43" s="81">
        <v>534662.25645999995</v>
      </c>
      <c r="K43" s="80">
        <f t="shared" si="0"/>
        <v>0.17755092299498121</v>
      </c>
      <c r="L43" s="80">
        <f>J43/'סכום נכסי הקרן'!$C$42</f>
        <v>2.1911750598434948E-2</v>
      </c>
    </row>
    <row r="44" spans="2:12">
      <c r="B44" t="s">
        <v>7846</v>
      </c>
      <c r="C44" t="s">
        <v>248</v>
      </c>
      <c r="D44" t="s">
        <v>220</v>
      </c>
      <c r="E44" t="s">
        <v>211</v>
      </c>
      <c r="F44" t="s">
        <v>212</v>
      </c>
      <c r="G44" t="s">
        <v>102</v>
      </c>
      <c r="H44" s="91">
        <v>0</v>
      </c>
      <c r="I44" s="91">
        <v>0</v>
      </c>
      <c r="J44" s="92">
        <v>555</v>
      </c>
      <c r="K44" s="91">
        <f t="shared" si="0"/>
        <v>1.8430469155360468E-4</v>
      </c>
      <c r="L44" s="91">
        <f>J44/'סכום נכסי הקרן'!$C$42</f>
        <v>2.2745240448894875E-5</v>
      </c>
    </row>
    <row r="45" spans="2:12">
      <c r="B45" t="s">
        <v>7846</v>
      </c>
      <c r="C45" t="s">
        <v>220</v>
      </c>
      <c r="D45">
        <v>10</v>
      </c>
      <c r="E45" t="s">
        <v>217</v>
      </c>
      <c r="F45" t="s">
        <v>218</v>
      </c>
      <c r="G45" t="s">
        <v>102</v>
      </c>
      <c r="H45" s="91">
        <v>0</v>
      </c>
      <c r="I45" s="91">
        <v>0</v>
      </c>
      <c r="J45" s="92">
        <v>534107.25645999995</v>
      </c>
      <c r="K45" s="91">
        <f t="shared" si="0"/>
        <v>0.17736661830342759</v>
      </c>
      <c r="L45" s="91">
        <f>J45/'סכום נכסי הקרן'!$C$42</f>
        <v>2.1889005357986054E-2</v>
      </c>
    </row>
    <row r="46" spans="2:12">
      <c r="B46" s="79" t="s">
        <v>249</v>
      </c>
      <c r="D46" s="16"/>
      <c r="I46" s="80">
        <v>2.5700000000000001E-2</v>
      </c>
      <c r="J46" s="81">
        <v>2015.6905434</v>
      </c>
      <c r="K46" s="80">
        <f t="shared" si="0"/>
        <v>6.6937157453847711E-4</v>
      </c>
      <c r="L46" s="80">
        <f>J46/'סכום נכסי הקרן'!$C$42</f>
        <v>8.2607866811165004E-5</v>
      </c>
    </row>
    <row r="47" spans="2:12">
      <c r="B47" t="s">
        <v>7846</v>
      </c>
      <c r="C47" t="s">
        <v>250</v>
      </c>
      <c r="D47" t="s">
        <v>220</v>
      </c>
      <c r="E47" t="s">
        <v>211</v>
      </c>
      <c r="F47" t="s">
        <v>212</v>
      </c>
      <c r="G47" t="s">
        <v>102</v>
      </c>
      <c r="H47" s="91">
        <v>1.4E-2</v>
      </c>
      <c r="I47" s="91">
        <v>-8.6999999999999994E-3</v>
      </c>
      <c r="J47" s="92">
        <v>1003.4905434</v>
      </c>
      <c r="K47" s="91">
        <f t="shared" si="0"/>
        <v>3.3323966680774079E-4</v>
      </c>
      <c r="L47" s="91">
        <f>J47/'סכום נכסי הקרן'!$C$42</f>
        <v>4.1125466122207527E-5</v>
      </c>
    </row>
    <row r="48" spans="2:12">
      <c r="B48" t="s">
        <v>7846</v>
      </c>
      <c r="C48" t="s">
        <v>251</v>
      </c>
      <c r="D48" t="s">
        <v>220</v>
      </c>
      <c r="E48" t="s">
        <v>211</v>
      </c>
      <c r="F48" t="s">
        <v>212</v>
      </c>
      <c r="G48" t="s">
        <v>102</v>
      </c>
      <c r="H48" s="91">
        <v>3.5999999999999997E-2</v>
      </c>
      <c r="I48" s="91">
        <v>5.9700000000000003E-2</v>
      </c>
      <c r="J48" s="92">
        <v>1012.2</v>
      </c>
      <c r="K48" s="91">
        <f t="shared" si="0"/>
        <v>3.3613190773073632E-4</v>
      </c>
      <c r="L48" s="91">
        <f>J48/'סכום נכסי הקרן'!$C$42</f>
        <v>4.1482400688957471E-5</v>
      </c>
    </row>
    <row r="49" spans="2:12">
      <c r="B49" s="79" t="s">
        <v>252</v>
      </c>
      <c r="D49" s="16"/>
      <c r="I49" s="80">
        <v>0</v>
      </c>
      <c r="J49" s="81">
        <v>0</v>
      </c>
      <c r="K49" s="80">
        <f t="shared" si="0"/>
        <v>0</v>
      </c>
      <c r="L49" s="80">
        <f>J49/'סכום נכסי הקרן'!$C$42</f>
        <v>0</v>
      </c>
    </row>
    <row r="50" spans="2:12">
      <c r="B50" t="s">
        <v>217</v>
      </c>
      <c r="C50" t="s">
        <v>217</v>
      </c>
      <c r="D50" s="16"/>
      <c r="E50" t="s">
        <v>217</v>
      </c>
      <c r="G50" t="s">
        <v>217</v>
      </c>
      <c r="H50" s="91">
        <v>0</v>
      </c>
      <c r="I50" s="91">
        <v>0</v>
      </c>
      <c r="J50" s="92">
        <v>0</v>
      </c>
      <c r="K50" s="91">
        <f t="shared" si="0"/>
        <v>0</v>
      </c>
      <c r="L50" s="91">
        <f>J50/'סכום נכסי הקרן'!$C$42</f>
        <v>0</v>
      </c>
    </row>
    <row r="51" spans="2:12">
      <c r="B51" s="79" t="s">
        <v>253</v>
      </c>
      <c r="D51" s="16"/>
      <c r="I51" s="80">
        <v>0</v>
      </c>
      <c r="J51" s="81">
        <v>0</v>
      </c>
      <c r="K51" s="80">
        <f t="shared" si="0"/>
        <v>0</v>
      </c>
      <c r="L51" s="80">
        <f>J51/'סכום נכסי הקרן'!$C$42</f>
        <v>0</v>
      </c>
    </row>
    <row r="52" spans="2:12">
      <c r="B52" t="s">
        <v>217</v>
      </c>
      <c r="C52" t="s">
        <v>217</v>
      </c>
      <c r="D52" s="16"/>
      <c r="E52" t="s">
        <v>217</v>
      </c>
      <c r="G52" t="s">
        <v>217</v>
      </c>
      <c r="H52" s="91">
        <v>0</v>
      </c>
      <c r="I52" s="91">
        <v>0</v>
      </c>
      <c r="J52" s="92">
        <v>0</v>
      </c>
      <c r="K52" s="91">
        <f t="shared" si="0"/>
        <v>0</v>
      </c>
      <c r="L52" s="91">
        <f>J52/'סכום נכסי הקרן'!$C$42</f>
        <v>0</v>
      </c>
    </row>
    <row r="53" spans="2:12">
      <c r="B53" s="79" t="s">
        <v>254</v>
      </c>
      <c r="D53" s="16"/>
      <c r="I53" s="80">
        <v>1.5100000000000001E-2</v>
      </c>
      <c r="J53" s="81">
        <v>319.47359233140003</v>
      </c>
      <c r="K53" s="80">
        <f t="shared" si="0"/>
        <v>1.0609095836785717E-4</v>
      </c>
      <c r="L53" s="80">
        <f>J53/'סכום נכסי הקרן'!$C$42</f>
        <v>1.3092799413783625E-5</v>
      </c>
    </row>
    <row r="54" spans="2:12">
      <c r="B54" t="s">
        <v>7846</v>
      </c>
      <c r="C54" t="s">
        <v>220</v>
      </c>
      <c r="D54">
        <v>10</v>
      </c>
      <c r="E54" t="s">
        <v>217</v>
      </c>
      <c r="F54" t="s">
        <v>218</v>
      </c>
      <c r="G54" t="s">
        <v>205</v>
      </c>
      <c r="H54" s="91">
        <v>0</v>
      </c>
      <c r="I54" s="91">
        <v>0</v>
      </c>
      <c r="J54" s="92">
        <v>196.782590322</v>
      </c>
      <c r="K54" s="91">
        <f t="shared" si="0"/>
        <v>6.5347665968316324E-5</v>
      </c>
      <c r="L54" s="91">
        <f>J54/'סכום נכסי הקרן'!$C$42</f>
        <v>8.0646258252797545E-6</v>
      </c>
    </row>
    <row r="55" spans="2:12">
      <c r="B55" t="s">
        <v>7846</v>
      </c>
      <c r="C55" t="s">
        <v>255</v>
      </c>
      <c r="D55" t="s">
        <v>220</v>
      </c>
      <c r="E55" t="s">
        <v>211</v>
      </c>
      <c r="F55" t="s">
        <v>212</v>
      </c>
      <c r="G55" t="s">
        <v>106</v>
      </c>
      <c r="H55" s="91">
        <v>5.0999999999999997E-2</v>
      </c>
      <c r="I55" s="91">
        <v>3.9300000000000002E-2</v>
      </c>
      <c r="J55" s="92">
        <v>122.69100200939999</v>
      </c>
      <c r="K55" s="91">
        <f t="shared" si="0"/>
        <v>4.0743292399540825E-5</v>
      </c>
      <c r="L55" s="91">
        <f>J55/'סכום נכסי הקרן'!$C$42</f>
        <v>5.0281735885038693E-6</v>
      </c>
    </row>
    <row r="56" spans="2:12">
      <c r="B56" s="79" t="s">
        <v>256</v>
      </c>
      <c r="D56" s="16"/>
      <c r="I56" s="80">
        <v>0</v>
      </c>
      <c r="J56" s="81">
        <v>0</v>
      </c>
      <c r="K56" s="80">
        <f t="shared" si="0"/>
        <v>0</v>
      </c>
      <c r="L56" s="80">
        <f>J56/'סכום נכסי הקרן'!$C$42</f>
        <v>0</v>
      </c>
    </row>
    <row r="57" spans="2:12">
      <c r="B57" s="79" t="s">
        <v>257</v>
      </c>
      <c r="D57" s="16"/>
      <c r="I57" s="80">
        <v>0</v>
      </c>
      <c r="J57" s="81">
        <v>0</v>
      </c>
      <c r="K57" s="80">
        <f t="shared" si="0"/>
        <v>0</v>
      </c>
      <c r="L57" s="80">
        <f>J57/'סכום נכסי הקרן'!$C$42</f>
        <v>0</v>
      </c>
    </row>
    <row r="58" spans="2:12">
      <c r="B58" t="s">
        <v>217</v>
      </c>
      <c r="C58" t="s">
        <v>217</v>
      </c>
      <c r="D58" s="16"/>
      <c r="E58" t="s">
        <v>217</v>
      </c>
      <c r="G58" t="s">
        <v>217</v>
      </c>
      <c r="H58" s="91">
        <v>0</v>
      </c>
      <c r="I58" s="91">
        <v>0</v>
      </c>
      <c r="J58" s="92">
        <v>0</v>
      </c>
      <c r="K58" s="91">
        <f t="shared" si="0"/>
        <v>0</v>
      </c>
      <c r="L58" s="91">
        <f>J58/'סכום נכסי הקרן'!$C$42</f>
        <v>0</v>
      </c>
    </row>
    <row r="59" spans="2:12">
      <c r="B59" s="79" t="s">
        <v>254</v>
      </c>
      <c r="D59" s="16"/>
      <c r="I59" s="80">
        <v>0</v>
      </c>
      <c r="J59" s="81">
        <v>0</v>
      </c>
      <c r="K59" s="80">
        <f t="shared" si="0"/>
        <v>0</v>
      </c>
      <c r="L59" s="80">
        <f>J59/'סכום נכסי הקרן'!$C$42</f>
        <v>0</v>
      </c>
    </row>
    <row r="60" spans="2:12">
      <c r="B60" t="s">
        <v>217</v>
      </c>
      <c r="C60" t="s">
        <v>217</v>
      </c>
      <c r="D60" s="16"/>
      <c r="E60" t="s">
        <v>217</v>
      </c>
      <c r="G60" t="s">
        <v>217</v>
      </c>
      <c r="H60" s="91">
        <v>0</v>
      </c>
      <c r="I60" s="91">
        <v>0</v>
      </c>
      <c r="J60" s="92">
        <v>0</v>
      </c>
      <c r="K60" s="91">
        <f t="shared" si="0"/>
        <v>0</v>
      </c>
      <c r="L60" s="91">
        <f>J60/'סכום נכסי הקרן'!$C$42</f>
        <v>0</v>
      </c>
    </row>
    <row r="61" spans="2:12">
      <c r="B61" t="s">
        <v>258</v>
      </c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5">
      <c r="D465" s="16"/>
    </row>
    <row r="466" spans="4:5">
      <c r="D466" s="16"/>
    </row>
    <row r="467" spans="4:5">
      <c r="D467" s="16"/>
    </row>
    <row r="468" spans="4:5">
      <c r="D468" s="16"/>
    </row>
    <row r="469" spans="4:5">
      <c r="D469" s="16"/>
    </row>
    <row r="470" spans="4:5">
      <c r="D470" s="16"/>
    </row>
    <row r="471" spans="4:5">
      <c r="D471" s="16"/>
    </row>
    <row r="472" spans="4:5">
      <c r="D472" s="16"/>
    </row>
    <row r="473" spans="4:5">
      <c r="D473" s="16"/>
    </row>
    <row r="474" spans="4:5">
      <c r="D474" s="16"/>
    </row>
    <row r="475" spans="4:5">
      <c r="D475" s="16"/>
    </row>
    <row r="476" spans="4:5">
      <c r="D476" s="16"/>
    </row>
    <row r="477" spans="4:5">
      <c r="E477" s="15"/>
    </row>
  </sheetData>
  <mergeCells count="1">
    <mergeCell ref="B7:L7"/>
  </mergeCells>
  <dataValidations count="1">
    <dataValidation allowBlank="1" showInputMessage="1" showErrorMessage="1" sqref="E11" xr:uid="{946D0FDB-33C9-4314-B8E1-2CF95A0EB56B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6">
        <v>45016</v>
      </c>
    </row>
    <row r="2" spans="2:49" s="1" customFormat="1">
      <c r="B2" s="2" t="s">
        <v>1</v>
      </c>
      <c r="C2" s="12" t="s">
        <v>198</v>
      </c>
    </row>
    <row r="3" spans="2:49" s="1" customFormat="1">
      <c r="B3" s="2" t="s">
        <v>2</v>
      </c>
      <c r="C3" s="26" t="s">
        <v>197</v>
      </c>
    </row>
    <row r="4" spans="2:49" s="1" customFormat="1">
      <c r="B4" s="2" t="s">
        <v>3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3437225139.1999998</v>
      </c>
      <c r="H11" s="7"/>
      <c r="I11" s="75">
        <v>-256735.02191360341</v>
      </c>
      <c r="J11" s="76">
        <v>1</v>
      </c>
      <c r="K11" s="76">
        <v>-1.0500000000000001E-2</v>
      </c>
      <c r="AW11" s="16"/>
    </row>
    <row r="12" spans="2:49">
      <c r="B12" s="79" t="s">
        <v>207</v>
      </c>
      <c r="C12" s="16"/>
      <c r="D12" s="16"/>
      <c r="G12" s="81">
        <v>3403418062.4400001</v>
      </c>
      <c r="I12" s="81">
        <v>-257006.42398991491</v>
      </c>
      <c r="J12" s="80">
        <v>1.0011000000000001</v>
      </c>
      <c r="K12" s="80">
        <v>-1.0500000000000001E-2</v>
      </c>
    </row>
    <row r="13" spans="2:49">
      <c r="B13" s="79" t="s">
        <v>5119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5128</v>
      </c>
      <c r="C15" s="16"/>
      <c r="D15" s="16"/>
      <c r="G15" s="81">
        <v>2882741412.1799998</v>
      </c>
      <c r="I15" s="81">
        <v>-197512.84244232444</v>
      </c>
      <c r="J15" s="80">
        <v>0.76929999999999998</v>
      </c>
      <c r="K15" s="80">
        <v>-8.0999999999999996E-3</v>
      </c>
    </row>
    <row r="16" spans="2:49">
      <c r="B16" t="s">
        <v>6024</v>
      </c>
      <c r="C16" t="s">
        <v>6025</v>
      </c>
      <c r="D16" t="s">
        <v>123</v>
      </c>
      <c r="E16" t="s">
        <v>106</v>
      </c>
      <c r="F16" t="s">
        <v>654</v>
      </c>
      <c r="G16" s="77">
        <v>871413.28</v>
      </c>
      <c r="H16" s="77">
        <v>-2.2961</v>
      </c>
      <c r="I16" s="77">
        <v>-71.750553874979005</v>
      </c>
      <c r="J16" s="78">
        <v>2.9999999999999997E-4</v>
      </c>
      <c r="K16" s="78">
        <v>0</v>
      </c>
    </row>
    <row r="17" spans="2:11">
      <c r="B17" t="s">
        <v>6024</v>
      </c>
      <c r="C17" t="s">
        <v>6026</v>
      </c>
      <c r="D17" t="s">
        <v>123</v>
      </c>
      <c r="E17" t="s">
        <v>106</v>
      </c>
      <c r="F17" t="s">
        <v>646</v>
      </c>
      <c r="G17" s="77">
        <v>6295153.4800000004</v>
      </c>
      <c r="H17" s="77">
        <v>4.9820000000000002</v>
      </c>
      <c r="I17" s="77">
        <v>1124.65762329573</v>
      </c>
      <c r="J17" s="78">
        <v>-4.4000000000000003E-3</v>
      </c>
      <c r="K17" s="78">
        <v>0</v>
      </c>
    </row>
    <row r="18" spans="2:11">
      <c r="B18" t="s">
        <v>6027</v>
      </c>
      <c r="C18" t="s">
        <v>6028</v>
      </c>
      <c r="D18" t="s">
        <v>123</v>
      </c>
      <c r="E18" t="s">
        <v>106</v>
      </c>
      <c r="F18" t="s">
        <v>654</v>
      </c>
      <c r="G18" s="77">
        <v>2178533.25</v>
      </c>
      <c r="H18" s="77">
        <v>0.57840000000000003</v>
      </c>
      <c r="I18" s="77">
        <v>45.185881836347903</v>
      </c>
      <c r="J18" s="78">
        <v>-2.0000000000000001E-4</v>
      </c>
      <c r="K18" s="78">
        <v>0</v>
      </c>
    </row>
    <row r="19" spans="2:11">
      <c r="B19" t="s">
        <v>6027</v>
      </c>
      <c r="C19" t="s">
        <v>6029</v>
      </c>
      <c r="D19" t="s">
        <v>123</v>
      </c>
      <c r="E19" t="s">
        <v>106</v>
      </c>
      <c r="F19" t="s">
        <v>646</v>
      </c>
      <c r="G19" s="77">
        <v>3657727.05</v>
      </c>
      <c r="H19" s="77">
        <v>3.1916000000000029</v>
      </c>
      <c r="I19" s="77">
        <v>418.62969926868999</v>
      </c>
      <c r="J19" s="78">
        <v>-1.6000000000000001E-3</v>
      </c>
      <c r="K19" s="78">
        <v>0</v>
      </c>
    </row>
    <row r="20" spans="2:11">
      <c r="B20" t="s">
        <v>6027</v>
      </c>
      <c r="C20" t="s">
        <v>6030</v>
      </c>
      <c r="D20" t="s">
        <v>123</v>
      </c>
      <c r="E20" t="s">
        <v>106</v>
      </c>
      <c r="F20" t="s">
        <v>654</v>
      </c>
      <c r="G20" s="77">
        <v>3368959.2</v>
      </c>
      <c r="H20" s="77">
        <v>-1.3956999999999999</v>
      </c>
      <c r="I20" s="77">
        <v>-168.615740906079</v>
      </c>
      <c r="J20" s="78">
        <v>6.9999999999999999E-4</v>
      </c>
      <c r="K20" s="78">
        <v>0</v>
      </c>
    </row>
    <row r="21" spans="2:11">
      <c r="B21" t="s">
        <v>6027</v>
      </c>
      <c r="C21" t="s">
        <v>6031</v>
      </c>
      <c r="D21" t="s">
        <v>123</v>
      </c>
      <c r="E21" t="s">
        <v>106</v>
      </c>
      <c r="F21" t="s">
        <v>654</v>
      </c>
      <c r="G21" s="77">
        <v>1636351.59</v>
      </c>
      <c r="H21" s="77">
        <v>0.57840000000000003</v>
      </c>
      <c r="I21" s="77">
        <v>33.9402621412641</v>
      </c>
      <c r="J21" s="78">
        <v>-1E-4</v>
      </c>
      <c r="K21" s="78">
        <v>0</v>
      </c>
    </row>
    <row r="22" spans="2:11">
      <c r="B22" t="s">
        <v>6027</v>
      </c>
      <c r="C22" t="s">
        <v>6032</v>
      </c>
      <c r="D22" t="s">
        <v>123</v>
      </c>
      <c r="E22" t="s">
        <v>106</v>
      </c>
      <c r="F22" t="s">
        <v>654</v>
      </c>
      <c r="G22" s="77">
        <v>8181757.9500000002</v>
      </c>
      <c r="H22" s="77">
        <v>0.52259999999999995</v>
      </c>
      <c r="I22" s="77">
        <v>153.329711229466</v>
      </c>
      <c r="J22" s="78">
        <v>-5.9999999999999995E-4</v>
      </c>
      <c r="K22" s="78">
        <v>0</v>
      </c>
    </row>
    <row r="23" spans="2:11">
      <c r="B23" t="s">
        <v>6027</v>
      </c>
      <c r="C23" t="s">
        <v>6033</v>
      </c>
      <c r="D23" t="s">
        <v>123</v>
      </c>
      <c r="E23" t="s">
        <v>106</v>
      </c>
      <c r="F23" t="s">
        <v>654</v>
      </c>
      <c r="G23" s="77">
        <v>5349091.75</v>
      </c>
      <c r="H23" s="77">
        <v>-1.234</v>
      </c>
      <c r="I23" s="77">
        <v>-236.70394281127</v>
      </c>
      <c r="J23" s="78">
        <v>8.9999999999999998E-4</v>
      </c>
      <c r="K23" s="78">
        <v>0</v>
      </c>
    </row>
    <row r="24" spans="2:11">
      <c r="B24" t="s">
        <v>6027</v>
      </c>
      <c r="C24" t="s">
        <v>6034</v>
      </c>
      <c r="D24" t="s">
        <v>123</v>
      </c>
      <c r="E24" t="s">
        <v>106</v>
      </c>
      <c r="F24" t="s">
        <v>654</v>
      </c>
      <c r="G24" s="77">
        <v>235996.61</v>
      </c>
      <c r="H24" s="77">
        <v>-1.2500000000000001E-2</v>
      </c>
      <c r="I24" s="77">
        <v>-0.1057854804325</v>
      </c>
      <c r="J24" s="78">
        <v>0</v>
      </c>
      <c r="K24" s="78">
        <v>0</v>
      </c>
    </row>
    <row r="25" spans="2:11">
      <c r="B25" t="s">
        <v>6035</v>
      </c>
      <c r="C25" t="s">
        <v>6036</v>
      </c>
      <c r="D25" t="s">
        <v>123</v>
      </c>
      <c r="E25" t="s">
        <v>106</v>
      </c>
      <c r="F25" t="s">
        <v>654</v>
      </c>
      <c r="G25" s="77">
        <v>2178533.25</v>
      </c>
      <c r="H25" s="77">
        <v>-0.79339999999999999</v>
      </c>
      <c r="I25" s="77">
        <v>-61.982155340522901</v>
      </c>
      <c r="J25" s="78">
        <v>2.0000000000000001E-4</v>
      </c>
      <c r="K25" s="78">
        <v>0</v>
      </c>
    </row>
    <row r="26" spans="2:11">
      <c r="B26" t="s">
        <v>6037</v>
      </c>
      <c r="C26" t="s">
        <v>6038</v>
      </c>
      <c r="D26" t="s">
        <v>123</v>
      </c>
      <c r="E26" t="s">
        <v>106</v>
      </c>
      <c r="F26" t="s">
        <v>654</v>
      </c>
      <c r="G26" s="77">
        <v>4812798.75</v>
      </c>
      <c r="H26" s="77">
        <v>0.51870000000000005</v>
      </c>
      <c r="I26" s="77">
        <v>89.520857798872498</v>
      </c>
      <c r="J26" s="78">
        <v>-2.9999999999999997E-4</v>
      </c>
      <c r="K26" s="78">
        <v>0</v>
      </c>
    </row>
    <row r="27" spans="2:11">
      <c r="B27" t="s">
        <v>6039</v>
      </c>
      <c r="C27" t="s">
        <v>6040</v>
      </c>
      <c r="D27" t="s">
        <v>123</v>
      </c>
      <c r="E27" t="s">
        <v>106</v>
      </c>
      <c r="F27" t="s">
        <v>654</v>
      </c>
      <c r="G27" s="77">
        <v>4812798.75</v>
      </c>
      <c r="H27" s="77">
        <v>-0.27379999999999999</v>
      </c>
      <c r="I27" s="77">
        <v>-47.254310517314998</v>
      </c>
      <c r="J27" s="78">
        <v>2.0000000000000001E-4</v>
      </c>
      <c r="K27" s="78">
        <v>0</v>
      </c>
    </row>
    <row r="28" spans="2:11">
      <c r="B28" t="s">
        <v>6041</v>
      </c>
      <c r="C28" t="s">
        <v>6042</v>
      </c>
      <c r="D28" t="s">
        <v>123</v>
      </c>
      <c r="E28" t="s">
        <v>106</v>
      </c>
      <c r="F28" t="s">
        <v>654</v>
      </c>
      <c r="G28" s="77">
        <v>4812798.75</v>
      </c>
      <c r="H28" s="77">
        <v>2.5100000000000001E-2</v>
      </c>
      <c r="I28" s="77">
        <v>4.3319327756924997</v>
      </c>
      <c r="J28" s="78">
        <v>0</v>
      </c>
      <c r="K28" s="78">
        <v>0</v>
      </c>
    </row>
    <row r="29" spans="2:11">
      <c r="B29" t="s">
        <v>6043</v>
      </c>
      <c r="C29" t="s">
        <v>6044</v>
      </c>
      <c r="D29" t="s">
        <v>123</v>
      </c>
      <c r="E29" t="s">
        <v>106</v>
      </c>
      <c r="F29" t="s">
        <v>654</v>
      </c>
      <c r="G29" s="77">
        <v>9307419.6400000006</v>
      </c>
      <c r="H29" s="77">
        <v>-2.3050999999999999</v>
      </c>
      <c r="I29" s="77">
        <v>-769.35955381620295</v>
      </c>
      <c r="J29" s="78">
        <v>3.0000000000000001E-3</v>
      </c>
      <c r="K29" s="78">
        <v>0</v>
      </c>
    </row>
    <row r="30" spans="2:11">
      <c r="B30" t="s">
        <v>6045</v>
      </c>
      <c r="C30" t="s">
        <v>6046</v>
      </c>
      <c r="D30" t="s">
        <v>123</v>
      </c>
      <c r="E30" t="s">
        <v>106</v>
      </c>
      <c r="F30" t="s">
        <v>307</v>
      </c>
      <c r="G30" s="77">
        <v>3850239</v>
      </c>
      <c r="H30" s="77">
        <v>-2.180100000000003</v>
      </c>
      <c r="I30" s="77">
        <v>-301.00547073425503</v>
      </c>
      <c r="J30" s="78">
        <v>1.1999999999999999E-3</v>
      </c>
      <c r="K30" s="78">
        <v>0</v>
      </c>
    </row>
    <row r="31" spans="2:11">
      <c r="B31" t="s">
        <v>6045</v>
      </c>
      <c r="C31" t="s">
        <v>6047</v>
      </c>
      <c r="D31" t="s">
        <v>123</v>
      </c>
      <c r="E31" t="s">
        <v>106</v>
      </c>
      <c r="F31" t="s">
        <v>654</v>
      </c>
      <c r="G31" s="77">
        <v>4814182.6100000003</v>
      </c>
      <c r="H31" s="77">
        <v>-2.1383000000000001</v>
      </c>
      <c r="I31" s="77">
        <v>-369.148816964172</v>
      </c>
      <c r="J31" s="78">
        <v>1.4E-3</v>
      </c>
      <c r="K31" s="78">
        <v>0</v>
      </c>
    </row>
    <row r="32" spans="2:11">
      <c r="B32" t="s">
        <v>6048</v>
      </c>
      <c r="C32" t="s">
        <v>6049</v>
      </c>
      <c r="D32" t="s">
        <v>123</v>
      </c>
      <c r="E32" t="s">
        <v>106</v>
      </c>
      <c r="F32" t="s">
        <v>307</v>
      </c>
      <c r="G32" s="77">
        <v>3037829.18</v>
      </c>
      <c r="H32" s="77">
        <v>-0.95479999999999998</v>
      </c>
      <c r="I32" s="77">
        <v>-104.012622136155</v>
      </c>
      <c r="J32" s="78">
        <v>4.0000000000000002E-4</v>
      </c>
      <c r="K32" s="78">
        <v>0</v>
      </c>
    </row>
    <row r="33" spans="2:11">
      <c r="B33" t="s">
        <v>6048</v>
      </c>
      <c r="C33" t="s">
        <v>6050</v>
      </c>
      <c r="D33" t="s">
        <v>123</v>
      </c>
      <c r="E33" t="s">
        <v>106</v>
      </c>
      <c r="F33" t="s">
        <v>654</v>
      </c>
      <c r="G33" s="77">
        <v>2278363.2599999998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6051</v>
      </c>
      <c r="C34" t="s">
        <v>6052</v>
      </c>
      <c r="D34" t="s">
        <v>123</v>
      </c>
      <c r="E34" t="s">
        <v>106</v>
      </c>
      <c r="F34" t="s">
        <v>654</v>
      </c>
      <c r="G34" s="77">
        <v>3209455.05</v>
      </c>
      <c r="H34" s="77">
        <v>-2.3664999999999998</v>
      </c>
      <c r="I34" s="77">
        <v>-272.36298897708502</v>
      </c>
      <c r="J34" s="78">
        <v>1.1000000000000001E-3</v>
      </c>
      <c r="K34" s="78">
        <v>0</v>
      </c>
    </row>
    <row r="35" spans="2:11">
      <c r="B35" t="s">
        <v>6053</v>
      </c>
      <c r="C35" t="s">
        <v>6054</v>
      </c>
      <c r="D35" t="s">
        <v>123</v>
      </c>
      <c r="E35" t="s">
        <v>106</v>
      </c>
      <c r="F35" t="s">
        <v>307</v>
      </c>
      <c r="G35" s="77">
        <v>3850239</v>
      </c>
      <c r="H35" s="77">
        <v>-1.9380999999999999</v>
      </c>
      <c r="I35" s="77">
        <v>-267.59263466357498</v>
      </c>
      <c r="J35" s="78">
        <v>1E-3</v>
      </c>
      <c r="K35" s="78">
        <v>0</v>
      </c>
    </row>
    <row r="36" spans="2:11">
      <c r="B36" t="s">
        <v>6053</v>
      </c>
      <c r="C36" t="s">
        <v>6055</v>
      </c>
      <c r="D36" t="s">
        <v>123</v>
      </c>
      <c r="E36" t="s">
        <v>106</v>
      </c>
      <c r="F36" t="s">
        <v>654</v>
      </c>
      <c r="G36" s="77">
        <v>1144573.3500000001</v>
      </c>
      <c r="H36" s="77">
        <v>-0.20380000000000001</v>
      </c>
      <c r="I36" s="77">
        <v>-8.3648487874578006</v>
      </c>
      <c r="J36" s="78">
        <v>0</v>
      </c>
      <c r="K36" s="78">
        <v>0</v>
      </c>
    </row>
    <row r="37" spans="2:11">
      <c r="B37" t="s">
        <v>6056</v>
      </c>
      <c r="C37" t="s">
        <v>6057</v>
      </c>
      <c r="D37" t="s">
        <v>123</v>
      </c>
      <c r="E37" t="s">
        <v>106</v>
      </c>
      <c r="F37" t="s">
        <v>646</v>
      </c>
      <c r="G37" s="77">
        <v>6874333</v>
      </c>
      <c r="H37" s="77">
        <v>2.2012999999999971</v>
      </c>
      <c r="I37" s="77">
        <v>542.65034669179397</v>
      </c>
      <c r="J37" s="78">
        <v>-2.0999999999999999E-3</v>
      </c>
      <c r="K37" s="78">
        <v>0</v>
      </c>
    </row>
    <row r="38" spans="2:11">
      <c r="B38" t="s">
        <v>6056</v>
      </c>
      <c r="C38" t="s">
        <v>6058</v>
      </c>
      <c r="D38" t="s">
        <v>123</v>
      </c>
      <c r="E38" t="s">
        <v>106</v>
      </c>
      <c r="F38" t="s">
        <v>646</v>
      </c>
      <c r="G38" s="77">
        <v>275743.42</v>
      </c>
      <c r="H38" s="77">
        <v>2.1705999999999999</v>
      </c>
      <c r="I38" s="77">
        <v>21.463238014828701</v>
      </c>
      <c r="J38" s="78">
        <v>-1E-4</v>
      </c>
      <c r="K38" s="78">
        <v>0</v>
      </c>
    </row>
    <row r="39" spans="2:11">
      <c r="B39" t="s">
        <v>6056</v>
      </c>
      <c r="C39" t="s">
        <v>6059</v>
      </c>
      <c r="D39" t="s">
        <v>123</v>
      </c>
      <c r="E39" t="s">
        <v>106</v>
      </c>
      <c r="F39" t="s">
        <v>646</v>
      </c>
      <c r="G39" s="77">
        <v>136629.62</v>
      </c>
      <c r="H39" s="77">
        <v>2.1678000000000002</v>
      </c>
      <c r="I39" s="77">
        <v>10.621218851863</v>
      </c>
      <c r="J39" s="78">
        <v>0</v>
      </c>
      <c r="K39" s="78">
        <v>0</v>
      </c>
    </row>
    <row r="40" spans="2:11">
      <c r="B40" t="s">
        <v>6056</v>
      </c>
      <c r="C40" t="s">
        <v>6060</v>
      </c>
      <c r="D40" t="s">
        <v>123</v>
      </c>
      <c r="E40" t="s">
        <v>106</v>
      </c>
      <c r="F40" t="s">
        <v>646</v>
      </c>
      <c r="G40" s="77">
        <v>136629.62</v>
      </c>
      <c r="H40" s="77">
        <v>1.6854</v>
      </c>
      <c r="I40" s="77">
        <v>8.2576816371112791</v>
      </c>
      <c r="J40" s="78">
        <v>0</v>
      </c>
      <c r="K40" s="78">
        <v>0</v>
      </c>
    </row>
    <row r="41" spans="2:11">
      <c r="B41" t="s">
        <v>6056</v>
      </c>
      <c r="C41" t="s">
        <v>6061</v>
      </c>
      <c r="D41" t="s">
        <v>123</v>
      </c>
      <c r="E41" t="s">
        <v>106</v>
      </c>
      <c r="F41" t="s">
        <v>646</v>
      </c>
      <c r="G41" s="77">
        <v>544034.30000000005</v>
      </c>
      <c r="H41" s="77">
        <v>6.1025999999999998</v>
      </c>
      <c r="I41" s="77">
        <v>119.056050569795</v>
      </c>
      <c r="J41" s="78">
        <v>-5.0000000000000001E-4</v>
      </c>
      <c r="K41" s="78">
        <v>0</v>
      </c>
    </row>
    <row r="42" spans="2:11">
      <c r="B42" t="s">
        <v>6056</v>
      </c>
      <c r="C42" t="s">
        <v>6062</v>
      </c>
      <c r="D42" t="s">
        <v>123</v>
      </c>
      <c r="E42" t="s">
        <v>106</v>
      </c>
      <c r="F42" t="s">
        <v>646</v>
      </c>
      <c r="G42" s="77">
        <v>844619.47</v>
      </c>
      <c r="H42" s="77">
        <v>6.2587999999999955</v>
      </c>
      <c r="I42" s="77">
        <v>189.56687359065899</v>
      </c>
      <c r="J42" s="78">
        <v>-6.9999999999999999E-4</v>
      </c>
      <c r="K42" s="78">
        <v>0</v>
      </c>
    </row>
    <row r="43" spans="2:11">
      <c r="B43" t="s">
        <v>6056</v>
      </c>
      <c r="C43" t="s">
        <v>6063</v>
      </c>
      <c r="D43" t="s">
        <v>123</v>
      </c>
      <c r="E43" t="s">
        <v>106</v>
      </c>
      <c r="F43" t="s">
        <v>307</v>
      </c>
      <c r="G43" s="77">
        <v>108682.65</v>
      </c>
      <c r="H43" s="77">
        <v>3.7462000000000146</v>
      </c>
      <c r="I43" s="77">
        <v>14.6002893913998</v>
      </c>
      <c r="J43" s="78">
        <v>-1E-4</v>
      </c>
      <c r="K43" s="78">
        <v>0</v>
      </c>
    </row>
    <row r="44" spans="2:11">
      <c r="B44" t="s">
        <v>6056</v>
      </c>
      <c r="C44" t="s">
        <v>6064</v>
      </c>
      <c r="D44" t="s">
        <v>123</v>
      </c>
      <c r="E44" t="s">
        <v>106</v>
      </c>
      <c r="F44" t="s">
        <v>307</v>
      </c>
      <c r="G44" s="77">
        <v>435972.69</v>
      </c>
      <c r="H44" s="77">
        <v>5.2047000000000079</v>
      </c>
      <c r="I44" s="77">
        <v>81.370179158797995</v>
      </c>
      <c r="J44" s="78">
        <v>-2.9999999999999997E-4</v>
      </c>
      <c r="K44" s="78">
        <v>0</v>
      </c>
    </row>
    <row r="45" spans="2:11">
      <c r="B45" t="s">
        <v>6056</v>
      </c>
      <c r="C45" t="s">
        <v>6065</v>
      </c>
      <c r="D45" t="s">
        <v>123</v>
      </c>
      <c r="E45" t="s">
        <v>106</v>
      </c>
      <c r="F45" t="s">
        <v>307</v>
      </c>
      <c r="G45" s="77">
        <v>298100.99</v>
      </c>
      <c r="H45" s="77">
        <v>-1.9258999999999999</v>
      </c>
      <c r="I45" s="77">
        <v>-20.587681301546301</v>
      </c>
      <c r="J45" s="78">
        <v>1E-4</v>
      </c>
      <c r="K45" s="78">
        <v>0</v>
      </c>
    </row>
    <row r="46" spans="2:11">
      <c r="B46" t="s">
        <v>6056</v>
      </c>
      <c r="C46" t="s">
        <v>6066</v>
      </c>
      <c r="D46" t="s">
        <v>123</v>
      </c>
      <c r="E46" t="s">
        <v>106</v>
      </c>
      <c r="F46" t="s">
        <v>307</v>
      </c>
      <c r="G46" s="77">
        <v>285680.11</v>
      </c>
      <c r="H46" s="77">
        <v>-0.69610000000000005</v>
      </c>
      <c r="I46" s="77">
        <v>-7.1311886151160602</v>
      </c>
      <c r="J46" s="78">
        <v>0</v>
      </c>
      <c r="K46" s="78">
        <v>0</v>
      </c>
    </row>
    <row r="47" spans="2:11">
      <c r="B47" t="s">
        <v>6056</v>
      </c>
      <c r="C47" t="s">
        <v>6067</v>
      </c>
      <c r="D47" t="s">
        <v>123</v>
      </c>
      <c r="E47" t="s">
        <v>106</v>
      </c>
      <c r="F47" t="s">
        <v>654</v>
      </c>
      <c r="G47" s="77">
        <v>347784.49</v>
      </c>
      <c r="H47" s="77">
        <v>-0.40329999999999999</v>
      </c>
      <c r="I47" s="77">
        <v>-5.0297768455376204</v>
      </c>
      <c r="J47" s="78">
        <v>0</v>
      </c>
      <c r="K47" s="78">
        <v>0</v>
      </c>
    </row>
    <row r="48" spans="2:11">
      <c r="B48" t="s">
        <v>6056</v>
      </c>
      <c r="C48" t="s">
        <v>6068</v>
      </c>
      <c r="D48" t="s">
        <v>123</v>
      </c>
      <c r="E48" t="s">
        <v>106</v>
      </c>
      <c r="F48" t="s">
        <v>654</v>
      </c>
      <c r="G48" s="77">
        <v>173892.24</v>
      </c>
      <c r="H48" s="77">
        <v>-3.5200000000000002E-2</v>
      </c>
      <c r="I48" s="77">
        <v>-0.21949930556927999</v>
      </c>
      <c r="J48" s="78">
        <v>0</v>
      </c>
      <c r="K48" s="78">
        <v>0</v>
      </c>
    </row>
    <row r="49" spans="2:11">
      <c r="B49" t="s">
        <v>6056</v>
      </c>
      <c r="C49" t="s">
        <v>6069</v>
      </c>
      <c r="D49" t="s">
        <v>123</v>
      </c>
      <c r="E49" t="s">
        <v>106</v>
      </c>
      <c r="F49" t="s">
        <v>654</v>
      </c>
      <c r="G49" s="77">
        <v>273259.24</v>
      </c>
      <c r="H49" s="77">
        <v>-0.70440000000000003</v>
      </c>
      <c r="I49" s="77">
        <v>-6.9024693784041604</v>
      </c>
      <c r="J49" s="78">
        <v>0</v>
      </c>
      <c r="K49" s="78">
        <v>0</v>
      </c>
    </row>
    <row r="50" spans="2:11">
      <c r="B50" t="s">
        <v>6070</v>
      </c>
      <c r="C50" t="s">
        <v>6071</v>
      </c>
      <c r="D50" t="s">
        <v>123</v>
      </c>
      <c r="E50" t="s">
        <v>106</v>
      </c>
      <c r="F50" t="s">
        <v>307</v>
      </c>
      <c r="G50" s="77">
        <v>7954784.7800000003</v>
      </c>
      <c r="H50" s="77">
        <v>4.9782999999999999</v>
      </c>
      <c r="I50" s="77">
        <v>1420.10279982004</v>
      </c>
      <c r="J50" s="78">
        <v>-5.4999999999999997E-3</v>
      </c>
      <c r="K50" s="78">
        <v>1E-4</v>
      </c>
    </row>
    <row r="51" spans="2:11">
      <c r="B51" t="s">
        <v>6072</v>
      </c>
      <c r="C51" t="s">
        <v>6073</v>
      </c>
      <c r="D51" t="s">
        <v>123</v>
      </c>
      <c r="E51" t="s">
        <v>106</v>
      </c>
      <c r="F51" t="s">
        <v>307</v>
      </c>
      <c r="G51" s="77">
        <v>4812798.75</v>
      </c>
      <c r="H51" s="77">
        <v>-2.4144000000000001</v>
      </c>
      <c r="I51" s="77">
        <v>-416.69396388972001</v>
      </c>
      <c r="J51" s="78">
        <v>1.6000000000000001E-3</v>
      </c>
      <c r="K51" s="78">
        <v>0</v>
      </c>
    </row>
    <row r="52" spans="2:11">
      <c r="B52" t="s">
        <v>6074</v>
      </c>
      <c r="C52" t="s">
        <v>6075</v>
      </c>
      <c r="D52" t="s">
        <v>123</v>
      </c>
      <c r="E52" t="s">
        <v>106</v>
      </c>
      <c r="F52" t="s">
        <v>654</v>
      </c>
      <c r="G52" s="77">
        <v>4812798.75</v>
      </c>
      <c r="H52" s="77">
        <v>0.14249999999999999</v>
      </c>
      <c r="I52" s="77">
        <v>24.593642252437501</v>
      </c>
      <c r="J52" s="78">
        <v>-1E-4</v>
      </c>
      <c r="K52" s="78">
        <v>0</v>
      </c>
    </row>
    <row r="53" spans="2:11">
      <c r="B53" t="s">
        <v>6076</v>
      </c>
      <c r="C53" t="s">
        <v>6077</v>
      </c>
      <c r="D53" t="s">
        <v>123</v>
      </c>
      <c r="E53" t="s">
        <v>106</v>
      </c>
      <c r="F53" t="s">
        <v>654</v>
      </c>
      <c r="G53" s="77">
        <v>235996.61</v>
      </c>
      <c r="H53" s="77">
        <v>0.54520000000000002</v>
      </c>
      <c r="I53" s="77">
        <v>4.6139395145439197</v>
      </c>
      <c r="J53" s="78">
        <v>0</v>
      </c>
      <c r="K53" s="78">
        <v>0</v>
      </c>
    </row>
    <row r="54" spans="2:11">
      <c r="B54" t="s">
        <v>6078</v>
      </c>
      <c r="C54" t="s">
        <v>6079</v>
      </c>
      <c r="D54" t="s">
        <v>123</v>
      </c>
      <c r="E54" t="s">
        <v>102</v>
      </c>
      <c r="F54" t="s">
        <v>646</v>
      </c>
      <c r="G54" s="77">
        <v>8974685.3900000006</v>
      </c>
      <c r="H54" s="77">
        <v>-4.2012999999999998</v>
      </c>
      <c r="I54" s="77">
        <v>-377.05345729007001</v>
      </c>
      <c r="J54" s="78">
        <v>1.5E-3</v>
      </c>
      <c r="K54" s="78">
        <v>0</v>
      </c>
    </row>
    <row r="55" spans="2:11">
      <c r="B55" t="s">
        <v>6078</v>
      </c>
      <c r="C55" t="s">
        <v>6080</v>
      </c>
      <c r="D55" t="s">
        <v>123</v>
      </c>
      <c r="E55" t="s">
        <v>102</v>
      </c>
      <c r="F55" t="s">
        <v>646</v>
      </c>
      <c r="G55" s="77">
        <v>9265737.4100000001</v>
      </c>
      <c r="H55" s="77">
        <v>-4.2923999999999998</v>
      </c>
      <c r="I55" s="77">
        <v>-397.72251258684003</v>
      </c>
      <c r="J55" s="78">
        <v>1.5E-3</v>
      </c>
      <c r="K55" s="78">
        <v>0</v>
      </c>
    </row>
    <row r="56" spans="2:11">
      <c r="B56" t="s">
        <v>6078</v>
      </c>
      <c r="C56" t="s">
        <v>6081</v>
      </c>
      <c r="D56" t="s">
        <v>123</v>
      </c>
      <c r="E56" t="s">
        <v>102</v>
      </c>
      <c r="F56" t="s">
        <v>307</v>
      </c>
      <c r="G56" s="77">
        <v>25550424.27</v>
      </c>
      <c r="H56" s="77">
        <v>1.835</v>
      </c>
      <c r="I56" s="77">
        <v>468.85028535449999</v>
      </c>
      <c r="J56" s="78">
        <v>-1.8E-3</v>
      </c>
      <c r="K56" s="78">
        <v>0</v>
      </c>
    </row>
    <row r="57" spans="2:11">
      <c r="B57" t="s">
        <v>6082</v>
      </c>
      <c r="C57" t="s">
        <v>6083</v>
      </c>
      <c r="D57" t="s">
        <v>123</v>
      </c>
      <c r="E57" t="s">
        <v>102</v>
      </c>
      <c r="F57" t="s">
        <v>307</v>
      </c>
      <c r="G57" s="77">
        <v>41803738.909999996</v>
      </c>
      <c r="H57" s="77">
        <v>-1.3331</v>
      </c>
      <c r="I57" s="77">
        <v>-557.28564340921002</v>
      </c>
      <c r="J57" s="78">
        <v>2.2000000000000001E-3</v>
      </c>
      <c r="K57" s="78">
        <v>0</v>
      </c>
    </row>
    <row r="58" spans="2:11">
      <c r="B58" t="s">
        <v>6082</v>
      </c>
      <c r="C58" t="s">
        <v>6084</v>
      </c>
      <c r="D58" t="s">
        <v>123</v>
      </c>
      <c r="E58" t="s">
        <v>102</v>
      </c>
      <c r="F58" t="s">
        <v>307</v>
      </c>
      <c r="G58" s="77">
        <v>16854421.210000001</v>
      </c>
      <c r="H58" s="77">
        <v>-1.3447</v>
      </c>
      <c r="I58" s="77">
        <v>-226.64140201087</v>
      </c>
      <c r="J58" s="78">
        <v>8.9999999999999998E-4</v>
      </c>
      <c r="K58" s="78">
        <v>0</v>
      </c>
    </row>
    <row r="59" spans="2:11">
      <c r="B59" t="s">
        <v>6085</v>
      </c>
      <c r="C59" t="s">
        <v>6086</v>
      </c>
      <c r="D59" t="s">
        <v>123</v>
      </c>
      <c r="E59" t="s">
        <v>102</v>
      </c>
      <c r="F59" t="s">
        <v>299</v>
      </c>
      <c r="G59" s="77">
        <v>9048929.7699999996</v>
      </c>
      <c r="H59" s="77">
        <v>-3.5032000000000001</v>
      </c>
      <c r="I59" s="77">
        <v>-317.00210770263999</v>
      </c>
      <c r="J59" s="78">
        <v>1.1999999999999999E-3</v>
      </c>
      <c r="K59" s="78">
        <v>0</v>
      </c>
    </row>
    <row r="60" spans="2:11">
      <c r="B60" t="s">
        <v>6085</v>
      </c>
      <c r="C60" t="s">
        <v>6087</v>
      </c>
      <c r="D60" t="s">
        <v>123</v>
      </c>
      <c r="E60" t="s">
        <v>102</v>
      </c>
      <c r="F60" t="s">
        <v>299</v>
      </c>
      <c r="G60" s="77">
        <v>28320336.690000001</v>
      </c>
      <c r="H60" s="77">
        <v>-3.5032000000000001</v>
      </c>
      <c r="I60" s="77">
        <v>-992.11803492408001</v>
      </c>
      <c r="J60" s="78">
        <v>3.8999999999999998E-3</v>
      </c>
      <c r="K60" s="78">
        <v>0</v>
      </c>
    </row>
    <row r="61" spans="2:11">
      <c r="B61" t="s">
        <v>6085</v>
      </c>
      <c r="C61" t="s">
        <v>6088</v>
      </c>
      <c r="D61" t="s">
        <v>123</v>
      </c>
      <c r="E61" t="s">
        <v>102</v>
      </c>
      <c r="F61" t="s">
        <v>299</v>
      </c>
      <c r="G61" s="77">
        <v>11656598.57</v>
      </c>
      <c r="H61" s="77">
        <v>-3.5451000000000001</v>
      </c>
      <c r="I61" s="77">
        <v>-413.23807590506999</v>
      </c>
      <c r="J61" s="78">
        <v>1.6000000000000001E-3</v>
      </c>
      <c r="K61" s="78">
        <v>0</v>
      </c>
    </row>
    <row r="62" spans="2:11">
      <c r="B62" t="s">
        <v>6085</v>
      </c>
      <c r="C62" t="s">
        <v>6089</v>
      </c>
      <c r="D62" t="s">
        <v>123</v>
      </c>
      <c r="E62" t="s">
        <v>102</v>
      </c>
      <c r="F62" t="s">
        <v>299</v>
      </c>
      <c r="G62" s="77">
        <v>32486974.789999999</v>
      </c>
      <c r="H62" s="77">
        <v>-3.5032999999999999</v>
      </c>
      <c r="I62" s="77">
        <v>-1138.1161878180701</v>
      </c>
      <c r="J62" s="78">
        <v>4.4000000000000003E-3</v>
      </c>
      <c r="K62" s="78">
        <v>0</v>
      </c>
    </row>
    <row r="63" spans="2:11">
      <c r="B63" t="s">
        <v>6090</v>
      </c>
      <c r="C63" t="s">
        <v>6091</v>
      </c>
      <c r="D63" t="s">
        <v>123</v>
      </c>
      <c r="E63" t="s">
        <v>102</v>
      </c>
      <c r="F63" t="s">
        <v>307</v>
      </c>
      <c r="G63" s="77">
        <v>28786632.27</v>
      </c>
      <c r="H63" s="77">
        <v>-0.98470000000000002</v>
      </c>
      <c r="I63" s="77">
        <v>-283.46196796268998</v>
      </c>
      <c r="J63" s="78">
        <v>1.1000000000000001E-3</v>
      </c>
      <c r="K63" s="78">
        <v>0</v>
      </c>
    </row>
    <row r="64" spans="2:11">
      <c r="B64" t="s">
        <v>6090</v>
      </c>
      <c r="C64" t="s">
        <v>6092</v>
      </c>
      <c r="D64" t="s">
        <v>123</v>
      </c>
      <c r="E64" t="s">
        <v>102</v>
      </c>
      <c r="F64" t="s">
        <v>307</v>
      </c>
      <c r="G64" s="77">
        <v>29419647.34</v>
      </c>
      <c r="H64" s="77">
        <v>-1.0192000000000001</v>
      </c>
      <c r="I64" s="77">
        <v>-299.84504568928003</v>
      </c>
      <c r="J64" s="78">
        <v>1.1999999999999999E-3</v>
      </c>
      <c r="K64" s="78">
        <v>0</v>
      </c>
    </row>
    <row r="65" spans="2:11">
      <c r="B65" t="s">
        <v>6093</v>
      </c>
      <c r="C65" t="s">
        <v>6094</v>
      </c>
      <c r="D65" t="s">
        <v>123</v>
      </c>
      <c r="E65" t="s">
        <v>102</v>
      </c>
      <c r="F65" t="s">
        <v>377</v>
      </c>
      <c r="G65" s="77">
        <v>7671051.0899999999</v>
      </c>
      <c r="H65" s="77">
        <v>-1.8274999999999999</v>
      </c>
      <c r="I65" s="77">
        <v>-140.18845866974999</v>
      </c>
      <c r="J65" s="78">
        <v>5.0000000000000001E-4</v>
      </c>
      <c r="K65" s="78">
        <v>0</v>
      </c>
    </row>
    <row r="66" spans="2:11">
      <c r="B66" t="s">
        <v>6093</v>
      </c>
      <c r="C66" t="s">
        <v>6095</v>
      </c>
      <c r="D66" t="s">
        <v>123</v>
      </c>
      <c r="E66" t="s">
        <v>102</v>
      </c>
      <c r="F66" t="s">
        <v>377</v>
      </c>
      <c r="G66" s="77">
        <v>11858736.119999999</v>
      </c>
      <c r="H66" s="77">
        <v>-1.8622000000000001</v>
      </c>
      <c r="I66" s="77">
        <v>-220.83338402664</v>
      </c>
      <c r="J66" s="78">
        <v>8.9999999999999998E-4</v>
      </c>
      <c r="K66" s="78">
        <v>0</v>
      </c>
    </row>
    <row r="67" spans="2:11">
      <c r="B67" t="s">
        <v>6093</v>
      </c>
      <c r="C67" t="s">
        <v>6096</v>
      </c>
      <c r="D67" t="s">
        <v>123</v>
      </c>
      <c r="E67" t="s">
        <v>102</v>
      </c>
      <c r="F67" t="s">
        <v>377</v>
      </c>
      <c r="G67" s="77">
        <v>18641509.690000001</v>
      </c>
      <c r="H67" s="77">
        <v>-1.8274999999999999</v>
      </c>
      <c r="I67" s="77">
        <v>-340.67358958475</v>
      </c>
      <c r="J67" s="78">
        <v>1.2999999999999999E-3</v>
      </c>
      <c r="K67" s="78">
        <v>0</v>
      </c>
    </row>
    <row r="68" spans="2:11">
      <c r="B68" t="s">
        <v>6093</v>
      </c>
      <c r="C68" t="s">
        <v>6097</v>
      </c>
      <c r="D68" t="s">
        <v>123</v>
      </c>
      <c r="E68" t="s">
        <v>102</v>
      </c>
      <c r="F68" t="s">
        <v>377</v>
      </c>
      <c r="G68" s="77">
        <v>11865474.01</v>
      </c>
      <c r="H68" s="77">
        <v>-1.8044</v>
      </c>
      <c r="I68" s="77">
        <v>-214.10061303644</v>
      </c>
      <c r="J68" s="78">
        <v>8.0000000000000004E-4</v>
      </c>
      <c r="K68" s="78">
        <v>0</v>
      </c>
    </row>
    <row r="69" spans="2:11">
      <c r="B69" t="s">
        <v>6093</v>
      </c>
      <c r="C69" t="s">
        <v>6098</v>
      </c>
      <c r="D69" t="s">
        <v>123</v>
      </c>
      <c r="E69" t="s">
        <v>102</v>
      </c>
      <c r="F69" t="s">
        <v>377</v>
      </c>
      <c r="G69" s="77">
        <v>16941051.579999998</v>
      </c>
      <c r="H69" s="77">
        <v>-1.8622000000000001</v>
      </c>
      <c r="I69" s="77">
        <v>-315.47626252276001</v>
      </c>
      <c r="J69" s="78">
        <v>1.1999999999999999E-3</v>
      </c>
      <c r="K69" s="78">
        <v>0</v>
      </c>
    </row>
    <row r="70" spans="2:11">
      <c r="B70" t="s">
        <v>6093</v>
      </c>
      <c r="C70" t="s">
        <v>6099</v>
      </c>
      <c r="D70" t="s">
        <v>123</v>
      </c>
      <c r="E70" t="s">
        <v>102</v>
      </c>
      <c r="F70" t="s">
        <v>646</v>
      </c>
      <c r="G70" s="77">
        <v>18011996.68</v>
      </c>
      <c r="H70" s="77">
        <v>-6.4814999999999996</v>
      </c>
      <c r="I70" s="77">
        <v>-1167.4475648141999</v>
      </c>
      <c r="J70" s="78">
        <v>4.4999999999999997E-3</v>
      </c>
      <c r="K70" s="78">
        <v>0</v>
      </c>
    </row>
    <row r="71" spans="2:11">
      <c r="B71" t="s">
        <v>6100</v>
      </c>
      <c r="C71" t="s">
        <v>6101</v>
      </c>
      <c r="D71" t="s">
        <v>123</v>
      </c>
      <c r="E71" t="s">
        <v>102</v>
      </c>
      <c r="F71" t="s">
        <v>299</v>
      </c>
      <c r="G71" s="77">
        <v>16375598.369999999</v>
      </c>
      <c r="H71" s="77">
        <v>-2.9447999999999999</v>
      </c>
      <c r="I71" s="77">
        <v>-482.22862079975999</v>
      </c>
      <c r="J71" s="78">
        <v>1.9E-3</v>
      </c>
      <c r="K71" s="78">
        <v>0</v>
      </c>
    </row>
    <row r="72" spans="2:11">
      <c r="B72" t="s">
        <v>6100</v>
      </c>
      <c r="C72" t="s">
        <v>6102</v>
      </c>
      <c r="D72" t="s">
        <v>123</v>
      </c>
      <c r="E72" t="s">
        <v>102</v>
      </c>
      <c r="F72" t="s">
        <v>299</v>
      </c>
      <c r="G72" s="77">
        <v>13646331.949999999</v>
      </c>
      <c r="H72" s="77">
        <v>-2.9447999999999999</v>
      </c>
      <c r="I72" s="77">
        <v>-401.85718326360001</v>
      </c>
      <c r="J72" s="78">
        <v>1.6000000000000001E-3</v>
      </c>
      <c r="K72" s="78">
        <v>0</v>
      </c>
    </row>
    <row r="73" spans="2:11">
      <c r="B73" t="s">
        <v>6100</v>
      </c>
      <c r="C73" t="s">
        <v>6103</v>
      </c>
      <c r="D73" t="s">
        <v>123</v>
      </c>
      <c r="E73" t="s">
        <v>102</v>
      </c>
      <c r="F73" t="s">
        <v>299</v>
      </c>
      <c r="G73" s="77">
        <v>17870245.719999999</v>
      </c>
      <c r="H73" s="77">
        <v>-2.9447999999999999</v>
      </c>
      <c r="I73" s="77">
        <v>-526.24299596256003</v>
      </c>
      <c r="J73" s="78">
        <v>2E-3</v>
      </c>
      <c r="K73" s="78">
        <v>0</v>
      </c>
    </row>
    <row r="74" spans="2:11">
      <c r="B74" t="s">
        <v>6104</v>
      </c>
      <c r="C74" t="s">
        <v>6105</v>
      </c>
      <c r="D74" t="s">
        <v>123</v>
      </c>
      <c r="E74" t="s">
        <v>102</v>
      </c>
      <c r="F74" t="s">
        <v>696</v>
      </c>
      <c r="G74" s="77">
        <v>11899322.609999999</v>
      </c>
      <c r="H74" s="77">
        <v>-5.0309999999999997</v>
      </c>
      <c r="I74" s="77">
        <v>-598.65492050909995</v>
      </c>
      <c r="J74" s="78">
        <v>2.3E-3</v>
      </c>
      <c r="K74" s="78">
        <v>0</v>
      </c>
    </row>
    <row r="75" spans="2:11">
      <c r="B75" t="s">
        <v>6104</v>
      </c>
      <c r="C75" t="s">
        <v>6106</v>
      </c>
      <c r="D75" t="s">
        <v>123</v>
      </c>
      <c r="E75" t="s">
        <v>102</v>
      </c>
      <c r="F75" t="s">
        <v>696</v>
      </c>
      <c r="G75" s="77">
        <v>10421362.109999999</v>
      </c>
      <c r="H75" s="77">
        <v>-4.9358000000000004</v>
      </c>
      <c r="I75" s="77">
        <v>-514.37759102537996</v>
      </c>
      <c r="J75" s="78">
        <v>2E-3</v>
      </c>
      <c r="K75" s="78">
        <v>0</v>
      </c>
    </row>
    <row r="76" spans="2:11">
      <c r="B76" t="s">
        <v>6104</v>
      </c>
      <c r="C76" t="s">
        <v>6107</v>
      </c>
      <c r="D76" t="s">
        <v>123</v>
      </c>
      <c r="E76" t="s">
        <v>102</v>
      </c>
      <c r="F76" t="s">
        <v>696</v>
      </c>
      <c r="G76" s="77">
        <v>6571972.9400000004</v>
      </c>
      <c r="H76" s="77">
        <v>-5.0311000000000003</v>
      </c>
      <c r="I76" s="77">
        <v>-330.64253058434002</v>
      </c>
      <c r="J76" s="78">
        <v>1.2999999999999999E-3</v>
      </c>
      <c r="K76" s="78">
        <v>0</v>
      </c>
    </row>
    <row r="77" spans="2:11">
      <c r="B77" t="s">
        <v>6104</v>
      </c>
      <c r="C77" t="s">
        <v>6108</v>
      </c>
      <c r="D77" t="s">
        <v>123</v>
      </c>
      <c r="E77" t="s">
        <v>102</v>
      </c>
      <c r="F77" t="s">
        <v>696</v>
      </c>
      <c r="G77" s="77">
        <v>27956248.48</v>
      </c>
      <c r="H77" s="77">
        <v>-4.9358000000000004</v>
      </c>
      <c r="I77" s="77">
        <v>-1379.86451247584</v>
      </c>
      <c r="J77" s="78">
        <v>5.4000000000000003E-3</v>
      </c>
      <c r="K77" s="78">
        <v>-1E-4</v>
      </c>
    </row>
    <row r="78" spans="2:11">
      <c r="B78" t="s">
        <v>6104</v>
      </c>
      <c r="C78" t="s">
        <v>6109</v>
      </c>
      <c r="D78" t="s">
        <v>123</v>
      </c>
      <c r="E78" t="s">
        <v>106</v>
      </c>
      <c r="F78" t="s">
        <v>696</v>
      </c>
      <c r="G78" s="77">
        <v>3282328.76</v>
      </c>
      <c r="H78" s="77">
        <v>-5.1481000000000003</v>
      </c>
      <c r="I78" s="77">
        <v>-168.97756689356001</v>
      </c>
      <c r="J78" s="78">
        <v>6.9999999999999999E-4</v>
      </c>
      <c r="K78" s="78">
        <v>0</v>
      </c>
    </row>
    <row r="79" spans="2:11">
      <c r="B79" t="s">
        <v>6104</v>
      </c>
      <c r="C79" t="s">
        <v>6110</v>
      </c>
      <c r="D79" t="s">
        <v>123</v>
      </c>
      <c r="E79" t="s">
        <v>102</v>
      </c>
      <c r="F79" t="s">
        <v>696</v>
      </c>
      <c r="G79" s="77">
        <v>14987834.130000001</v>
      </c>
      <c r="H79" s="77">
        <v>-4.9326999999999996</v>
      </c>
      <c r="I79" s="77">
        <v>-739.30489413050998</v>
      </c>
      <c r="J79" s="78">
        <v>2.8999999999999998E-3</v>
      </c>
      <c r="K79" s="78">
        <v>0</v>
      </c>
    </row>
    <row r="80" spans="2:11">
      <c r="B80" t="s">
        <v>6104</v>
      </c>
      <c r="C80" t="s">
        <v>6111</v>
      </c>
      <c r="D80" t="s">
        <v>123</v>
      </c>
      <c r="E80" t="s">
        <v>102</v>
      </c>
      <c r="F80" t="s">
        <v>696</v>
      </c>
      <c r="G80" s="77">
        <v>9768361.2699999996</v>
      </c>
      <c r="H80" s="77">
        <v>-5.0308000000000002</v>
      </c>
      <c r="I80" s="77">
        <v>-491.42671877115998</v>
      </c>
      <c r="J80" s="78">
        <v>1.9E-3</v>
      </c>
      <c r="K80" s="78">
        <v>0</v>
      </c>
    </row>
    <row r="81" spans="2:11">
      <c r="B81" t="s">
        <v>6112</v>
      </c>
      <c r="C81" t="s">
        <v>6113</v>
      </c>
      <c r="D81" t="s">
        <v>123</v>
      </c>
      <c r="E81" t="s">
        <v>102</v>
      </c>
      <c r="F81" t="s">
        <v>299</v>
      </c>
      <c r="G81" s="77">
        <v>18221251.68</v>
      </c>
      <c r="H81" s="77">
        <v>-2.7919999999999998</v>
      </c>
      <c r="I81" s="77">
        <v>-508.73734690560002</v>
      </c>
      <c r="J81" s="78">
        <v>2E-3</v>
      </c>
      <c r="K81" s="78">
        <v>0</v>
      </c>
    </row>
    <row r="82" spans="2:11">
      <c r="B82" t="s">
        <v>6112</v>
      </c>
      <c r="C82" t="s">
        <v>6114</v>
      </c>
      <c r="D82" t="s">
        <v>123</v>
      </c>
      <c r="E82" t="s">
        <v>102</v>
      </c>
      <c r="F82" t="s">
        <v>299</v>
      </c>
      <c r="G82" s="77">
        <v>18452511.059999999</v>
      </c>
      <c r="H82" s="77">
        <v>-2.7772000000000001</v>
      </c>
      <c r="I82" s="77">
        <v>-512.46313715832002</v>
      </c>
      <c r="J82" s="78">
        <v>2E-3</v>
      </c>
      <c r="K82" s="78">
        <v>0</v>
      </c>
    </row>
    <row r="83" spans="2:11">
      <c r="B83" t="s">
        <v>6112</v>
      </c>
      <c r="C83" t="s">
        <v>6115</v>
      </c>
      <c r="D83" t="s">
        <v>123</v>
      </c>
      <c r="E83" t="s">
        <v>102</v>
      </c>
      <c r="F83" t="s">
        <v>299</v>
      </c>
      <c r="G83" s="77">
        <v>16772603.630000001</v>
      </c>
      <c r="H83" s="77">
        <v>-2.7919999999999998</v>
      </c>
      <c r="I83" s="77">
        <v>-468.29109334959998</v>
      </c>
      <c r="J83" s="78">
        <v>1.8E-3</v>
      </c>
      <c r="K83" s="78">
        <v>0</v>
      </c>
    </row>
    <row r="84" spans="2:11">
      <c r="B84" t="s">
        <v>6116</v>
      </c>
      <c r="C84" t="s">
        <v>6117</v>
      </c>
      <c r="D84" t="s">
        <v>123</v>
      </c>
      <c r="E84" t="s">
        <v>102</v>
      </c>
      <c r="F84" t="s">
        <v>307</v>
      </c>
      <c r="G84" s="77">
        <v>12672091.92</v>
      </c>
      <c r="H84" s="77">
        <v>2.1034000000000002</v>
      </c>
      <c r="I84" s="77">
        <v>266.54478144528002</v>
      </c>
      <c r="J84" s="78">
        <v>-1E-3</v>
      </c>
      <c r="K84" s="78">
        <v>0</v>
      </c>
    </row>
    <row r="85" spans="2:11">
      <c r="B85" t="s">
        <v>6116</v>
      </c>
      <c r="C85" t="s">
        <v>6118</v>
      </c>
      <c r="D85" t="s">
        <v>123</v>
      </c>
      <c r="E85" t="s">
        <v>102</v>
      </c>
      <c r="F85" t="s">
        <v>307</v>
      </c>
      <c r="G85" s="77">
        <v>29333238.34</v>
      </c>
      <c r="H85" s="77">
        <v>0.72989999999999999</v>
      </c>
      <c r="I85" s="77">
        <v>214.10330664366001</v>
      </c>
      <c r="J85" s="78">
        <v>-8.0000000000000004E-4</v>
      </c>
      <c r="K85" s="78">
        <v>0</v>
      </c>
    </row>
    <row r="86" spans="2:11">
      <c r="B86" t="s">
        <v>6116</v>
      </c>
      <c r="C86" t="s">
        <v>6119</v>
      </c>
      <c r="D86" t="s">
        <v>123</v>
      </c>
      <c r="E86" t="s">
        <v>102</v>
      </c>
      <c r="F86" t="s">
        <v>307</v>
      </c>
      <c r="G86" s="77">
        <v>10344244.619999999</v>
      </c>
      <c r="H86" s="77">
        <v>0.64670000000000005</v>
      </c>
      <c r="I86" s="77">
        <v>66.896229957540001</v>
      </c>
      <c r="J86" s="78">
        <v>-2.9999999999999997E-4</v>
      </c>
      <c r="K86" s="78">
        <v>0</v>
      </c>
    </row>
    <row r="87" spans="2:11">
      <c r="B87" t="s">
        <v>6116</v>
      </c>
      <c r="C87" t="s">
        <v>6120</v>
      </c>
      <c r="D87" t="s">
        <v>123</v>
      </c>
      <c r="E87" t="s">
        <v>102</v>
      </c>
      <c r="F87" t="s">
        <v>307</v>
      </c>
      <c r="G87" s="77">
        <v>17533025.850000001</v>
      </c>
      <c r="H87" s="77">
        <v>2.3048999999999999</v>
      </c>
      <c r="I87" s="77">
        <v>404.11871281664997</v>
      </c>
      <c r="J87" s="78">
        <v>-1.6000000000000001E-3</v>
      </c>
      <c r="K87" s="78">
        <v>0</v>
      </c>
    </row>
    <row r="88" spans="2:11">
      <c r="B88" t="s">
        <v>6116</v>
      </c>
      <c r="C88" t="s">
        <v>6121</v>
      </c>
      <c r="D88" t="s">
        <v>123</v>
      </c>
      <c r="E88" t="s">
        <v>102</v>
      </c>
      <c r="F88" t="s">
        <v>307</v>
      </c>
      <c r="G88" s="77">
        <v>33271599.68</v>
      </c>
      <c r="H88" s="77">
        <v>2.1840999999999999</v>
      </c>
      <c r="I88" s="77">
        <v>726.68500861088</v>
      </c>
      <c r="J88" s="78">
        <v>-2.8E-3</v>
      </c>
      <c r="K88" s="78">
        <v>0</v>
      </c>
    </row>
    <row r="89" spans="2:11">
      <c r="B89" t="s">
        <v>6122</v>
      </c>
      <c r="C89" t="s">
        <v>6123</v>
      </c>
      <c r="D89" t="s">
        <v>123</v>
      </c>
      <c r="E89" t="s">
        <v>102</v>
      </c>
      <c r="F89" t="s">
        <v>696</v>
      </c>
      <c r="G89" s="77">
        <v>16142127</v>
      </c>
      <c r="H89" s="77">
        <v>-6.6273</v>
      </c>
      <c r="I89" s="77">
        <v>-1069.787182671</v>
      </c>
      <c r="J89" s="78">
        <v>4.1999999999999997E-3</v>
      </c>
      <c r="K89" s="78">
        <v>0</v>
      </c>
    </row>
    <row r="90" spans="2:11">
      <c r="B90" t="s">
        <v>6122</v>
      </c>
      <c r="C90" t="s">
        <v>6124</v>
      </c>
      <c r="D90" t="s">
        <v>123</v>
      </c>
      <c r="E90" t="s">
        <v>102</v>
      </c>
      <c r="F90" t="s">
        <v>696</v>
      </c>
      <c r="G90" s="77">
        <v>9702891.0500000007</v>
      </c>
      <c r="H90" s="77">
        <v>-6.4337</v>
      </c>
      <c r="I90" s="77">
        <v>-624.25490148384995</v>
      </c>
      <c r="J90" s="78">
        <v>2.3999999999999998E-3</v>
      </c>
      <c r="K90" s="78">
        <v>0</v>
      </c>
    </row>
    <row r="91" spans="2:11">
      <c r="B91" t="s">
        <v>6122</v>
      </c>
      <c r="C91" t="s">
        <v>6125</v>
      </c>
      <c r="D91" t="s">
        <v>123</v>
      </c>
      <c r="E91" t="s">
        <v>102</v>
      </c>
      <c r="F91" t="s">
        <v>696</v>
      </c>
      <c r="G91" s="77">
        <v>12911776.49</v>
      </c>
      <c r="H91" s="77">
        <v>-6.6432000000000002</v>
      </c>
      <c r="I91" s="77">
        <v>-857.75513578367998</v>
      </c>
      <c r="J91" s="78">
        <v>3.3E-3</v>
      </c>
      <c r="K91" s="78">
        <v>0</v>
      </c>
    </row>
    <row r="92" spans="2:11">
      <c r="B92" t="s">
        <v>6122</v>
      </c>
      <c r="C92" t="s">
        <v>6126</v>
      </c>
      <c r="D92" t="s">
        <v>123</v>
      </c>
      <c r="E92" t="s">
        <v>102</v>
      </c>
      <c r="F92" t="s">
        <v>696</v>
      </c>
      <c r="G92" s="77">
        <v>7189393.2699999996</v>
      </c>
      <c r="H92" s="77">
        <v>-6.4337</v>
      </c>
      <c r="I92" s="77">
        <v>-462.54399481198999</v>
      </c>
      <c r="J92" s="78">
        <v>1.8E-3</v>
      </c>
      <c r="K92" s="78">
        <v>0</v>
      </c>
    </row>
    <row r="93" spans="2:11">
      <c r="B93" t="s">
        <v>6122</v>
      </c>
      <c r="C93" t="s">
        <v>6127</v>
      </c>
      <c r="D93" t="s">
        <v>123</v>
      </c>
      <c r="E93" t="s">
        <v>102</v>
      </c>
      <c r="F93" t="s">
        <v>696</v>
      </c>
      <c r="G93" s="77">
        <v>7193458.5899999999</v>
      </c>
      <c r="H93" s="77">
        <v>-6.3735999999999997</v>
      </c>
      <c r="I93" s="77">
        <v>-458.48227669224002</v>
      </c>
      <c r="J93" s="78">
        <v>1.8E-3</v>
      </c>
      <c r="K93" s="78">
        <v>0</v>
      </c>
    </row>
    <row r="94" spans="2:11">
      <c r="B94" t="s">
        <v>6128</v>
      </c>
      <c r="C94" t="s">
        <v>6129</v>
      </c>
      <c r="D94" t="s">
        <v>123</v>
      </c>
      <c r="E94" t="s">
        <v>102</v>
      </c>
      <c r="F94" t="s">
        <v>654</v>
      </c>
      <c r="G94" s="77">
        <v>313882.95</v>
      </c>
      <c r="H94" s="77">
        <v>1.1974</v>
      </c>
      <c r="I94" s="77">
        <v>3.7584344433000001</v>
      </c>
      <c r="J94" s="78">
        <v>0</v>
      </c>
      <c r="K94" s="78">
        <v>0</v>
      </c>
    </row>
    <row r="95" spans="2:11">
      <c r="B95" t="s">
        <v>6128</v>
      </c>
      <c r="C95" t="s">
        <v>6130</v>
      </c>
      <c r="D95" t="s">
        <v>123</v>
      </c>
      <c r="E95" t="s">
        <v>102</v>
      </c>
      <c r="F95" t="s">
        <v>654</v>
      </c>
      <c r="G95" s="77">
        <v>12548351.220000001</v>
      </c>
      <c r="H95" s="77">
        <v>1.1423000000000001</v>
      </c>
      <c r="I95" s="77">
        <v>143.33981598605999</v>
      </c>
      <c r="J95" s="78">
        <v>-5.9999999999999995E-4</v>
      </c>
      <c r="K95" s="78">
        <v>0</v>
      </c>
    </row>
    <row r="96" spans="2:11">
      <c r="B96" t="s">
        <v>6128</v>
      </c>
      <c r="C96" t="s">
        <v>6131</v>
      </c>
      <c r="D96" t="s">
        <v>123</v>
      </c>
      <c r="E96" t="s">
        <v>102</v>
      </c>
      <c r="F96" t="s">
        <v>654</v>
      </c>
      <c r="G96" s="77">
        <v>7214086.9199999999</v>
      </c>
      <c r="H96" s="77">
        <v>0.28079999999999999</v>
      </c>
      <c r="I96" s="77">
        <v>20.257156071360001</v>
      </c>
      <c r="J96" s="78">
        <v>-1E-4</v>
      </c>
      <c r="K96" s="78">
        <v>0</v>
      </c>
    </row>
    <row r="97" spans="2:11">
      <c r="B97" t="s">
        <v>6128</v>
      </c>
      <c r="C97" t="s">
        <v>6132</v>
      </c>
      <c r="D97" t="s">
        <v>123</v>
      </c>
      <c r="E97" t="s">
        <v>102</v>
      </c>
      <c r="F97" t="s">
        <v>654</v>
      </c>
      <c r="G97" s="77">
        <v>15272298.83</v>
      </c>
      <c r="H97" s="77">
        <v>0.28079999999999999</v>
      </c>
      <c r="I97" s="77">
        <v>42.884615114639999</v>
      </c>
      <c r="J97" s="78">
        <v>-2.0000000000000001E-4</v>
      </c>
      <c r="K97" s="78">
        <v>0</v>
      </c>
    </row>
    <row r="98" spans="2:11">
      <c r="B98" t="s">
        <v>6128</v>
      </c>
      <c r="C98" t="s">
        <v>6133</v>
      </c>
      <c r="D98" t="s">
        <v>123</v>
      </c>
      <c r="E98" t="s">
        <v>102</v>
      </c>
      <c r="F98" t="s">
        <v>654</v>
      </c>
      <c r="G98" s="77">
        <v>15413942.77</v>
      </c>
      <c r="H98" s="77">
        <v>1.1972</v>
      </c>
      <c r="I98" s="77">
        <v>184.53572284244001</v>
      </c>
      <c r="J98" s="78">
        <v>-6.9999999999999999E-4</v>
      </c>
      <c r="K98" s="78">
        <v>0</v>
      </c>
    </row>
    <row r="99" spans="2:11">
      <c r="B99" t="s">
        <v>6128</v>
      </c>
      <c r="C99" t="s">
        <v>6134</v>
      </c>
      <c r="D99" t="s">
        <v>123</v>
      </c>
      <c r="E99" t="s">
        <v>102</v>
      </c>
      <c r="F99" t="s">
        <v>654</v>
      </c>
      <c r="G99" s="77">
        <v>18552389.41</v>
      </c>
      <c r="H99" s="77">
        <v>1.1971000000000001</v>
      </c>
      <c r="I99" s="77">
        <v>222.09065362710999</v>
      </c>
      <c r="J99" s="78">
        <v>-8.9999999999999998E-4</v>
      </c>
      <c r="K99" s="78">
        <v>0</v>
      </c>
    </row>
    <row r="100" spans="2:11">
      <c r="B100" t="s">
        <v>6135</v>
      </c>
      <c r="C100" t="s">
        <v>6136</v>
      </c>
      <c r="D100" t="s">
        <v>123</v>
      </c>
      <c r="E100" t="s">
        <v>102</v>
      </c>
      <c r="F100" t="s">
        <v>307</v>
      </c>
      <c r="G100" s="77">
        <v>14005920.66</v>
      </c>
      <c r="H100" s="77">
        <v>0.65910000000000002</v>
      </c>
      <c r="I100" s="77">
        <v>92.313023070059998</v>
      </c>
      <c r="J100" s="78">
        <v>-4.0000000000000002E-4</v>
      </c>
      <c r="K100" s="78">
        <v>0</v>
      </c>
    </row>
    <row r="101" spans="2:11">
      <c r="B101" t="s">
        <v>6135</v>
      </c>
      <c r="C101" t="s">
        <v>6137</v>
      </c>
      <c r="D101" t="s">
        <v>123</v>
      </c>
      <c r="E101" t="s">
        <v>102</v>
      </c>
      <c r="F101" t="s">
        <v>307</v>
      </c>
      <c r="G101" s="77">
        <v>13751898.65</v>
      </c>
      <c r="H101" s="77">
        <v>0.65910000000000002</v>
      </c>
      <c r="I101" s="77">
        <v>90.638764002149998</v>
      </c>
      <c r="J101" s="78">
        <v>-4.0000000000000002E-4</v>
      </c>
      <c r="K101" s="78">
        <v>0</v>
      </c>
    </row>
    <row r="102" spans="2:11">
      <c r="B102" t="s">
        <v>6135</v>
      </c>
      <c r="C102" t="s">
        <v>6138</v>
      </c>
      <c r="D102" t="s">
        <v>123</v>
      </c>
      <c r="E102" t="s">
        <v>102</v>
      </c>
      <c r="F102" t="s">
        <v>307</v>
      </c>
      <c r="G102" s="77">
        <v>11463210.609999999</v>
      </c>
      <c r="H102" s="77">
        <v>0.65910000000000002</v>
      </c>
      <c r="I102" s="77">
        <v>75.554021130509994</v>
      </c>
      <c r="J102" s="78">
        <v>-2.9999999999999997E-4</v>
      </c>
      <c r="K102" s="78">
        <v>0</v>
      </c>
    </row>
    <row r="103" spans="2:11">
      <c r="B103" t="s">
        <v>6139</v>
      </c>
      <c r="C103" t="s">
        <v>6140</v>
      </c>
      <c r="D103" t="s">
        <v>123</v>
      </c>
      <c r="E103" t="s">
        <v>102</v>
      </c>
      <c r="F103" t="s">
        <v>319</v>
      </c>
      <c r="G103" s="77">
        <v>16341858.17</v>
      </c>
      <c r="H103" s="77">
        <v>-5.3185000000000002</v>
      </c>
      <c r="I103" s="77">
        <v>-869.14172677144995</v>
      </c>
      <c r="J103" s="78">
        <v>3.3999999999999998E-3</v>
      </c>
      <c r="K103" s="78">
        <v>0</v>
      </c>
    </row>
    <row r="104" spans="2:11">
      <c r="B104" t="s">
        <v>6139</v>
      </c>
      <c r="C104" t="s">
        <v>6141</v>
      </c>
      <c r="D104" t="s">
        <v>123</v>
      </c>
      <c r="E104" t="s">
        <v>102</v>
      </c>
      <c r="F104" t="s">
        <v>319</v>
      </c>
      <c r="G104" s="77">
        <v>32659652.329999998</v>
      </c>
      <c r="H104" s="77">
        <v>-5.3960999999999997</v>
      </c>
      <c r="I104" s="77">
        <v>-1762.3474993791301</v>
      </c>
      <c r="J104" s="78">
        <v>6.8999999999999999E-3</v>
      </c>
      <c r="K104" s="78">
        <v>-1E-4</v>
      </c>
    </row>
    <row r="105" spans="2:11">
      <c r="B105" t="s">
        <v>6142</v>
      </c>
      <c r="C105" t="s">
        <v>6143</v>
      </c>
      <c r="D105" t="s">
        <v>123</v>
      </c>
      <c r="E105" t="s">
        <v>102</v>
      </c>
      <c r="F105" t="s">
        <v>307</v>
      </c>
      <c r="G105" s="77">
        <v>314980.90999999997</v>
      </c>
      <c r="H105" s="77">
        <v>1.843</v>
      </c>
      <c r="I105" s="77">
        <v>5.8050981713000001</v>
      </c>
      <c r="J105" s="78">
        <v>0</v>
      </c>
      <c r="K105" s="78">
        <v>0</v>
      </c>
    </row>
    <row r="106" spans="2:11">
      <c r="B106" t="s">
        <v>6142</v>
      </c>
      <c r="C106" t="s">
        <v>6144</v>
      </c>
      <c r="D106" t="s">
        <v>123</v>
      </c>
      <c r="E106" t="s">
        <v>102</v>
      </c>
      <c r="F106" t="s">
        <v>307</v>
      </c>
      <c r="G106" s="77">
        <v>4722496.43</v>
      </c>
      <c r="H106" s="77">
        <v>1.7970999999999999</v>
      </c>
      <c r="I106" s="77">
        <v>84.86798334353</v>
      </c>
      <c r="J106" s="78">
        <v>-2.9999999999999997E-4</v>
      </c>
      <c r="K106" s="78">
        <v>0</v>
      </c>
    </row>
    <row r="107" spans="2:11">
      <c r="B107" t="s">
        <v>6142</v>
      </c>
      <c r="C107" t="s">
        <v>6145</v>
      </c>
      <c r="D107" t="s">
        <v>123</v>
      </c>
      <c r="E107" t="s">
        <v>102</v>
      </c>
      <c r="F107" t="s">
        <v>307</v>
      </c>
      <c r="G107" s="77">
        <v>10467837.310000001</v>
      </c>
      <c r="H107" s="77">
        <v>2.1248</v>
      </c>
      <c r="I107" s="77">
        <v>222.42060716288</v>
      </c>
      <c r="J107" s="78">
        <v>-8.9999999999999998E-4</v>
      </c>
      <c r="K107" s="78">
        <v>0</v>
      </c>
    </row>
    <row r="108" spans="2:11">
      <c r="B108" t="s">
        <v>6142</v>
      </c>
      <c r="C108" t="s">
        <v>6146</v>
      </c>
      <c r="D108" t="s">
        <v>123</v>
      </c>
      <c r="E108" t="s">
        <v>102</v>
      </c>
      <c r="F108" t="s">
        <v>307</v>
      </c>
      <c r="G108" s="77">
        <v>10433185.130000001</v>
      </c>
      <c r="H108" s="77">
        <v>1.7998000000000001</v>
      </c>
      <c r="I108" s="77">
        <v>187.77646596974</v>
      </c>
      <c r="J108" s="78">
        <v>-6.9999999999999999E-4</v>
      </c>
      <c r="K108" s="78">
        <v>0</v>
      </c>
    </row>
    <row r="109" spans="2:11">
      <c r="B109" t="s">
        <v>6142</v>
      </c>
      <c r="C109" t="s">
        <v>6147</v>
      </c>
      <c r="D109" t="s">
        <v>123</v>
      </c>
      <c r="E109" t="s">
        <v>102</v>
      </c>
      <c r="F109" t="s">
        <v>307</v>
      </c>
      <c r="G109" s="77">
        <v>10431741.289999999</v>
      </c>
      <c r="H109" s="77">
        <v>1.7862</v>
      </c>
      <c r="I109" s="77">
        <v>186.33176292197999</v>
      </c>
      <c r="J109" s="78">
        <v>-6.9999999999999999E-4</v>
      </c>
      <c r="K109" s="78">
        <v>0</v>
      </c>
    </row>
    <row r="110" spans="2:11">
      <c r="B110" t="s">
        <v>6142</v>
      </c>
      <c r="C110" t="s">
        <v>6148</v>
      </c>
      <c r="D110" t="s">
        <v>123</v>
      </c>
      <c r="E110" t="s">
        <v>102</v>
      </c>
      <c r="F110" t="s">
        <v>307</v>
      </c>
      <c r="G110" s="77">
        <v>39663660.579999998</v>
      </c>
      <c r="H110" s="77">
        <v>1.8432999999999999</v>
      </c>
      <c r="I110" s="77">
        <v>731.12025547114001</v>
      </c>
      <c r="J110" s="78">
        <v>-2.8E-3</v>
      </c>
      <c r="K110" s="78">
        <v>0</v>
      </c>
    </row>
    <row r="111" spans="2:11">
      <c r="B111" t="s">
        <v>6142</v>
      </c>
      <c r="C111" t="s">
        <v>6149</v>
      </c>
      <c r="D111" t="s">
        <v>123</v>
      </c>
      <c r="E111" t="s">
        <v>102</v>
      </c>
      <c r="F111" t="s">
        <v>307</v>
      </c>
      <c r="G111" s="77">
        <v>19323593.960000001</v>
      </c>
      <c r="H111" s="77">
        <v>1.7862</v>
      </c>
      <c r="I111" s="77">
        <v>345.15803531351997</v>
      </c>
      <c r="J111" s="78">
        <v>-1.2999999999999999E-3</v>
      </c>
      <c r="K111" s="78">
        <v>0</v>
      </c>
    </row>
    <row r="112" spans="2:11">
      <c r="B112" t="s">
        <v>6150</v>
      </c>
      <c r="C112" t="s">
        <v>6151</v>
      </c>
      <c r="D112" t="s">
        <v>123</v>
      </c>
      <c r="E112" t="s">
        <v>102</v>
      </c>
      <c r="F112" t="s">
        <v>299</v>
      </c>
      <c r="G112" s="77">
        <v>6065036.4299999997</v>
      </c>
      <c r="H112" s="77">
        <v>-2.919</v>
      </c>
      <c r="I112" s="77">
        <v>-177.0384133917</v>
      </c>
      <c r="J112" s="78">
        <v>6.9999999999999999E-4</v>
      </c>
      <c r="K112" s="78">
        <v>0</v>
      </c>
    </row>
    <row r="113" spans="2:11">
      <c r="B113" t="s">
        <v>6150</v>
      </c>
      <c r="C113" t="s">
        <v>6152</v>
      </c>
      <c r="D113" t="s">
        <v>123</v>
      </c>
      <c r="E113" t="s">
        <v>102</v>
      </c>
      <c r="F113" t="s">
        <v>299</v>
      </c>
      <c r="G113" s="77">
        <v>8374269.8399999999</v>
      </c>
      <c r="H113" s="77">
        <v>-2.919</v>
      </c>
      <c r="I113" s="77">
        <v>-244.44493662959999</v>
      </c>
      <c r="J113" s="78">
        <v>1E-3</v>
      </c>
      <c r="K113" s="78">
        <v>0</v>
      </c>
    </row>
    <row r="114" spans="2:11">
      <c r="B114" t="s">
        <v>6150</v>
      </c>
      <c r="C114" t="s">
        <v>6153</v>
      </c>
      <c r="D114" t="s">
        <v>123</v>
      </c>
      <c r="E114" t="s">
        <v>102</v>
      </c>
      <c r="F114" t="s">
        <v>646</v>
      </c>
      <c r="G114" s="77">
        <v>19670871.07</v>
      </c>
      <c r="H114" s="77">
        <v>-5.1550000000000002</v>
      </c>
      <c r="I114" s="77">
        <v>-1014.0334036585</v>
      </c>
      <c r="J114" s="78">
        <v>3.8999999999999998E-3</v>
      </c>
      <c r="K114" s="78">
        <v>0</v>
      </c>
    </row>
    <row r="115" spans="2:11">
      <c r="B115" t="s">
        <v>6150</v>
      </c>
      <c r="C115" t="s">
        <v>6154</v>
      </c>
      <c r="D115" t="s">
        <v>123</v>
      </c>
      <c r="E115" t="s">
        <v>102</v>
      </c>
      <c r="F115" t="s">
        <v>646</v>
      </c>
      <c r="G115" s="77">
        <v>9835435.5199999996</v>
      </c>
      <c r="H115" s="77">
        <v>-5.1550000000000002</v>
      </c>
      <c r="I115" s="77">
        <v>-507.01670105599999</v>
      </c>
      <c r="J115" s="78">
        <v>2E-3</v>
      </c>
      <c r="K115" s="78">
        <v>0</v>
      </c>
    </row>
    <row r="116" spans="2:11">
      <c r="B116" t="s">
        <v>6150</v>
      </c>
      <c r="C116" t="s">
        <v>6155</v>
      </c>
      <c r="D116" t="s">
        <v>123</v>
      </c>
      <c r="E116" t="s">
        <v>102</v>
      </c>
      <c r="F116" t="s">
        <v>646</v>
      </c>
      <c r="G116" s="77">
        <v>9835435.5199999996</v>
      </c>
      <c r="H116" s="77">
        <v>-5.1550000000000002</v>
      </c>
      <c r="I116" s="77">
        <v>-507.01670105599999</v>
      </c>
      <c r="J116" s="78">
        <v>2E-3</v>
      </c>
      <c r="K116" s="78">
        <v>0</v>
      </c>
    </row>
    <row r="117" spans="2:11">
      <c r="B117" t="s">
        <v>6150</v>
      </c>
      <c r="C117" t="s">
        <v>6156</v>
      </c>
      <c r="D117" t="s">
        <v>123</v>
      </c>
      <c r="E117" t="s">
        <v>102</v>
      </c>
      <c r="F117" t="s">
        <v>646</v>
      </c>
      <c r="G117" s="77">
        <v>34464451.850000001</v>
      </c>
      <c r="H117" s="77">
        <v>-5.0316999999999998</v>
      </c>
      <c r="I117" s="77">
        <v>-1734.1478237364499</v>
      </c>
      <c r="J117" s="78">
        <v>6.7999999999999996E-3</v>
      </c>
      <c r="K117" s="78">
        <v>-1E-4</v>
      </c>
    </row>
    <row r="118" spans="2:11">
      <c r="B118" t="s">
        <v>6150</v>
      </c>
      <c r="C118" t="s">
        <v>6157</v>
      </c>
      <c r="D118" t="s">
        <v>123</v>
      </c>
      <c r="E118" t="s">
        <v>102</v>
      </c>
      <c r="F118" t="s">
        <v>646</v>
      </c>
      <c r="G118" s="77">
        <v>17542875.739999998</v>
      </c>
      <c r="H118" s="77">
        <v>-5.1548999999999996</v>
      </c>
      <c r="I118" s="77">
        <v>-904.31770152126001</v>
      </c>
      <c r="J118" s="78">
        <v>3.5000000000000001E-3</v>
      </c>
      <c r="K118" s="78">
        <v>0</v>
      </c>
    </row>
    <row r="119" spans="2:11">
      <c r="B119" t="s">
        <v>6158</v>
      </c>
      <c r="C119" t="s">
        <v>6159</v>
      </c>
      <c r="D119" t="s">
        <v>123</v>
      </c>
      <c r="E119" t="s">
        <v>102</v>
      </c>
      <c r="F119" t="s">
        <v>646</v>
      </c>
      <c r="G119" s="77">
        <v>17567691.719999999</v>
      </c>
      <c r="H119" s="77">
        <v>-6.4256000000000002</v>
      </c>
      <c r="I119" s="77">
        <v>-1128.82959916032</v>
      </c>
      <c r="J119" s="78">
        <v>4.4000000000000003E-3</v>
      </c>
      <c r="K119" s="78">
        <v>0</v>
      </c>
    </row>
    <row r="120" spans="2:11">
      <c r="B120" t="s">
        <v>6158</v>
      </c>
      <c r="C120" t="s">
        <v>6160</v>
      </c>
      <c r="D120" t="s">
        <v>123</v>
      </c>
      <c r="E120" t="s">
        <v>102</v>
      </c>
      <c r="F120" t="s">
        <v>646</v>
      </c>
      <c r="G120" s="77">
        <v>11329809.550000001</v>
      </c>
      <c r="H120" s="77">
        <v>-6.3305999999999996</v>
      </c>
      <c r="I120" s="77">
        <v>-717.24492337230004</v>
      </c>
      <c r="J120" s="78">
        <v>2.8E-3</v>
      </c>
      <c r="K120" s="78">
        <v>0</v>
      </c>
    </row>
    <row r="121" spans="2:11">
      <c r="B121" t="s">
        <v>6158</v>
      </c>
      <c r="C121" t="s">
        <v>6161</v>
      </c>
      <c r="D121" t="s">
        <v>123</v>
      </c>
      <c r="E121" t="s">
        <v>102</v>
      </c>
      <c r="F121" t="s">
        <v>646</v>
      </c>
      <c r="G121" s="77">
        <v>47789845.57</v>
      </c>
      <c r="H121" s="77">
        <v>-6.4730999999999996</v>
      </c>
      <c r="I121" s="77">
        <v>-3093.4844935916699</v>
      </c>
      <c r="J121" s="78">
        <v>1.2E-2</v>
      </c>
      <c r="K121" s="78">
        <v>-1E-4</v>
      </c>
    </row>
    <row r="122" spans="2:11">
      <c r="B122" t="s">
        <v>6162</v>
      </c>
      <c r="C122" t="s">
        <v>6163</v>
      </c>
      <c r="D122" t="s">
        <v>123</v>
      </c>
      <c r="E122" t="s">
        <v>102</v>
      </c>
      <c r="F122" t="s">
        <v>654</v>
      </c>
      <c r="G122" s="77">
        <v>17506670.969999999</v>
      </c>
      <c r="H122" s="77">
        <v>0.51629999999999998</v>
      </c>
      <c r="I122" s="77">
        <v>90.386942218109994</v>
      </c>
      <c r="J122" s="78">
        <v>-4.0000000000000002E-4</v>
      </c>
      <c r="K122" s="78">
        <v>0</v>
      </c>
    </row>
    <row r="123" spans="2:11">
      <c r="B123" t="s">
        <v>6162</v>
      </c>
      <c r="C123" t="s">
        <v>6164</v>
      </c>
      <c r="D123" t="s">
        <v>123</v>
      </c>
      <c r="E123" t="s">
        <v>102</v>
      </c>
      <c r="F123" t="s">
        <v>654</v>
      </c>
      <c r="G123" s="77">
        <v>15794758.439999999</v>
      </c>
      <c r="H123" s="77">
        <v>0.54420000000000002</v>
      </c>
      <c r="I123" s="77">
        <v>85.955075430479994</v>
      </c>
      <c r="J123" s="78">
        <v>-2.9999999999999997E-4</v>
      </c>
      <c r="K123" s="78">
        <v>0</v>
      </c>
    </row>
    <row r="124" spans="2:11">
      <c r="B124" t="s">
        <v>6162</v>
      </c>
      <c r="C124" t="s">
        <v>6165</v>
      </c>
      <c r="D124" t="s">
        <v>123</v>
      </c>
      <c r="E124" t="s">
        <v>102</v>
      </c>
      <c r="F124" t="s">
        <v>654</v>
      </c>
      <c r="G124" s="77">
        <v>16531198.810000001</v>
      </c>
      <c r="H124" s="77">
        <v>0.5161</v>
      </c>
      <c r="I124" s="77">
        <v>85.317517058410004</v>
      </c>
      <c r="J124" s="78">
        <v>-2.9999999999999997E-4</v>
      </c>
      <c r="K124" s="78">
        <v>0</v>
      </c>
    </row>
    <row r="125" spans="2:11">
      <c r="B125" t="s">
        <v>6162</v>
      </c>
      <c r="C125" t="s">
        <v>6166</v>
      </c>
      <c r="D125" t="s">
        <v>123</v>
      </c>
      <c r="E125" t="s">
        <v>102</v>
      </c>
      <c r="F125" t="s">
        <v>654</v>
      </c>
      <c r="G125" s="77">
        <v>2061948.9</v>
      </c>
      <c r="H125" s="77">
        <v>1.5338000000000001</v>
      </c>
      <c r="I125" s="77">
        <v>31.626172228200002</v>
      </c>
      <c r="J125" s="78">
        <v>-1E-4</v>
      </c>
      <c r="K125" s="78">
        <v>0</v>
      </c>
    </row>
    <row r="126" spans="2:11">
      <c r="B126" t="s">
        <v>6167</v>
      </c>
      <c r="C126" t="s">
        <v>6168</v>
      </c>
      <c r="D126" t="s">
        <v>123</v>
      </c>
      <c r="E126" t="s">
        <v>102</v>
      </c>
      <c r="F126" t="s">
        <v>646</v>
      </c>
      <c r="G126" s="77">
        <v>21485347.969999999</v>
      </c>
      <c r="H126" s="77">
        <v>-6.0369999999999999</v>
      </c>
      <c r="I126" s="77">
        <v>-1297.0704569489001</v>
      </c>
      <c r="J126" s="78">
        <v>5.1000000000000004E-3</v>
      </c>
      <c r="K126" s="78">
        <v>-1E-4</v>
      </c>
    </row>
    <row r="127" spans="2:11">
      <c r="B127" t="s">
        <v>6167</v>
      </c>
      <c r="C127" t="s">
        <v>6169</v>
      </c>
      <c r="D127" t="s">
        <v>123</v>
      </c>
      <c r="E127" t="s">
        <v>102</v>
      </c>
      <c r="F127" t="s">
        <v>377</v>
      </c>
      <c r="G127" s="77">
        <v>26789962.98</v>
      </c>
      <c r="H127" s="77">
        <v>-2.9434</v>
      </c>
      <c r="I127" s="77">
        <v>-788.53577035332</v>
      </c>
      <c r="J127" s="78">
        <v>3.0999999999999999E-3</v>
      </c>
      <c r="K127" s="78">
        <v>0</v>
      </c>
    </row>
    <row r="128" spans="2:11">
      <c r="B128" t="s">
        <v>6167</v>
      </c>
      <c r="C128" t="s">
        <v>6170</v>
      </c>
      <c r="D128" t="s">
        <v>123</v>
      </c>
      <c r="E128" t="s">
        <v>102</v>
      </c>
      <c r="F128" t="s">
        <v>646</v>
      </c>
      <c r="G128" s="77">
        <v>1950627.34</v>
      </c>
      <c r="H128" s="77">
        <v>-6.0369999999999999</v>
      </c>
      <c r="I128" s="77">
        <v>-117.7593725158</v>
      </c>
      <c r="J128" s="78">
        <v>5.0000000000000001E-4</v>
      </c>
      <c r="K128" s="78">
        <v>0</v>
      </c>
    </row>
    <row r="129" spans="2:11">
      <c r="B129" t="s">
        <v>6171</v>
      </c>
      <c r="C129" t="s">
        <v>6172</v>
      </c>
      <c r="D129" t="s">
        <v>123</v>
      </c>
      <c r="E129" t="s">
        <v>102</v>
      </c>
      <c r="F129" t="s">
        <v>654</v>
      </c>
      <c r="G129" s="77">
        <v>23589644.300000001</v>
      </c>
      <c r="H129" s="77">
        <v>1.5649</v>
      </c>
      <c r="I129" s="77">
        <v>369.15434365070001</v>
      </c>
      <c r="J129" s="78">
        <v>-1.4E-3</v>
      </c>
      <c r="K129" s="78">
        <v>0</v>
      </c>
    </row>
    <row r="130" spans="2:11">
      <c r="B130" t="s">
        <v>6171</v>
      </c>
      <c r="C130" t="s">
        <v>6173</v>
      </c>
      <c r="D130" t="s">
        <v>123</v>
      </c>
      <c r="E130" t="s">
        <v>102</v>
      </c>
      <c r="F130" t="s">
        <v>654</v>
      </c>
      <c r="G130" s="77">
        <v>20802841.32</v>
      </c>
      <c r="H130" s="77">
        <v>1.5102</v>
      </c>
      <c r="I130" s="77">
        <v>314.16450961464</v>
      </c>
      <c r="J130" s="78">
        <v>-1.1999999999999999E-3</v>
      </c>
      <c r="K130" s="78">
        <v>0</v>
      </c>
    </row>
    <row r="131" spans="2:11">
      <c r="B131" t="s">
        <v>6171</v>
      </c>
      <c r="C131" t="s">
        <v>6174</v>
      </c>
      <c r="D131" t="s">
        <v>123</v>
      </c>
      <c r="E131" t="s">
        <v>102</v>
      </c>
      <c r="F131" t="s">
        <v>654</v>
      </c>
      <c r="G131" s="77">
        <v>15255416.939999999</v>
      </c>
      <c r="H131" s="77">
        <v>1.5102</v>
      </c>
      <c r="I131" s="77">
        <v>230.38730662788001</v>
      </c>
      <c r="J131" s="78">
        <v>-8.9999999999999998E-4</v>
      </c>
      <c r="K131" s="78">
        <v>0</v>
      </c>
    </row>
    <row r="132" spans="2:11">
      <c r="B132" t="s">
        <v>6171</v>
      </c>
      <c r="C132" t="s">
        <v>6175</v>
      </c>
      <c r="D132" t="s">
        <v>123</v>
      </c>
      <c r="E132" t="s">
        <v>102</v>
      </c>
      <c r="F132" t="s">
        <v>654</v>
      </c>
      <c r="G132" s="77">
        <v>17340513.890000001</v>
      </c>
      <c r="H132" s="77">
        <v>1.5376000000000001</v>
      </c>
      <c r="I132" s="77">
        <v>266.62774157263999</v>
      </c>
      <c r="J132" s="78">
        <v>-1E-3</v>
      </c>
      <c r="K132" s="78">
        <v>0</v>
      </c>
    </row>
    <row r="133" spans="2:11">
      <c r="B133" t="s">
        <v>6176</v>
      </c>
      <c r="C133" t="s">
        <v>6177</v>
      </c>
      <c r="D133" t="s">
        <v>123</v>
      </c>
      <c r="E133" t="s">
        <v>102</v>
      </c>
      <c r="F133" t="s">
        <v>377</v>
      </c>
      <c r="G133" s="77">
        <v>15150296.75</v>
      </c>
      <c r="H133" s="77">
        <v>-6.2108999999999996</v>
      </c>
      <c r="I133" s="77">
        <v>-940.96978084575005</v>
      </c>
      <c r="J133" s="78">
        <v>3.7000000000000002E-3</v>
      </c>
      <c r="K133" s="78">
        <v>0</v>
      </c>
    </row>
    <row r="134" spans="2:11">
      <c r="B134" t="s">
        <v>6176</v>
      </c>
      <c r="C134" t="s">
        <v>6178</v>
      </c>
      <c r="D134" t="s">
        <v>123</v>
      </c>
      <c r="E134" t="s">
        <v>102</v>
      </c>
      <c r="F134" t="s">
        <v>377</v>
      </c>
      <c r="G134" s="77">
        <v>19108025.559999999</v>
      </c>
      <c r="H134" s="77">
        <v>-6.2676999999999996</v>
      </c>
      <c r="I134" s="77">
        <v>-1197.6337180241201</v>
      </c>
      <c r="J134" s="78">
        <v>4.7000000000000002E-3</v>
      </c>
      <c r="K134" s="78">
        <v>0</v>
      </c>
    </row>
    <row r="135" spans="2:11">
      <c r="B135" t="s">
        <v>6176</v>
      </c>
      <c r="C135" t="s">
        <v>6179</v>
      </c>
      <c r="D135" t="s">
        <v>123</v>
      </c>
      <c r="E135" t="s">
        <v>102</v>
      </c>
      <c r="F135" t="s">
        <v>377</v>
      </c>
      <c r="G135" s="77">
        <v>12637229.279999999</v>
      </c>
      <c r="H135" s="77">
        <v>-6.1101999999999999</v>
      </c>
      <c r="I135" s="77">
        <v>-772.15998346655999</v>
      </c>
      <c r="J135" s="78">
        <v>3.0000000000000001E-3</v>
      </c>
      <c r="K135" s="78">
        <v>0</v>
      </c>
    </row>
    <row r="136" spans="2:11">
      <c r="B136" t="s">
        <v>6180</v>
      </c>
      <c r="C136" t="s">
        <v>6181</v>
      </c>
      <c r="D136" t="s">
        <v>123</v>
      </c>
      <c r="E136" t="s">
        <v>102</v>
      </c>
      <c r="F136" t="s">
        <v>646</v>
      </c>
      <c r="G136" s="77">
        <v>13065970.710000001</v>
      </c>
      <c r="H136" s="77">
        <v>-6.6382000000000003</v>
      </c>
      <c r="I136" s="77">
        <v>-867.34526767121997</v>
      </c>
      <c r="J136" s="78">
        <v>3.3999999999999998E-3</v>
      </c>
      <c r="K136" s="78">
        <v>0</v>
      </c>
    </row>
    <row r="137" spans="2:11">
      <c r="B137" t="s">
        <v>6180</v>
      </c>
      <c r="C137" t="s">
        <v>6182</v>
      </c>
      <c r="D137" t="s">
        <v>123</v>
      </c>
      <c r="E137" t="s">
        <v>102</v>
      </c>
      <c r="F137" t="s">
        <v>646</v>
      </c>
      <c r="G137" s="77">
        <v>19265440.879999999</v>
      </c>
      <c r="H137" s="77">
        <v>-6.5167999999999999</v>
      </c>
      <c r="I137" s="77">
        <v>-1255.49025126784</v>
      </c>
      <c r="J137" s="78">
        <v>4.8999999999999998E-3</v>
      </c>
      <c r="K137" s="78">
        <v>-1E-4</v>
      </c>
    </row>
    <row r="138" spans="2:11">
      <c r="B138" t="s">
        <v>6180</v>
      </c>
      <c r="C138" t="s">
        <v>6183</v>
      </c>
      <c r="D138" t="s">
        <v>123</v>
      </c>
      <c r="E138" t="s">
        <v>102</v>
      </c>
      <c r="F138" t="s">
        <v>646</v>
      </c>
      <c r="G138" s="77">
        <v>11238847.65</v>
      </c>
      <c r="H138" s="77">
        <v>-6.5103999999999997</v>
      </c>
      <c r="I138" s="77">
        <v>-731.69393740559997</v>
      </c>
      <c r="J138" s="78">
        <v>2.8E-3</v>
      </c>
      <c r="K138" s="78">
        <v>0</v>
      </c>
    </row>
    <row r="139" spans="2:11">
      <c r="B139" t="s">
        <v>6180</v>
      </c>
      <c r="C139" t="s">
        <v>6184</v>
      </c>
      <c r="D139" t="s">
        <v>123</v>
      </c>
      <c r="E139" t="s">
        <v>102</v>
      </c>
      <c r="F139" t="s">
        <v>654</v>
      </c>
      <c r="G139" s="77">
        <v>13404823.93</v>
      </c>
      <c r="H139" s="77">
        <v>0.749</v>
      </c>
      <c r="I139" s="77">
        <v>100.4021312357</v>
      </c>
      <c r="J139" s="78">
        <v>-4.0000000000000002E-4</v>
      </c>
      <c r="K139" s="78">
        <v>0</v>
      </c>
    </row>
    <row r="140" spans="2:11">
      <c r="B140" t="s">
        <v>6185</v>
      </c>
      <c r="C140" t="s">
        <v>6186</v>
      </c>
      <c r="D140" t="s">
        <v>123</v>
      </c>
      <c r="E140" t="s">
        <v>102</v>
      </c>
      <c r="F140" t="s">
        <v>646</v>
      </c>
      <c r="G140" s="77">
        <v>4326566.95</v>
      </c>
      <c r="H140" s="77">
        <v>-7.3414000000000001</v>
      </c>
      <c r="I140" s="77">
        <v>-317.63058606729999</v>
      </c>
      <c r="J140" s="78">
        <v>1.1999999999999999E-3</v>
      </c>
      <c r="K140" s="78">
        <v>0</v>
      </c>
    </row>
    <row r="141" spans="2:11">
      <c r="B141" t="s">
        <v>6185</v>
      </c>
      <c r="C141" t="s">
        <v>6187</v>
      </c>
      <c r="D141" t="s">
        <v>123</v>
      </c>
      <c r="E141" t="s">
        <v>102</v>
      </c>
      <c r="F141" t="s">
        <v>646</v>
      </c>
      <c r="G141" s="77">
        <v>11151254.710000001</v>
      </c>
      <c r="H141" s="77">
        <v>-7.3414000000000001</v>
      </c>
      <c r="I141" s="77">
        <v>-818.65821327994001</v>
      </c>
      <c r="J141" s="78">
        <v>3.2000000000000002E-3</v>
      </c>
      <c r="K141" s="78">
        <v>0</v>
      </c>
    </row>
    <row r="142" spans="2:11">
      <c r="B142" t="s">
        <v>6185</v>
      </c>
      <c r="C142" t="s">
        <v>6188</v>
      </c>
      <c r="D142" t="s">
        <v>123</v>
      </c>
      <c r="E142" t="s">
        <v>102</v>
      </c>
      <c r="F142" t="s">
        <v>646</v>
      </c>
      <c r="G142" s="77">
        <v>23906374.59</v>
      </c>
      <c r="H142" s="77">
        <v>-7.2927999999999997</v>
      </c>
      <c r="I142" s="77">
        <v>-1743.4440860995201</v>
      </c>
      <c r="J142" s="78">
        <v>6.7999999999999996E-3</v>
      </c>
      <c r="K142" s="78">
        <v>-1E-4</v>
      </c>
    </row>
    <row r="143" spans="2:11">
      <c r="B143" t="s">
        <v>6185</v>
      </c>
      <c r="C143" t="s">
        <v>6189</v>
      </c>
      <c r="D143" t="s">
        <v>123</v>
      </c>
      <c r="E143" t="s">
        <v>102</v>
      </c>
      <c r="F143" t="s">
        <v>646</v>
      </c>
      <c r="G143" s="77">
        <v>12744291.09</v>
      </c>
      <c r="H143" s="77">
        <v>-7.3414000000000001</v>
      </c>
      <c r="I143" s="77">
        <v>-935.60938608126003</v>
      </c>
      <c r="J143" s="78">
        <v>3.5999999999999999E-3</v>
      </c>
      <c r="K143" s="78">
        <v>0</v>
      </c>
    </row>
    <row r="144" spans="2:11">
      <c r="B144" t="s">
        <v>6185</v>
      </c>
      <c r="C144" t="s">
        <v>6190</v>
      </c>
      <c r="D144" t="s">
        <v>123</v>
      </c>
      <c r="E144" t="s">
        <v>102</v>
      </c>
      <c r="F144" t="s">
        <v>646</v>
      </c>
      <c r="G144" s="77">
        <v>17604599.800000001</v>
      </c>
      <c r="H144" s="77">
        <v>-7.2927999999999997</v>
      </c>
      <c r="I144" s="77">
        <v>-1283.8682542143999</v>
      </c>
      <c r="J144" s="78">
        <v>5.0000000000000001E-3</v>
      </c>
      <c r="K144" s="78">
        <v>-1E-4</v>
      </c>
    </row>
    <row r="145" spans="2:11">
      <c r="B145" t="s">
        <v>6191</v>
      </c>
      <c r="C145" t="s">
        <v>6192</v>
      </c>
      <c r="D145" t="s">
        <v>123</v>
      </c>
      <c r="E145" t="s">
        <v>102</v>
      </c>
      <c r="F145" t="s">
        <v>696</v>
      </c>
      <c r="G145" s="77">
        <v>3201473.74</v>
      </c>
      <c r="H145" s="77">
        <v>-7.4905999999999997</v>
      </c>
      <c r="I145" s="77">
        <v>-239.80959196844</v>
      </c>
      <c r="J145" s="78">
        <v>8.9999999999999998E-4</v>
      </c>
      <c r="K145" s="78">
        <v>0</v>
      </c>
    </row>
    <row r="146" spans="2:11">
      <c r="B146" t="s">
        <v>6191</v>
      </c>
      <c r="C146" t="s">
        <v>6193</v>
      </c>
      <c r="D146" t="s">
        <v>123</v>
      </c>
      <c r="E146" t="s">
        <v>102</v>
      </c>
      <c r="F146" t="s">
        <v>696</v>
      </c>
      <c r="G146" s="77">
        <v>16012181.43</v>
      </c>
      <c r="H146" s="77">
        <v>-7.4583000000000004</v>
      </c>
      <c r="I146" s="77">
        <v>-1194.23652759369</v>
      </c>
      <c r="J146" s="78">
        <v>4.7000000000000002E-3</v>
      </c>
      <c r="K146" s="78">
        <v>0</v>
      </c>
    </row>
    <row r="147" spans="2:11">
      <c r="B147" t="s">
        <v>6191</v>
      </c>
      <c r="C147" t="s">
        <v>6194</v>
      </c>
      <c r="D147" t="s">
        <v>123</v>
      </c>
      <c r="E147" t="s">
        <v>102</v>
      </c>
      <c r="F147" t="s">
        <v>696</v>
      </c>
      <c r="G147" s="77">
        <v>22224349.539999999</v>
      </c>
      <c r="H147" s="77">
        <v>-8.3901000000000003</v>
      </c>
      <c r="I147" s="77">
        <v>-1864.64515075554</v>
      </c>
      <c r="J147" s="78">
        <v>7.3000000000000001E-3</v>
      </c>
      <c r="K147" s="78">
        <v>-1E-4</v>
      </c>
    </row>
    <row r="148" spans="2:11">
      <c r="B148" t="s">
        <v>6191</v>
      </c>
      <c r="C148" t="s">
        <v>6195</v>
      </c>
      <c r="D148" t="s">
        <v>123</v>
      </c>
      <c r="E148" t="s">
        <v>102</v>
      </c>
      <c r="F148" t="s">
        <v>696</v>
      </c>
      <c r="G148" s="77">
        <v>10674647.5</v>
      </c>
      <c r="H148" s="77">
        <v>-7.4905999999999997</v>
      </c>
      <c r="I148" s="77">
        <v>-799.59514563499999</v>
      </c>
      <c r="J148" s="78">
        <v>3.0999999999999999E-3</v>
      </c>
      <c r="K148" s="78">
        <v>0</v>
      </c>
    </row>
    <row r="149" spans="2:11">
      <c r="B149" t="s">
        <v>6191</v>
      </c>
      <c r="C149" t="s">
        <v>6196</v>
      </c>
      <c r="D149" t="s">
        <v>123</v>
      </c>
      <c r="E149" t="s">
        <v>102</v>
      </c>
      <c r="F149" t="s">
        <v>696</v>
      </c>
      <c r="G149" s="77">
        <v>9965999.8300000001</v>
      </c>
      <c r="H149" s="77">
        <v>-7.4583000000000004</v>
      </c>
      <c r="I149" s="77">
        <v>-743.29416532088999</v>
      </c>
      <c r="J149" s="78">
        <v>2.8999999999999998E-3</v>
      </c>
      <c r="K149" s="78">
        <v>0</v>
      </c>
    </row>
    <row r="150" spans="2:11">
      <c r="B150" t="s">
        <v>6191</v>
      </c>
      <c r="C150" t="s">
        <v>6197</v>
      </c>
      <c r="D150" t="s">
        <v>123</v>
      </c>
      <c r="E150" t="s">
        <v>102</v>
      </c>
      <c r="F150" t="s">
        <v>696</v>
      </c>
      <c r="G150" s="77">
        <v>20123283.16</v>
      </c>
      <c r="H150" s="77">
        <v>-8.3375000000000004</v>
      </c>
      <c r="I150" s="77">
        <v>-1677.778733465</v>
      </c>
      <c r="J150" s="78">
        <v>6.4999999999999997E-3</v>
      </c>
      <c r="K150" s="78">
        <v>-1E-4</v>
      </c>
    </row>
    <row r="151" spans="2:11">
      <c r="B151" t="s">
        <v>6198</v>
      </c>
      <c r="C151" t="s">
        <v>6199</v>
      </c>
      <c r="D151" t="s">
        <v>123</v>
      </c>
      <c r="E151" t="s">
        <v>102</v>
      </c>
      <c r="F151" t="s">
        <v>646</v>
      </c>
      <c r="G151" s="77">
        <v>30542020.870000001</v>
      </c>
      <c r="H151" s="77">
        <v>-6.3716999999999997</v>
      </c>
      <c r="I151" s="77">
        <v>-1946.04594377379</v>
      </c>
      <c r="J151" s="78">
        <v>7.6E-3</v>
      </c>
      <c r="K151" s="78">
        <v>-1E-4</v>
      </c>
    </row>
    <row r="152" spans="2:11">
      <c r="B152" t="s">
        <v>6198</v>
      </c>
      <c r="C152" t="s">
        <v>6200</v>
      </c>
      <c r="D152" t="s">
        <v>123</v>
      </c>
      <c r="E152" t="s">
        <v>102</v>
      </c>
      <c r="F152" t="s">
        <v>646</v>
      </c>
      <c r="G152" s="77">
        <v>15437764.279999999</v>
      </c>
      <c r="H152" s="77">
        <v>-6.3303000000000003</v>
      </c>
      <c r="I152" s="77">
        <v>-977.25679221684004</v>
      </c>
      <c r="J152" s="78">
        <v>3.8E-3</v>
      </c>
      <c r="K152" s="78">
        <v>0</v>
      </c>
    </row>
    <row r="153" spans="2:11">
      <c r="B153" t="s">
        <v>6198</v>
      </c>
      <c r="C153" t="s">
        <v>6201</v>
      </c>
      <c r="D153" t="s">
        <v>123</v>
      </c>
      <c r="E153" t="s">
        <v>102</v>
      </c>
      <c r="F153" t="s">
        <v>646</v>
      </c>
      <c r="G153" s="77">
        <v>15106643.74</v>
      </c>
      <c r="H153" s="77">
        <v>-6.3971999999999998</v>
      </c>
      <c r="I153" s="77">
        <v>-966.40221333527995</v>
      </c>
      <c r="J153" s="78">
        <v>3.8E-3</v>
      </c>
      <c r="K153" s="78">
        <v>0</v>
      </c>
    </row>
    <row r="154" spans="2:11">
      <c r="B154" t="s">
        <v>6202</v>
      </c>
      <c r="C154" t="s">
        <v>6203</v>
      </c>
      <c r="D154" t="s">
        <v>123</v>
      </c>
      <c r="E154" t="s">
        <v>102</v>
      </c>
      <c r="F154" t="s">
        <v>299</v>
      </c>
      <c r="G154" s="77">
        <v>15078017.25</v>
      </c>
      <c r="H154" s="77">
        <v>-2.6989000000000001</v>
      </c>
      <c r="I154" s="77">
        <v>-406.94060756024999</v>
      </c>
      <c r="J154" s="78">
        <v>1.6000000000000001E-3</v>
      </c>
      <c r="K154" s="78">
        <v>0</v>
      </c>
    </row>
    <row r="155" spans="2:11">
      <c r="B155" t="s">
        <v>6202</v>
      </c>
      <c r="C155" t="s">
        <v>6204</v>
      </c>
      <c r="D155" t="s">
        <v>123</v>
      </c>
      <c r="E155" t="s">
        <v>102</v>
      </c>
      <c r="F155" t="s">
        <v>299</v>
      </c>
      <c r="G155" s="77">
        <v>8388708.2300000004</v>
      </c>
      <c r="H155" s="77">
        <v>-2.5516000000000001</v>
      </c>
      <c r="I155" s="77">
        <v>-214.04627919667999</v>
      </c>
      <c r="J155" s="78">
        <v>8.0000000000000004E-4</v>
      </c>
      <c r="K155" s="78">
        <v>0</v>
      </c>
    </row>
    <row r="156" spans="2:11">
      <c r="B156" t="s">
        <v>6202</v>
      </c>
      <c r="C156" t="s">
        <v>6205</v>
      </c>
      <c r="D156" t="s">
        <v>123</v>
      </c>
      <c r="E156" t="s">
        <v>102</v>
      </c>
      <c r="F156" t="s">
        <v>299</v>
      </c>
      <c r="G156" s="77">
        <v>3729386.79</v>
      </c>
      <c r="H156" s="77">
        <v>-2.5516000000000001</v>
      </c>
      <c r="I156" s="77">
        <v>-95.159033333639996</v>
      </c>
      <c r="J156" s="78">
        <v>4.0000000000000002E-4</v>
      </c>
      <c r="K156" s="78">
        <v>0</v>
      </c>
    </row>
    <row r="157" spans="2:11">
      <c r="B157" t="s">
        <v>6206</v>
      </c>
      <c r="C157" t="s">
        <v>6207</v>
      </c>
      <c r="D157" t="s">
        <v>123</v>
      </c>
      <c r="E157" t="s">
        <v>102</v>
      </c>
      <c r="F157" t="s">
        <v>654</v>
      </c>
      <c r="G157" s="77">
        <v>12600287.49</v>
      </c>
      <c r="H157" s="77">
        <v>1.8823000000000001</v>
      </c>
      <c r="I157" s="77">
        <v>237.17521142427</v>
      </c>
      <c r="J157" s="78">
        <v>-8.9999999999999998E-4</v>
      </c>
      <c r="K157" s="78">
        <v>0</v>
      </c>
    </row>
    <row r="158" spans="2:11">
      <c r="B158" t="s">
        <v>6206</v>
      </c>
      <c r="C158" t="s">
        <v>6208</v>
      </c>
      <c r="D158" t="s">
        <v>123</v>
      </c>
      <c r="E158" t="s">
        <v>102</v>
      </c>
      <c r="F158" t="s">
        <v>654</v>
      </c>
      <c r="G158" s="77">
        <v>11594156.369999999</v>
      </c>
      <c r="H158" s="77">
        <v>1.8170999999999999</v>
      </c>
      <c r="I158" s="77">
        <v>210.67741539926999</v>
      </c>
      <c r="J158" s="78">
        <v>-8.0000000000000004E-4</v>
      </c>
      <c r="K158" s="78">
        <v>0</v>
      </c>
    </row>
    <row r="159" spans="2:11">
      <c r="B159" t="s">
        <v>6206</v>
      </c>
      <c r="C159" t="s">
        <v>6209</v>
      </c>
      <c r="D159" t="s">
        <v>123</v>
      </c>
      <c r="E159" t="s">
        <v>102</v>
      </c>
      <c r="F159" t="s">
        <v>654</v>
      </c>
      <c r="G159" s="77">
        <v>16638991.779999999</v>
      </c>
      <c r="H159" s="77">
        <v>1.9393</v>
      </c>
      <c r="I159" s="77">
        <v>322.67996758954001</v>
      </c>
      <c r="J159" s="78">
        <v>-1.2999999999999999E-3</v>
      </c>
      <c r="K159" s="78">
        <v>0</v>
      </c>
    </row>
    <row r="160" spans="2:11">
      <c r="B160" t="s">
        <v>6210</v>
      </c>
      <c r="C160" t="s">
        <v>6211</v>
      </c>
      <c r="D160" t="s">
        <v>123</v>
      </c>
      <c r="E160" t="s">
        <v>102</v>
      </c>
      <c r="F160" t="s">
        <v>654</v>
      </c>
      <c r="G160" s="77">
        <v>20159658.91</v>
      </c>
      <c r="H160" s="77">
        <v>1.931</v>
      </c>
      <c r="I160" s="77">
        <v>389.28301355209999</v>
      </c>
      <c r="J160" s="78">
        <v>-1.5E-3</v>
      </c>
      <c r="K160" s="78">
        <v>0</v>
      </c>
    </row>
    <row r="161" spans="2:11">
      <c r="B161" t="s">
        <v>6210</v>
      </c>
      <c r="C161" t="s">
        <v>6212</v>
      </c>
      <c r="D161" t="s">
        <v>123</v>
      </c>
      <c r="E161" t="s">
        <v>102</v>
      </c>
      <c r="F161" t="s">
        <v>654</v>
      </c>
      <c r="G161" s="77">
        <v>26075743.620000001</v>
      </c>
      <c r="H161" s="77">
        <v>1.9581</v>
      </c>
      <c r="I161" s="77">
        <v>510.58913582321998</v>
      </c>
      <c r="J161" s="78">
        <v>-2E-3</v>
      </c>
      <c r="K161" s="78">
        <v>0</v>
      </c>
    </row>
    <row r="162" spans="2:11">
      <c r="B162" t="s">
        <v>6213</v>
      </c>
      <c r="C162" t="s">
        <v>6214</v>
      </c>
      <c r="D162" t="s">
        <v>123</v>
      </c>
      <c r="E162" t="s">
        <v>102</v>
      </c>
      <c r="F162" t="s">
        <v>654</v>
      </c>
      <c r="G162" s="77">
        <v>3110945.41</v>
      </c>
      <c r="H162" s="77">
        <v>0.65349999999999997</v>
      </c>
      <c r="I162" s="77">
        <v>20.330028254350001</v>
      </c>
      <c r="J162" s="78">
        <v>-1E-4</v>
      </c>
      <c r="K162" s="78">
        <v>0</v>
      </c>
    </row>
    <row r="163" spans="2:11">
      <c r="B163" t="s">
        <v>6213</v>
      </c>
      <c r="C163" t="s">
        <v>6215</v>
      </c>
      <c r="D163" t="s">
        <v>123</v>
      </c>
      <c r="E163" t="s">
        <v>102</v>
      </c>
      <c r="F163" t="s">
        <v>654</v>
      </c>
      <c r="G163" s="77">
        <v>28314331.390000001</v>
      </c>
      <c r="H163" s="77">
        <v>0.53369999999999995</v>
      </c>
      <c r="I163" s="77">
        <v>151.11358662843</v>
      </c>
      <c r="J163" s="78">
        <v>-5.9999999999999995E-4</v>
      </c>
      <c r="K163" s="78">
        <v>0</v>
      </c>
    </row>
    <row r="164" spans="2:11">
      <c r="B164" t="s">
        <v>6213</v>
      </c>
      <c r="C164" t="s">
        <v>6216</v>
      </c>
      <c r="D164" t="s">
        <v>123</v>
      </c>
      <c r="E164" t="s">
        <v>102</v>
      </c>
      <c r="F164" t="s">
        <v>654</v>
      </c>
      <c r="G164" s="77">
        <v>9601803.0199999996</v>
      </c>
      <c r="H164" s="77">
        <v>0.4471</v>
      </c>
      <c r="I164" s="77">
        <v>42.929661302420001</v>
      </c>
      <c r="J164" s="78">
        <v>-2.0000000000000001E-4</v>
      </c>
      <c r="K164" s="78">
        <v>0</v>
      </c>
    </row>
    <row r="165" spans="2:11">
      <c r="B165" t="s">
        <v>6213</v>
      </c>
      <c r="C165" t="s">
        <v>6217</v>
      </c>
      <c r="D165" t="s">
        <v>123</v>
      </c>
      <c r="E165" t="s">
        <v>102</v>
      </c>
      <c r="F165" t="s">
        <v>654</v>
      </c>
      <c r="G165" s="77">
        <v>20618029.84</v>
      </c>
      <c r="H165" s="77">
        <v>0.65349999999999997</v>
      </c>
      <c r="I165" s="77">
        <v>134.73882500440001</v>
      </c>
      <c r="J165" s="78">
        <v>-5.0000000000000001E-4</v>
      </c>
      <c r="K165" s="78">
        <v>0</v>
      </c>
    </row>
    <row r="166" spans="2:11">
      <c r="B166" t="s">
        <v>6213</v>
      </c>
      <c r="C166" t="s">
        <v>6218</v>
      </c>
      <c r="D166" t="s">
        <v>123</v>
      </c>
      <c r="E166" t="s">
        <v>102</v>
      </c>
      <c r="F166" t="s">
        <v>654</v>
      </c>
      <c r="G166" s="77">
        <v>12012360.640000001</v>
      </c>
      <c r="H166" s="77">
        <v>0.53090000000000004</v>
      </c>
      <c r="I166" s="77">
        <v>63.773622637759999</v>
      </c>
      <c r="J166" s="78">
        <v>-2.0000000000000001E-4</v>
      </c>
      <c r="K166" s="78">
        <v>0</v>
      </c>
    </row>
    <row r="167" spans="2:11">
      <c r="B167" t="s">
        <v>6213</v>
      </c>
      <c r="C167" t="s">
        <v>6219</v>
      </c>
      <c r="D167" t="s">
        <v>123</v>
      </c>
      <c r="E167" t="s">
        <v>102</v>
      </c>
      <c r="F167" t="s">
        <v>654</v>
      </c>
      <c r="G167" s="77">
        <v>15302253.75</v>
      </c>
      <c r="H167" s="77">
        <v>0.81740000000000002</v>
      </c>
      <c r="I167" s="77">
        <v>125.0806221525</v>
      </c>
      <c r="J167" s="78">
        <v>-5.0000000000000001E-4</v>
      </c>
      <c r="K167" s="78">
        <v>0</v>
      </c>
    </row>
    <row r="168" spans="2:11">
      <c r="B168" t="s">
        <v>6213</v>
      </c>
      <c r="C168" t="s">
        <v>6220</v>
      </c>
      <c r="D168" t="s">
        <v>123</v>
      </c>
      <c r="E168" t="s">
        <v>102</v>
      </c>
      <c r="F168" t="s">
        <v>654</v>
      </c>
      <c r="G168" s="77">
        <v>19589784.920000002</v>
      </c>
      <c r="H168" s="77">
        <v>0.53349999999999997</v>
      </c>
      <c r="I168" s="77">
        <v>104.5115025482</v>
      </c>
      <c r="J168" s="78">
        <v>-4.0000000000000002E-4</v>
      </c>
      <c r="K168" s="78">
        <v>0</v>
      </c>
    </row>
    <row r="169" spans="2:11">
      <c r="B169" t="s">
        <v>6221</v>
      </c>
      <c r="C169" t="s">
        <v>6222</v>
      </c>
      <c r="D169" t="s">
        <v>123</v>
      </c>
      <c r="E169" t="s">
        <v>102</v>
      </c>
      <c r="F169" t="s">
        <v>654</v>
      </c>
      <c r="G169" s="77">
        <v>15634025.67</v>
      </c>
      <c r="H169" s="77">
        <v>1.3129999999999999</v>
      </c>
      <c r="I169" s="77">
        <v>205.2747570471</v>
      </c>
      <c r="J169" s="78">
        <v>-8.0000000000000004E-4</v>
      </c>
      <c r="K169" s="78">
        <v>0</v>
      </c>
    </row>
    <row r="170" spans="2:11">
      <c r="B170" t="s">
        <v>6221</v>
      </c>
      <c r="C170" t="s">
        <v>6223</v>
      </c>
      <c r="D170" t="s">
        <v>123</v>
      </c>
      <c r="E170" t="s">
        <v>102</v>
      </c>
      <c r="F170" t="s">
        <v>654</v>
      </c>
      <c r="G170" s="77">
        <v>10314790.300000001</v>
      </c>
      <c r="H170" s="77">
        <v>0.86539999999999995</v>
      </c>
      <c r="I170" s="77">
        <v>89.264195256199997</v>
      </c>
      <c r="J170" s="78">
        <v>-2.9999999999999997E-4</v>
      </c>
      <c r="K170" s="78">
        <v>0</v>
      </c>
    </row>
    <row r="171" spans="2:11">
      <c r="B171" t="s">
        <v>6221</v>
      </c>
      <c r="C171" t="s">
        <v>6224</v>
      </c>
      <c r="D171" t="s">
        <v>123</v>
      </c>
      <c r="E171" t="s">
        <v>102</v>
      </c>
      <c r="F171" t="s">
        <v>654</v>
      </c>
      <c r="G171" s="77">
        <v>17269284.48</v>
      </c>
      <c r="H171" s="77">
        <v>1.3129999999999999</v>
      </c>
      <c r="I171" s="77">
        <v>226.74570522240001</v>
      </c>
      <c r="J171" s="78">
        <v>-8.9999999999999998E-4</v>
      </c>
      <c r="K171" s="78">
        <v>0</v>
      </c>
    </row>
    <row r="172" spans="2:11">
      <c r="B172" t="s">
        <v>6225</v>
      </c>
      <c r="C172" t="s">
        <v>6226</v>
      </c>
      <c r="D172" t="s">
        <v>123</v>
      </c>
      <c r="E172" t="s">
        <v>102</v>
      </c>
      <c r="F172" t="s">
        <v>377</v>
      </c>
      <c r="G172" s="77">
        <v>43681202.100000001</v>
      </c>
      <c r="H172" s="77">
        <v>-6.5095999999999998</v>
      </c>
      <c r="I172" s="77">
        <v>-2843.4715319016</v>
      </c>
      <c r="J172" s="78">
        <v>1.11E-2</v>
      </c>
      <c r="K172" s="78">
        <v>-1E-4</v>
      </c>
    </row>
    <row r="173" spans="2:11">
      <c r="B173" t="s">
        <v>6225</v>
      </c>
      <c r="C173" t="s">
        <v>6227</v>
      </c>
      <c r="D173" t="s">
        <v>123</v>
      </c>
      <c r="E173" t="s">
        <v>102</v>
      </c>
      <c r="F173" t="s">
        <v>377</v>
      </c>
      <c r="G173" s="77">
        <v>11304205.439999999</v>
      </c>
      <c r="H173" s="77">
        <v>-6.7031999999999998</v>
      </c>
      <c r="I173" s="77">
        <v>-757.74349905407996</v>
      </c>
      <c r="J173" s="78">
        <v>3.0000000000000001E-3</v>
      </c>
      <c r="K173" s="78">
        <v>0</v>
      </c>
    </row>
    <row r="174" spans="2:11">
      <c r="B174" t="s">
        <v>6225</v>
      </c>
      <c r="C174" t="s">
        <v>6228</v>
      </c>
      <c r="D174" t="s">
        <v>123</v>
      </c>
      <c r="E174" t="s">
        <v>102</v>
      </c>
      <c r="F174" t="s">
        <v>377</v>
      </c>
      <c r="G174" s="77">
        <v>6102436.4199999999</v>
      </c>
      <c r="H174" s="77">
        <v>-6.7031999999999998</v>
      </c>
      <c r="I174" s="77">
        <v>-409.05851810543999</v>
      </c>
      <c r="J174" s="78">
        <v>1.6000000000000001E-3</v>
      </c>
      <c r="K174" s="78">
        <v>0</v>
      </c>
    </row>
    <row r="175" spans="2:11">
      <c r="B175" t="s">
        <v>6225</v>
      </c>
      <c r="C175" t="s">
        <v>6229</v>
      </c>
      <c r="D175" t="s">
        <v>123</v>
      </c>
      <c r="E175" t="s">
        <v>102</v>
      </c>
      <c r="F175" t="s">
        <v>646</v>
      </c>
      <c r="G175" s="77">
        <v>25152392.260000002</v>
      </c>
      <c r="H175" s="77">
        <v>-6.5983999999999998</v>
      </c>
      <c r="I175" s="77">
        <v>-1659.6554508838401</v>
      </c>
      <c r="J175" s="78">
        <v>6.4999999999999997E-3</v>
      </c>
      <c r="K175" s="78">
        <v>-1E-4</v>
      </c>
    </row>
    <row r="176" spans="2:11">
      <c r="B176" t="s">
        <v>6230</v>
      </c>
      <c r="C176" t="s">
        <v>6231</v>
      </c>
      <c r="D176" t="s">
        <v>123</v>
      </c>
      <c r="E176" t="s">
        <v>102</v>
      </c>
      <c r="F176" t="s">
        <v>654</v>
      </c>
      <c r="G176" s="77">
        <v>15753734.119999999</v>
      </c>
      <c r="H176" s="77">
        <v>2.4887000000000001</v>
      </c>
      <c r="I176" s="77">
        <v>392.06318104444</v>
      </c>
      <c r="J176" s="78">
        <v>-1.5E-3</v>
      </c>
      <c r="K176" s="78">
        <v>0</v>
      </c>
    </row>
    <row r="177" spans="2:11">
      <c r="B177" t="s">
        <v>6230</v>
      </c>
      <c r="C177" t="s">
        <v>6232</v>
      </c>
      <c r="D177" t="s">
        <v>123</v>
      </c>
      <c r="E177" t="s">
        <v>102</v>
      </c>
      <c r="F177" t="s">
        <v>654</v>
      </c>
      <c r="G177" s="77">
        <v>13292493.01</v>
      </c>
      <c r="H177" s="77">
        <v>9.9000000000000005E-2</v>
      </c>
      <c r="I177" s="77">
        <v>13.1595680799</v>
      </c>
      <c r="J177" s="78">
        <v>-1E-4</v>
      </c>
      <c r="K177" s="78">
        <v>0</v>
      </c>
    </row>
    <row r="178" spans="2:11">
      <c r="B178" t="s">
        <v>6233</v>
      </c>
      <c r="C178" t="s">
        <v>6234</v>
      </c>
      <c r="D178" t="s">
        <v>123</v>
      </c>
      <c r="E178" t="s">
        <v>102</v>
      </c>
      <c r="F178" t="s">
        <v>377</v>
      </c>
      <c r="G178" s="77">
        <v>26114631.039999999</v>
      </c>
      <c r="H178" s="77">
        <v>-5.5683999999999996</v>
      </c>
      <c r="I178" s="77">
        <v>-1454.1671148313601</v>
      </c>
      <c r="J178" s="78">
        <v>5.7000000000000002E-3</v>
      </c>
      <c r="K178" s="78">
        <v>-1E-4</v>
      </c>
    </row>
    <row r="179" spans="2:11">
      <c r="B179" t="s">
        <v>6233</v>
      </c>
      <c r="C179" t="s">
        <v>6235</v>
      </c>
      <c r="D179" t="s">
        <v>123</v>
      </c>
      <c r="E179" t="s">
        <v>102</v>
      </c>
      <c r="F179" t="s">
        <v>377</v>
      </c>
      <c r="G179" s="77">
        <v>13090812.58</v>
      </c>
      <c r="H179" s="77">
        <v>-5.2981999999999996</v>
      </c>
      <c r="I179" s="77">
        <v>-693.57743211356001</v>
      </c>
      <c r="J179" s="78">
        <v>2.7000000000000001E-3</v>
      </c>
      <c r="K179" s="78">
        <v>0</v>
      </c>
    </row>
    <row r="180" spans="2:11">
      <c r="B180" t="s">
        <v>6233</v>
      </c>
      <c r="C180" t="s">
        <v>6236</v>
      </c>
      <c r="D180" t="s">
        <v>123</v>
      </c>
      <c r="E180" t="s">
        <v>102</v>
      </c>
      <c r="F180" t="s">
        <v>377</v>
      </c>
      <c r="G180" s="77">
        <v>19636218.920000002</v>
      </c>
      <c r="H180" s="77">
        <v>-5.2981999999999996</v>
      </c>
      <c r="I180" s="77">
        <v>-1040.36615081944</v>
      </c>
      <c r="J180" s="78">
        <v>4.1000000000000003E-3</v>
      </c>
      <c r="K180" s="78">
        <v>0</v>
      </c>
    </row>
    <row r="181" spans="2:11">
      <c r="B181" t="s">
        <v>6233</v>
      </c>
      <c r="C181" t="s">
        <v>6237</v>
      </c>
      <c r="D181" t="s">
        <v>123</v>
      </c>
      <c r="E181" t="s">
        <v>102</v>
      </c>
      <c r="F181" t="s">
        <v>377</v>
      </c>
      <c r="G181" s="77">
        <v>16352333.939999999</v>
      </c>
      <c r="H181" s="77">
        <v>-5.4005000000000001</v>
      </c>
      <c r="I181" s="77">
        <v>-883.10779442969999</v>
      </c>
      <c r="J181" s="78">
        <v>3.3999999999999998E-3</v>
      </c>
      <c r="K181" s="78">
        <v>0</v>
      </c>
    </row>
    <row r="182" spans="2:11">
      <c r="B182" t="s">
        <v>6233</v>
      </c>
      <c r="C182" t="s">
        <v>6238</v>
      </c>
      <c r="D182" t="s">
        <v>123</v>
      </c>
      <c r="E182" t="s">
        <v>102</v>
      </c>
      <c r="F182" t="s">
        <v>646</v>
      </c>
      <c r="G182" s="77">
        <v>17951551.920000002</v>
      </c>
      <c r="H182" s="77">
        <v>-6.6757999999999997</v>
      </c>
      <c r="I182" s="77">
        <v>-1198.4097030753601</v>
      </c>
      <c r="J182" s="78">
        <v>4.7000000000000002E-3</v>
      </c>
      <c r="K182" s="78">
        <v>0</v>
      </c>
    </row>
    <row r="183" spans="2:11">
      <c r="B183" t="s">
        <v>6239</v>
      </c>
      <c r="C183" t="s">
        <v>6240</v>
      </c>
      <c r="D183" t="s">
        <v>123</v>
      </c>
      <c r="E183" t="s">
        <v>102</v>
      </c>
      <c r="F183" t="s">
        <v>646</v>
      </c>
      <c r="G183" s="77">
        <v>14857109.76</v>
      </c>
      <c r="H183" s="77">
        <v>-3.5589</v>
      </c>
      <c r="I183" s="77">
        <v>-528.74967924863995</v>
      </c>
      <c r="J183" s="78">
        <v>2.0999999999999999E-3</v>
      </c>
      <c r="K183" s="78">
        <v>0</v>
      </c>
    </row>
    <row r="184" spans="2:11">
      <c r="B184" t="s">
        <v>6239</v>
      </c>
      <c r="C184" t="s">
        <v>6241</v>
      </c>
      <c r="D184" t="s">
        <v>123</v>
      </c>
      <c r="E184" t="s">
        <v>102</v>
      </c>
      <c r="F184" t="s">
        <v>646</v>
      </c>
      <c r="G184" s="77">
        <v>15202764.92</v>
      </c>
      <c r="H184" s="77">
        <v>-3.4533</v>
      </c>
      <c r="I184" s="77">
        <v>-524.99708098235999</v>
      </c>
      <c r="J184" s="78">
        <v>2E-3</v>
      </c>
      <c r="K184" s="78">
        <v>0</v>
      </c>
    </row>
    <row r="185" spans="2:11">
      <c r="B185" t="s">
        <v>6239</v>
      </c>
      <c r="C185" t="s">
        <v>6242</v>
      </c>
      <c r="D185" t="s">
        <v>123</v>
      </c>
      <c r="E185" t="s">
        <v>102</v>
      </c>
      <c r="F185" t="s">
        <v>646</v>
      </c>
      <c r="G185" s="77">
        <v>6603159.8799999999</v>
      </c>
      <c r="H185" s="77">
        <v>-3.5589</v>
      </c>
      <c r="I185" s="77">
        <v>-234.99985696932001</v>
      </c>
      <c r="J185" s="78">
        <v>8.9999999999999998E-4</v>
      </c>
      <c r="K185" s="78">
        <v>0</v>
      </c>
    </row>
    <row r="186" spans="2:11">
      <c r="B186" t="s">
        <v>6239</v>
      </c>
      <c r="C186" t="s">
        <v>6243</v>
      </c>
      <c r="D186" t="s">
        <v>123</v>
      </c>
      <c r="E186" t="s">
        <v>102</v>
      </c>
      <c r="F186" t="s">
        <v>646</v>
      </c>
      <c r="G186" s="77">
        <v>11898162.59</v>
      </c>
      <c r="H186" s="77">
        <v>-3.4502999999999999</v>
      </c>
      <c r="I186" s="77">
        <v>-410.52230384276999</v>
      </c>
      <c r="J186" s="78">
        <v>1.6000000000000001E-3</v>
      </c>
      <c r="K186" s="78">
        <v>0</v>
      </c>
    </row>
    <row r="187" spans="2:11">
      <c r="B187" t="s">
        <v>6244</v>
      </c>
      <c r="C187" t="s">
        <v>6245</v>
      </c>
      <c r="D187" t="s">
        <v>123</v>
      </c>
      <c r="E187" t="s">
        <v>102</v>
      </c>
      <c r="F187" t="s">
        <v>654</v>
      </c>
      <c r="G187" s="77">
        <v>4597140.7699999996</v>
      </c>
      <c r="H187" s="77">
        <v>-0.83299999999999996</v>
      </c>
      <c r="I187" s="77">
        <v>-38.294182614100002</v>
      </c>
      <c r="J187" s="78">
        <v>1E-4</v>
      </c>
      <c r="K187" s="78">
        <v>0</v>
      </c>
    </row>
    <row r="188" spans="2:11">
      <c r="B188" t="s">
        <v>6244</v>
      </c>
      <c r="C188" t="s">
        <v>6246</v>
      </c>
      <c r="D188" t="s">
        <v>123</v>
      </c>
      <c r="E188" t="s">
        <v>102</v>
      </c>
      <c r="F188" t="s">
        <v>654</v>
      </c>
      <c r="G188" s="77">
        <v>13926314.49</v>
      </c>
      <c r="H188" s="77">
        <v>1.9547000000000001</v>
      </c>
      <c r="I188" s="77">
        <v>272.21766933602999</v>
      </c>
      <c r="J188" s="78">
        <v>-1.1000000000000001E-3</v>
      </c>
      <c r="K188" s="78">
        <v>0</v>
      </c>
    </row>
    <row r="189" spans="2:11">
      <c r="B189" t="s">
        <v>6244</v>
      </c>
      <c r="C189" t="s">
        <v>6247</v>
      </c>
      <c r="D189" t="s">
        <v>123</v>
      </c>
      <c r="E189" t="s">
        <v>102</v>
      </c>
      <c r="F189" t="s">
        <v>654</v>
      </c>
      <c r="G189" s="77">
        <v>5759957.54</v>
      </c>
      <c r="H189" s="77">
        <v>-0.74709999999999999</v>
      </c>
      <c r="I189" s="77">
        <v>-43.032642781340002</v>
      </c>
      <c r="J189" s="78">
        <v>2.0000000000000001E-4</v>
      </c>
      <c r="K189" s="78">
        <v>0</v>
      </c>
    </row>
    <row r="190" spans="2:11">
      <c r="B190" t="s">
        <v>6244</v>
      </c>
      <c r="C190" t="s">
        <v>6248</v>
      </c>
      <c r="D190" t="s">
        <v>123</v>
      </c>
      <c r="E190" t="s">
        <v>102</v>
      </c>
      <c r="F190" t="s">
        <v>654</v>
      </c>
      <c r="G190" s="77">
        <v>16926613.210000001</v>
      </c>
      <c r="H190" s="77">
        <v>-0.83309999999999995</v>
      </c>
      <c r="I190" s="77">
        <v>-141.01561465251001</v>
      </c>
      <c r="J190" s="78">
        <v>5.0000000000000001E-4</v>
      </c>
      <c r="K190" s="78">
        <v>0</v>
      </c>
    </row>
    <row r="191" spans="2:11">
      <c r="B191" t="s">
        <v>6244</v>
      </c>
      <c r="C191" t="s">
        <v>6249</v>
      </c>
      <c r="D191" t="s">
        <v>123</v>
      </c>
      <c r="E191" t="s">
        <v>102</v>
      </c>
      <c r="F191" t="s">
        <v>654</v>
      </c>
      <c r="G191" s="77">
        <v>6784121.1100000003</v>
      </c>
      <c r="H191" s="77">
        <v>-0.63280000000000003</v>
      </c>
      <c r="I191" s="77">
        <v>-42.929918384079997</v>
      </c>
      <c r="J191" s="78">
        <v>2.0000000000000001E-4</v>
      </c>
      <c r="K191" s="78">
        <v>0</v>
      </c>
    </row>
    <row r="192" spans="2:11">
      <c r="B192" t="s">
        <v>6244</v>
      </c>
      <c r="C192" t="s">
        <v>6250</v>
      </c>
      <c r="D192" t="s">
        <v>123</v>
      </c>
      <c r="E192" t="s">
        <v>102</v>
      </c>
      <c r="F192" t="s">
        <v>654</v>
      </c>
      <c r="G192" s="77">
        <v>5804299.46</v>
      </c>
      <c r="H192" s="77">
        <v>1.9547000000000001</v>
      </c>
      <c r="I192" s="77">
        <v>113.45664154462</v>
      </c>
      <c r="J192" s="78">
        <v>-4.0000000000000002E-4</v>
      </c>
      <c r="K192" s="78">
        <v>0</v>
      </c>
    </row>
    <row r="193" spans="2:11">
      <c r="B193" t="s">
        <v>6244</v>
      </c>
      <c r="C193" t="s">
        <v>6251</v>
      </c>
      <c r="D193" t="s">
        <v>123</v>
      </c>
      <c r="E193" t="s">
        <v>102</v>
      </c>
      <c r="F193" t="s">
        <v>654</v>
      </c>
      <c r="G193" s="77">
        <v>4139921.8</v>
      </c>
      <c r="H193" s="77">
        <v>1.9550000000000001</v>
      </c>
      <c r="I193" s="77">
        <v>80.935471190000001</v>
      </c>
      <c r="J193" s="78">
        <v>-2.9999999999999997E-4</v>
      </c>
      <c r="K193" s="78">
        <v>0</v>
      </c>
    </row>
    <row r="194" spans="2:11">
      <c r="B194" t="s">
        <v>6252</v>
      </c>
      <c r="C194" t="s">
        <v>6253</v>
      </c>
      <c r="D194" t="s">
        <v>123</v>
      </c>
      <c r="E194" t="s">
        <v>102</v>
      </c>
      <c r="F194" t="s">
        <v>377</v>
      </c>
      <c r="G194" s="77">
        <v>7450583.5499999998</v>
      </c>
      <c r="H194" s="77">
        <v>-4.6772</v>
      </c>
      <c r="I194" s="77">
        <v>-348.47869380060001</v>
      </c>
      <c r="J194" s="78">
        <v>1.4E-3</v>
      </c>
      <c r="K194" s="78">
        <v>0</v>
      </c>
    </row>
    <row r="195" spans="2:11">
      <c r="B195" t="s">
        <v>6252</v>
      </c>
      <c r="C195" t="s">
        <v>6254</v>
      </c>
      <c r="D195" t="s">
        <v>123</v>
      </c>
      <c r="E195" t="s">
        <v>102</v>
      </c>
      <c r="F195" t="s">
        <v>377</v>
      </c>
      <c r="G195" s="77">
        <v>39772083.32</v>
      </c>
      <c r="H195" s="77">
        <v>-4.8365999999999998</v>
      </c>
      <c r="I195" s="77">
        <v>-1923.6165818551201</v>
      </c>
      <c r="J195" s="78">
        <v>7.4999999999999997E-3</v>
      </c>
      <c r="K195" s="78">
        <v>-1E-4</v>
      </c>
    </row>
    <row r="196" spans="2:11">
      <c r="B196" t="s">
        <v>6252</v>
      </c>
      <c r="C196" t="s">
        <v>6255</v>
      </c>
      <c r="D196" t="s">
        <v>123</v>
      </c>
      <c r="E196" t="s">
        <v>102</v>
      </c>
      <c r="F196" t="s">
        <v>307</v>
      </c>
      <c r="G196" s="77">
        <v>6956804.3399999999</v>
      </c>
      <c r="H196" s="77">
        <v>0.93369999999999997</v>
      </c>
      <c r="I196" s="77">
        <v>64.955682122580001</v>
      </c>
      <c r="J196" s="78">
        <v>-2.9999999999999997E-4</v>
      </c>
      <c r="K196" s="78">
        <v>0</v>
      </c>
    </row>
    <row r="197" spans="2:11">
      <c r="B197" t="s">
        <v>6252</v>
      </c>
      <c r="C197" t="s">
        <v>6256</v>
      </c>
      <c r="D197" t="s">
        <v>123</v>
      </c>
      <c r="E197" t="s">
        <v>102</v>
      </c>
      <c r="F197" t="s">
        <v>377</v>
      </c>
      <c r="G197" s="77">
        <v>3661988.19</v>
      </c>
      <c r="H197" s="77">
        <v>-4.5854999999999997</v>
      </c>
      <c r="I197" s="77">
        <v>-167.92046845245</v>
      </c>
      <c r="J197" s="78">
        <v>6.9999999999999999E-4</v>
      </c>
      <c r="K197" s="78">
        <v>0</v>
      </c>
    </row>
    <row r="198" spans="2:11">
      <c r="B198" t="s">
        <v>6252</v>
      </c>
      <c r="C198" t="s">
        <v>6257</v>
      </c>
      <c r="D198" t="s">
        <v>123</v>
      </c>
      <c r="E198" t="s">
        <v>102</v>
      </c>
      <c r="F198" t="s">
        <v>377</v>
      </c>
      <c r="G198" s="77">
        <v>12805725.66</v>
      </c>
      <c r="H198" s="77">
        <v>-4.6772</v>
      </c>
      <c r="I198" s="77">
        <v>-598.94940056951998</v>
      </c>
      <c r="J198" s="78">
        <v>2.3E-3</v>
      </c>
      <c r="K198" s="78">
        <v>0</v>
      </c>
    </row>
    <row r="199" spans="2:11">
      <c r="B199" t="s">
        <v>6252</v>
      </c>
      <c r="C199" t="s">
        <v>6258</v>
      </c>
      <c r="D199" t="s">
        <v>123</v>
      </c>
      <c r="E199" t="s">
        <v>102</v>
      </c>
      <c r="F199" t="s">
        <v>377</v>
      </c>
      <c r="G199" s="77">
        <v>18197356.239999998</v>
      </c>
      <c r="H199" s="77">
        <v>-4.5854999999999997</v>
      </c>
      <c r="I199" s="77">
        <v>-834.43977038519995</v>
      </c>
      <c r="J199" s="78">
        <v>3.3E-3</v>
      </c>
      <c r="K199" s="78">
        <v>0</v>
      </c>
    </row>
    <row r="200" spans="2:11">
      <c r="B200" t="s">
        <v>6259</v>
      </c>
      <c r="C200" t="s">
        <v>6260</v>
      </c>
      <c r="D200" t="s">
        <v>123</v>
      </c>
      <c r="E200" t="s">
        <v>102</v>
      </c>
      <c r="F200" t="s">
        <v>646</v>
      </c>
      <c r="G200" s="77">
        <v>51204328.460000001</v>
      </c>
      <c r="H200" s="77">
        <v>-3.4931000000000001</v>
      </c>
      <c r="I200" s="77">
        <v>-1788.61839743626</v>
      </c>
      <c r="J200" s="78">
        <v>7.0000000000000001E-3</v>
      </c>
      <c r="K200" s="78">
        <v>-1E-4</v>
      </c>
    </row>
    <row r="201" spans="2:11">
      <c r="B201" t="s">
        <v>6261</v>
      </c>
      <c r="C201" t="s">
        <v>6262</v>
      </c>
      <c r="D201" t="s">
        <v>123</v>
      </c>
      <c r="E201" t="s">
        <v>102</v>
      </c>
      <c r="F201" t="s">
        <v>377</v>
      </c>
      <c r="G201" s="77">
        <v>6581983.5700000003</v>
      </c>
      <c r="H201" s="77">
        <v>-4.7026000000000003</v>
      </c>
      <c r="I201" s="77">
        <v>-309.52435936282001</v>
      </c>
      <c r="J201" s="78">
        <v>1.1999999999999999E-3</v>
      </c>
      <c r="K201" s="78">
        <v>0</v>
      </c>
    </row>
    <row r="202" spans="2:11">
      <c r="B202" t="s">
        <v>6261</v>
      </c>
      <c r="C202" t="s">
        <v>6263</v>
      </c>
      <c r="D202" t="s">
        <v>123</v>
      </c>
      <c r="E202" t="s">
        <v>102</v>
      </c>
      <c r="F202" t="s">
        <v>377</v>
      </c>
      <c r="G202" s="77">
        <v>20772675.940000001</v>
      </c>
      <c r="H202" s="77">
        <v>-4.7026000000000003</v>
      </c>
      <c r="I202" s="77">
        <v>-976.85585875443996</v>
      </c>
      <c r="J202" s="78">
        <v>3.8E-3</v>
      </c>
      <c r="K202" s="78">
        <v>0</v>
      </c>
    </row>
    <row r="203" spans="2:11">
      <c r="B203" t="s">
        <v>6264</v>
      </c>
      <c r="C203" t="s">
        <v>6265</v>
      </c>
      <c r="D203" t="s">
        <v>123</v>
      </c>
      <c r="E203" t="s">
        <v>102</v>
      </c>
      <c r="F203" t="s">
        <v>307</v>
      </c>
      <c r="G203" s="77">
        <v>8866194.4000000004</v>
      </c>
      <c r="H203" s="77">
        <v>-4.7234999999999996</v>
      </c>
      <c r="I203" s="77">
        <v>-418.794692484</v>
      </c>
      <c r="J203" s="78">
        <v>1.6000000000000001E-3</v>
      </c>
      <c r="K203" s="78">
        <v>0</v>
      </c>
    </row>
    <row r="204" spans="2:11">
      <c r="B204" t="s">
        <v>6264</v>
      </c>
      <c r="C204" t="s">
        <v>6266</v>
      </c>
      <c r="D204" t="s">
        <v>123</v>
      </c>
      <c r="E204" t="s">
        <v>102</v>
      </c>
      <c r="F204" t="s">
        <v>307</v>
      </c>
      <c r="G204" s="77">
        <v>12085139.810000001</v>
      </c>
      <c r="H204" s="77">
        <v>-4.6679000000000004</v>
      </c>
      <c r="I204" s="77">
        <v>-564.12224119099005</v>
      </c>
      <c r="J204" s="78">
        <v>2.2000000000000001E-3</v>
      </c>
      <c r="K204" s="78">
        <v>0</v>
      </c>
    </row>
    <row r="205" spans="2:11">
      <c r="B205" t="s">
        <v>6264</v>
      </c>
      <c r="C205" t="s">
        <v>6267</v>
      </c>
      <c r="D205" t="s">
        <v>123</v>
      </c>
      <c r="E205" t="s">
        <v>102</v>
      </c>
      <c r="F205" t="s">
        <v>307</v>
      </c>
      <c r="G205" s="77">
        <v>23504554.039999999</v>
      </c>
      <c r="H205" s="77">
        <v>-4.7234999999999996</v>
      </c>
      <c r="I205" s="77">
        <v>-1110.2376100793999</v>
      </c>
      <c r="J205" s="78">
        <v>4.3E-3</v>
      </c>
      <c r="K205" s="78">
        <v>0</v>
      </c>
    </row>
    <row r="206" spans="2:11">
      <c r="B206" t="s">
        <v>6264</v>
      </c>
      <c r="C206" t="s">
        <v>6268</v>
      </c>
      <c r="D206" t="s">
        <v>123</v>
      </c>
      <c r="E206" t="s">
        <v>102</v>
      </c>
      <c r="F206" t="s">
        <v>307</v>
      </c>
      <c r="G206" s="77">
        <v>14696843.550000001</v>
      </c>
      <c r="H206" s="77">
        <v>-4.6772</v>
      </c>
      <c r="I206" s="77">
        <v>-687.40076652059997</v>
      </c>
      <c r="J206" s="78">
        <v>2.7000000000000001E-3</v>
      </c>
      <c r="K206" s="78">
        <v>0</v>
      </c>
    </row>
    <row r="207" spans="2:11">
      <c r="B207" t="s">
        <v>6264</v>
      </c>
      <c r="C207" t="s">
        <v>6269</v>
      </c>
      <c r="D207" t="s">
        <v>123</v>
      </c>
      <c r="E207" t="s">
        <v>102</v>
      </c>
      <c r="F207" t="s">
        <v>307</v>
      </c>
      <c r="G207" s="77">
        <v>18151073.030000001</v>
      </c>
      <c r="H207" s="77">
        <v>-4.6679000000000004</v>
      </c>
      <c r="I207" s="77">
        <v>-847.27393796736999</v>
      </c>
      <c r="J207" s="78">
        <v>3.3E-3</v>
      </c>
      <c r="K207" s="78">
        <v>0</v>
      </c>
    </row>
    <row r="208" spans="2:11">
      <c r="B208" t="s">
        <v>6264</v>
      </c>
      <c r="C208" t="s">
        <v>6270</v>
      </c>
      <c r="D208" t="s">
        <v>123</v>
      </c>
      <c r="E208" t="s">
        <v>102</v>
      </c>
      <c r="F208" t="s">
        <v>307</v>
      </c>
      <c r="G208" s="77">
        <v>15245553.359999999</v>
      </c>
      <c r="H208" s="77">
        <v>-4.6772</v>
      </c>
      <c r="I208" s="77">
        <v>-713.06502175391995</v>
      </c>
      <c r="J208" s="78">
        <v>2.8E-3</v>
      </c>
      <c r="K208" s="78">
        <v>0</v>
      </c>
    </row>
    <row r="209" spans="2:11">
      <c r="B209" t="s">
        <v>6271</v>
      </c>
      <c r="C209" t="s">
        <v>6272</v>
      </c>
      <c r="D209" t="s">
        <v>123</v>
      </c>
      <c r="E209" t="s">
        <v>102</v>
      </c>
      <c r="F209" t="s">
        <v>299</v>
      </c>
      <c r="G209" s="77">
        <v>18247394.07</v>
      </c>
      <c r="H209" s="77">
        <v>-2.7016</v>
      </c>
      <c r="I209" s="77">
        <v>-492.97159819512001</v>
      </c>
      <c r="J209" s="78">
        <v>1.9E-3</v>
      </c>
      <c r="K209" s="78">
        <v>0</v>
      </c>
    </row>
    <row r="210" spans="2:11">
      <c r="B210" t="s">
        <v>6271</v>
      </c>
      <c r="C210" t="s">
        <v>6273</v>
      </c>
      <c r="D210" t="s">
        <v>123</v>
      </c>
      <c r="E210" t="s">
        <v>102</v>
      </c>
      <c r="F210" t="s">
        <v>299</v>
      </c>
      <c r="G210" s="77">
        <v>16796667.649999999</v>
      </c>
      <c r="H210" s="77">
        <v>-2.7016</v>
      </c>
      <c r="I210" s="77">
        <v>-453.7787732324</v>
      </c>
      <c r="J210" s="78">
        <v>1.8E-3</v>
      </c>
      <c r="K210" s="78">
        <v>0</v>
      </c>
    </row>
    <row r="211" spans="2:11">
      <c r="B211" t="s">
        <v>6271</v>
      </c>
      <c r="C211" t="s">
        <v>6274</v>
      </c>
      <c r="D211" t="s">
        <v>123</v>
      </c>
      <c r="E211" t="s">
        <v>102</v>
      </c>
      <c r="F211" t="s">
        <v>299</v>
      </c>
      <c r="G211" s="77">
        <v>15124364.449999999</v>
      </c>
      <c r="H211" s="77">
        <v>-2.6516000000000002</v>
      </c>
      <c r="I211" s="77">
        <v>-401.03764775619999</v>
      </c>
      <c r="J211" s="78">
        <v>1.6000000000000001E-3</v>
      </c>
      <c r="K211" s="78">
        <v>0</v>
      </c>
    </row>
    <row r="212" spans="2:11">
      <c r="B212" t="s">
        <v>6271</v>
      </c>
      <c r="C212" t="s">
        <v>6275</v>
      </c>
      <c r="D212" t="s">
        <v>123</v>
      </c>
      <c r="E212" t="s">
        <v>102</v>
      </c>
      <c r="F212" t="s">
        <v>299</v>
      </c>
      <c r="G212" s="77">
        <v>13452350.07</v>
      </c>
      <c r="H212" s="77">
        <v>-2.5869</v>
      </c>
      <c r="I212" s="77">
        <v>-347.99884396083002</v>
      </c>
      <c r="J212" s="78">
        <v>1.4E-3</v>
      </c>
      <c r="K212" s="78">
        <v>0</v>
      </c>
    </row>
    <row r="213" spans="2:11">
      <c r="B213" t="s">
        <v>6271</v>
      </c>
      <c r="C213" t="s">
        <v>6276</v>
      </c>
      <c r="D213" t="s">
        <v>123</v>
      </c>
      <c r="E213" t="s">
        <v>102</v>
      </c>
      <c r="F213" t="s">
        <v>654</v>
      </c>
      <c r="G213" s="77">
        <v>13582497.279999999</v>
      </c>
      <c r="H213" s="77">
        <v>1.3272999999999999</v>
      </c>
      <c r="I213" s="77">
        <v>180.28048639744</v>
      </c>
      <c r="J213" s="78">
        <v>-6.9999999999999999E-4</v>
      </c>
      <c r="K213" s="78">
        <v>0</v>
      </c>
    </row>
    <row r="214" spans="2:11">
      <c r="B214" t="s">
        <v>6277</v>
      </c>
      <c r="C214" t="s">
        <v>6278</v>
      </c>
      <c r="D214" t="s">
        <v>123</v>
      </c>
      <c r="E214" t="s">
        <v>102</v>
      </c>
      <c r="F214" t="s">
        <v>307</v>
      </c>
      <c r="G214" s="77">
        <v>11770004.9</v>
      </c>
      <c r="H214" s="77">
        <v>-5.1769999999999996</v>
      </c>
      <c r="I214" s="77">
        <v>-609.33315367299997</v>
      </c>
      <c r="J214" s="78">
        <v>2.3999999999999998E-3</v>
      </c>
      <c r="K214" s="78">
        <v>0</v>
      </c>
    </row>
    <row r="215" spans="2:11">
      <c r="B215" t="s">
        <v>6277</v>
      </c>
      <c r="C215" t="s">
        <v>6279</v>
      </c>
      <c r="D215" t="s">
        <v>123</v>
      </c>
      <c r="E215" t="s">
        <v>102</v>
      </c>
      <c r="F215" t="s">
        <v>307</v>
      </c>
      <c r="G215" s="77">
        <v>16251377.539999999</v>
      </c>
      <c r="H215" s="77">
        <v>-5.1769999999999996</v>
      </c>
      <c r="I215" s="77">
        <v>-841.3338152458</v>
      </c>
      <c r="J215" s="78">
        <v>3.3E-3</v>
      </c>
      <c r="K215" s="78">
        <v>0</v>
      </c>
    </row>
    <row r="216" spans="2:11">
      <c r="B216" t="s">
        <v>6277</v>
      </c>
      <c r="C216" t="s">
        <v>6280</v>
      </c>
      <c r="D216" t="s">
        <v>123</v>
      </c>
      <c r="E216" t="s">
        <v>102</v>
      </c>
      <c r="F216" t="s">
        <v>307</v>
      </c>
      <c r="G216" s="77">
        <v>20133207.760000002</v>
      </c>
      <c r="H216" s="77">
        <v>-5.2736000000000001</v>
      </c>
      <c r="I216" s="77">
        <v>-1061.74484443136</v>
      </c>
      <c r="J216" s="78">
        <v>4.1000000000000003E-3</v>
      </c>
      <c r="K216" s="78">
        <v>0</v>
      </c>
    </row>
    <row r="217" spans="2:11">
      <c r="B217" t="s">
        <v>6277</v>
      </c>
      <c r="C217" t="s">
        <v>6281</v>
      </c>
      <c r="D217" t="s">
        <v>123</v>
      </c>
      <c r="E217" t="s">
        <v>102</v>
      </c>
      <c r="F217" t="s">
        <v>307</v>
      </c>
      <c r="G217" s="77">
        <v>3609567.12</v>
      </c>
      <c r="H217" s="77">
        <v>-5.2610999999999999</v>
      </c>
      <c r="I217" s="77">
        <v>-189.90293575032001</v>
      </c>
      <c r="J217" s="78">
        <v>6.9999999999999999E-4</v>
      </c>
      <c r="K217" s="78">
        <v>0</v>
      </c>
    </row>
    <row r="218" spans="2:11">
      <c r="B218" t="s">
        <v>6277</v>
      </c>
      <c r="C218" t="s">
        <v>6282</v>
      </c>
      <c r="D218" t="s">
        <v>123</v>
      </c>
      <c r="E218" t="s">
        <v>102</v>
      </c>
      <c r="F218" t="s">
        <v>307</v>
      </c>
      <c r="G218" s="77">
        <v>36324612.25</v>
      </c>
      <c r="H218" s="77">
        <v>-4.5976999999999997</v>
      </c>
      <c r="I218" s="77">
        <v>-1670.09669741825</v>
      </c>
      <c r="J218" s="78">
        <v>6.4999999999999997E-3</v>
      </c>
      <c r="K218" s="78">
        <v>-1E-4</v>
      </c>
    </row>
    <row r="219" spans="2:11">
      <c r="B219" t="s">
        <v>6283</v>
      </c>
      <c r="C219" t="s">
        <v>6284</v>
      </c>
      <c r="D219" t="s">
        <v>123</v>
      </c>
      <c r="E219" t="s">
        <v>102</v>
      </c>
      <c r="F219" t="s">
        <v>299</v>
      </c>
      <c r="G219" s="77">
        <v>44435897.030000001</v>
      </c>
      <c r="H219" s="77">
        <v>-3.2608999999999999</v>
      </c>
      <c r="I219" s="77">
        <v>-1449.01016625127</v>
      </c>
      <c r="J219" s="78">
        <v>5.5999999999999999E-3</v>
      </c>
      <c r="K219" s="78">
        <v>-1E-4</v>
      </c>
    </row>
    <row r="220" spans="2:11">
      <c r="B220" t="s">
        <v>6283</v>
      </c>
      <c r="C220" t="s">
        <v>6285</v>
      </c>
      <c r="D220" t="s">
        <v>123</v>
      </c>
      <c r="E220" t="s">
        <v>102</v>
      </c>
      <c r="F220" t="s">
        <v>299</v>
      </c>
      <c r="G220" s="77">
        <v>15975180.18</v>
      </c>
      <c r="H220" s="77">
        <v>-3.2103999999999999</v>
      </c>
      <c r="I220" s="77">
        <v>-512.86718449872001</v>
      </c>
      <c r="J220" s="78">
        <v>2E-3</v>
      </c>
      <c r="K220" s="78">
        <v>0</v>
      </c>
    </row>
    <row r="221" spans="2:11">
      <c r="B221" t="s">
        <v>6283</v>
      </c>
      <c r="C221" t="s">
        <v>6286</v>
      </c>
      <c r="D221" t="s">
        <v>123</v>
      </c>
      <c r="E221" t="s">
        <v>102</v>
      </c>
      <c r="F221" t="s">
        <v>299</v>
      </c>
      <c r="G221" s="77">
        <v>11133599.57</v>
      </c>
      <c r="H221" s="77">
        <v>-3.3205</v>
      </c>
      <c r="I221" s="77">
        <v>-369.69117372185002</v>
      </c>
      <c r="J221" s="78">
        <v>1.4E-3</v>
      </c>
      <c r="K221" s="78">
        <v>0</v>
      </c>
    </row>
    <row r="222" spans="2:11">
      <c r="B222" t="s">
        <v>6283</v>
      </c>
      <c r="C222" t="s">
        <v>6287</v>
      </c>
      <c r="D222" t="s">
        <v>123</v>
      </c>
      <c r="E222" t="s">
        <v>102</v>
      </c>
      <c r="F222" t="s">
        <v>299</v>
      </c>
      <c r="G222" s="77">
        <v>2634557.36</v>
      </c>
      <c r="H222" s="77">
        <v>-3.3205</v>
      </c>
      <c r="I222" s="77">
        <v>-87.480477138799998</v>
      </c>
      <c r="J222" s="78">
        <v>2.9999999999999997E-4</v>
      </c>
      <c r="K222" s="78">
        <v>0</v>
      </c>
    </row>
    <row r="223" spans="2:11">
      <c r="B223" t="s">
        <v>6283</v>
      </c>
      <c r="C223" t="s">
        <v>6288</v>
      </c>
      <c r="D223" t="s">
        <v>123</v>
      </c>
      <c r="E223" t="s">
        <v>102</v>
      </c>
      <c r="F223" t="s">
        <v>299</v>
      </c>
      <c r="G223" s="77">
        <v>15882099.82</v>
      </c>
      <c r="H223" s="77">
        <v>-3.3205</v>
      </c>
      <c r="I223" s="77">
        <v>-527.36512452310001</v>
      </c>
      <c r="J223" s="78">
        <v>2.0999999999999999E-3</v>
      </c>
      <c r="K223" s="78">
        <v>0</v>
      </c>
    </row>
    <row r="224" spans="2:11">
      <c r="B224" t="s">
        <v>6289</v>
      </c>
      <c r="C224" t="s">
        <v>6290</v>
      </c>
      <c r="D224" t="s">
        <v>123</v>
      </c>
      <c r="E224" t="s">
        <v>102</v>
      </c>
      <c r="F224" t="s">
        <v>654</v>
      </c>
      <c r="G224" s="77">
        <v>23768006.640000001</v>
      </c>
      <c r="H224" s="77">
        <v>-0.51180000000000003</v>
      </c>
      <c r="I224" s="77">
        <v>-121.64465798352001</v>
      </c>
      <c r="J224" s="78">
        <v>5.0000000000000001E-4</v>
      </c>
      <c r="K224" s="78">
        <v>0</v>
      </c>
    </row>
    <row r="225" spans="2:11">
      <c r="B225" t="s">
        <v>6289</v>
      </c>
      <c r="C225" t="s">
        <v>6291</v>
      </c>
      <c r="D225" t="s">
        <v>123</v>
      </c>
      <c r="E225" t="s">
        <v>102</v>
      </c>
      <c r="F225" t="s">
        <v>654</v>
      </c>
      <c r="G225" s="77">
        <v>10193507.74</v>
      </c>
      <c r="H225" s="77">
        <v>-0.44059999999999999</v>
      </c>
      <c r="I225" s="77">
        <v>-44.912595102440001</v>
      </c>
      <c r="J225" s="78">
        <v>2.0000000000000001E-4</v>
      </c>
      <c r="K225" s="78">
        <v>0</v>
      </c>
    </row>
    <row r="226" spans="2:11">
      <c r="B226" t="s">
        <v>6292</v>
      </c>
      <c r="C226" t="s">
        <v>6293</v>
      </c>
      <c r="D226" t="s">
        <v>123</v>
      </c>
      <c r="E226" t="s">
        <v>102</v>
      </c>
      <c r="F226" t="s">
        <v>654</v>
      </c>
      <c r="G226" s="77">
        <v>7681508.0499999998</v>
      </c>
      <c r="H226" s="77">
        <v>-0.54930000000000001</v>
      </c>
      <c r="I226" s="77">
        <v>-42.194523718649997</v>
      </c>
      <c r="J226" s="78">
        <v>2.0000000000000001E-4</v>
      </c>
      <c r="K226" s="78">
        <v>0</v>
      </c>
    </row>
    <row r="227" spans="2:11">
      <c r="B227" t="s">
        <v>6292</v>
      </c>
      <c r="C227" t="s">
        <v>6294</v>
      </c>
      <c r="D227" t="s">
        <v>123</v>
      </c>
      <c r="E227" t="s">
        <v>102</v>
      </c>
      <c r="F227" t="s">
        <v>654</v>
      </c>
      <c r="G227" s="77">
        <v>5769775.6399999997</v>
      </c>
      <c r="H227" s="77">
        <v>-0.54930000000000001</v>
      </c>
      <c r="I227" s="77">
        <v>-31.693377590520001</v>
      </c>
      <c r="J227" s="78">
        <v>1E-4</v>
      </c>
      <c r="K227" s="78">
        <v>0</v>
      </c>
    </row>
    <row r="228" spans="2:11">
      <c r="B228" t="s">
        <v>6292</v>
      </c>
      <c r="C228" t="s">
        <v>6295</v>
      </c>
      <c r="D228" t="s">
        <v>123</v>
      </c>
      <c r="E228" t="s">
        <v>102</v>
      </c>
      <c r="F228" t="s">
        <v>654</v>
      </c>
      <c r="G228" s="77">
        <v>28865241.789999999</v>
      </c>
      <c r="H228" s="77">
        <v>-0.49230000000000002</v>
      </c>
      <c r="I228" s="77">
        <v>-142.10358533217001</v>
      </c>
      <c r="J228" s="78">
        <v>5.9999999999999995E-4</v>
      </c>
      <c r="K228" s="78">
        <v>0</v>
      </c>
    </row>
    <row r="229" spans="2:11">
      <c r="B229" t="s">
        <v>6296</v>
      </c>
      <c r="C229" t="s">
        <v>6297</v>
      </c>
      <c r="D229" t="s">
        <v>123</v>
      </c>
      <c r="E229" t="s">
        <v>102</v>
      </c>
      <c r="F229" t="s">
        <v>377</v>
      </c>
      <c r="G229" s="77">
        <v>12988011.189999999</v>
      </c>
      <c r="H229" s="77">
        <v>-6.0942999999999996</v>
      </c>
      <c r="I229" s="77">
        <v>-791.52836595217002</v>
      </c>
      <c r="J229" s="78">
        <v>3.0999999999999999E-3</v>
      </c>
      <c r="K229" s="78">
        <v>0</v>
      </c>
    </row>
    <row r="230" spans="2:11">
      <c r="B230" t="s">
        <v>6296</v>
      </c>
      <c r="C230" t="s">
        <v>6298</v>
      </c>
      <c r="D230" t="s">
        <v>123</v>
      </c>
      <c r="E230" t="s">
        <v>102</v>
      </c>
      <c r="F230" t="s">
        <v>377</v>
      </c>
      <c r="G230" s="77">
        <v>35682089.920000002</v>
      </c>
      <c r="H230" s="77">
        <v>-6.1981999999999999</v>
      </c>
      <c r="I230" s="77">
        <v>-2211.6472974214398</v>
      </c>
      <c r="J230" s="78">
        <v>8.6E-3</v>
      </c>
      <c r="K230" s="78">
        <v>-1E-4</v>
      </c>
    </row>
    <row r="231" spans="2:11">
      <c r="B231" t="s">
        <v>6296</v>
      </c>
      <c r="C231" t="s">
        <v>6299</v>
      </c>
      <c r="D231" t="s">
        <v>123</v>
      </c>
      <c r="E231" t="s">
        <v>102</v>
      </c>
      <c r="F231" t="s">
        <v>377</v>
      </c>
      <c r="G231" s="77">
        <v>11354066.050000001</v>
      </c>
      <c r="H231" s="77">
        <v>-6.1919000000000004</v>
      </c>
      <c r="I231" s="77">
        <v>-703.03241574995002</v>
      </c>
      <c r="J231" s="78">
        <v>2.7000000000000001E-3</v>
      </c>
      <c r="K231" s="78">
        <v>0</v>
      </c>
    </row>
    <row r="232" spans="2:11">
      <c r="B232" t="s">
        <v>6296</v>
      </c>
      <c r="C232" t="s">
        <v>6300</v>
      </c>
      <c r="D232" t="s">
        <v>123</v>
      </c>
      <c r="E232" t="s">
        <v>102</v>
      </c>
      <c r="F232" t="s">
        <v>377</v>
      </c>
      <c r="G232" s="77">
        <v>40669352.649999999</v>
      </c>
      <c r="H232" s="77">
        <v>-5.8808999999999996</v>
      </c>
      <c r="I232" s="77">
        <v>-2391.7239599938498</v>
      </c>
      <c r="J232" s="78">
        <v>9.2999999999999992E-3</v>
      </c>
      <c r="K232" s="78">
        <v>-1E-4</v>
      </c>
    </row>
    <row r="233" spans="2:11">
      <c r="B233" t="s">
        <v>6296</v>
      </c>
      <c r="C233" t="s">
        <v>6301</v>
      </c>
      <c r="D233" t="s">
        <v>123</v>
      </c>
      <c r="E233" t="s">
        <v>102</v>
      </c>
      <c r="F233" t="s">
        <v>377</v>
      </c>
      <c r="G233" s="77">
        <v>15429306.59</v>
      </c>
      <c r="H233" s="77">
        <v>-6.1951000000000001</v>
      </c>
      <c r="I233" s="77">
        <v>-955.86097255709001</v>
      </c>
      <c r="J233" s="78">
        <v>3.7000000000000002E-3</v>
      </c>
      <c r="K233" s="78">
        <v>0</v>
      </c>
    </row>
    <row r="234" spans="2:11">
      <c r="B234" t="s">
        <v>6302</v>
      </c>
      <c r="C234" t="s">
        <v>6303</v>
      </c>
      <c r="D234" t="s">
        <v>123</v>
      </c>
      <c r="E234" t="s">
        <v>102</v>
      </c>
      <c r="F234" t="s">
        <v>307</v>
      </c>
      <c r="G234" s="77">
        <v>13079261.869999999</v>
      </c>
      <c r="H234" s="77">
        <v>-4.5265000000000004</v>
      </c>
      <c r="I234" s="77">
        <v>-592.03278854555003</v>
      </c>
      <c r="J234" s="78">
        <v>2.3E-3</v>
      </c>
      <c r="K234" s="78">
        <v>0</v>
      </c>
    </row>
    <row r="235" spans="2:11">
      <c r="B235" t="s">
        <v>6302</v>
      </c>
      <c r="C235" t="s">
        <v>6304</v>
      </c>
      <c r="D235" t="s">
        <v>123</v>
      </c>
      <c r="E235" t="s">
        <v>102</v>
      </c>
      <c r="F235" t="s">
        <v>307</v>
      </c>
      <c r="G235" s="77">
        <v>20290759.530000001</v>
      </c>
      <c r="H235" s="77">
        <v>-4.4343000000000004</v>
      </c>
      <c r="I235" s="77">
        <v>-899.75314983879002</v>
      </c>
      <c r="J235" s="78">
        <v>3.5000000000000001E-3</v>
      </c>
      <c r="K235" s="78">
        <v>0</v>
      </c>
    </row>
    <row r="236" spans="2:11">
      <c r="B236" t="s">
        <v>6302</v>
      </c>
      <c r="C236" t="s">
        <v>6305</v>
      </c>
      <c r="D236" t="s">
        <v>123</v>
      </c>
      <c r="E236" t="s">
        <v>102</v>
      </c>
      <c r="F236" t="s">
        <v>307</v>
      </c>
      <c r="G236" s="77">
        <v>14703340.83</v>
      </c>
      <c r="H236" s="77">
        <v>-4.6035000000000004</v>
      </c>
      <c r="I236" s="77">
        <v>-676.86829510905</v>
      </c>
      <c r="J236" s="78">
        <v>2.5999999999999999E-3</v>
      </c>
      <c r="K236" s="78">
        <v>0</v>
      </c>
    </row>
    <row r="237" spans="2:11">
      <c r="B237" t="s">
        <v>6306</v>
      </c>
      <c r="C237" t="s">
        <v>6307</v>
      </c>
      <c r="D237" t="s">
        <v>123</v>
      </c>
      <c r="E237" t="s">
        <v>102</v>
      </c>
      <c r="F237" t="s">
        <v>377</v>
      </c>
      <c r="G237" s="77">
        <v>13409997.43</v>
      </c>
      <c r="H237" s="77">
        <v>-2.8955000000000002</v>
      </c>
      <c r="I237" s="77">
        <v>-388.28647558565001</v>
      </c>
      <c r="J237" s="78">
        <v>1.5E-3</v>
      </c>
      <c r="K237" s="78">
        <v>0</v>
      </c>
    </row>
    <row r="238" spans="2:11">
      <c r="B238" t="s">
        <v>6306</v>
      </c>
      <c r="C238" t="s">
        <v>6308</v>
      </c>
      <c r="D238" t="s">
        <v>123</v>
      </c>
      <c r="E238" t="s">
        <v>102</v>
      </c>
      <c r="F238" t="s">
        <v>377</v>
      </c>
      <c r="G238" s="77">
        <v>26936272.039999999</v>
      </c>
      <c r="H238" s="77">
        <v>-2.4514</v>
      </c>
      <c r="I238" s="77">
        <v>-660.31577278856003</v>
      </c>
      <c r="J238" s="78">
        <v>2.5999999999999999E-3</v>
      </c>
      <c r="K238" s="78">
        <v>0</v>
      </c>
    </row>
    <row r="239" spans="2:11">
      <c r="B239" t="s">
        <v>6306</v>
      </c>
      <c r="C239" t="s">
        <v>6309</v>
      </c>
      <c r="D239" t="s">
        <v>123</v>
      </c>
      <c r="E239" t="s">
        <v>102</v>
      </c>
      <c r="F239" t="s">
        <v>377</v>
      </c>
      <c r="G239" s="77">
        <v>13420778.07</v>
      </c>
      <c r="H239" s="77">
        <v>-2.8129</v>
      </c>
      <c r="I239" s="77">
        <v>-377.51306633103002</v>
      </c>
      <c r="J239" s="78">
        <v>1.5E-3</v>
      </c>
      <c r="K239" s="78">
        <v>0</v>
      </c>
    </row>
    <row r="240" spans="2:11">
      <c r="B240" t="s">
        <v>6306</v>
      </c>
      <c r="C240" t="s">
        <v>6310</v>
      </c>
      <c r="D240" t="s">
        <v>123</v>
      </c>
      <c r="E240" t="s">
        <v>102</v>
      </c>
      <c r="F240" t="s">
        <v>377</v>
      </c>
      <c r="G240" s="77">
        <v>16466990.91</v>
      </c>
      <c r="H240" s="77">
        <v>-4.742</v>
      </c>
      <c r="I240" s="77">
        <v>-780.86470895219998</v>
      </c>
      <c r="J240" s="78">
        <v>3.0000000000000001E-3</v>
      </c>
      <c r="K240" s="78">
        <v>0</v>
      </c>
    </row>
    <row r="241" spans="2:11">
      <c r="B241" t="s">
        <v>6306</v>
      </c>
      <c r="C241" t="s">
        <v>6311</v>
      </c>
      <c r="D241" t="s">
        <v>123</v>
      </c>
      <c r="E241" t="s">
        <v>102</v>
      </c>
      <c r="F241" t="s">
        <v>377</v>
      </c>
      <c r="G241" s="77">
        <v>7452140.6500000004</v>
      </c>
      <c r="H241" s="77">
        <v>-2.8955000000000002</v>
      </c>
      <c r="I241" s="77">
        <v>-215.77673252074999</v>
      </c>
      <c r="J241" s="78">
        <v>8.0000000000000004E-4</v>
      </c>
      <c r="K241" s="78">
        <v>0</v>
      </c>
    </row>
    <row r="242" spans="2:11">
      <c r="B242" t="s">
        <v>6306</v>
      </c>
      <c r="C242" t="s">
        <v>6312</v>
      </c>
      <c r="D242" t="s">
        <v>123</v>
      </c>
      <c r="E242" t="s">
        <v>102</v>
      </c>
      <c r="F242" t="s">
        <v>377</v>
      </c>
      <c r="G242" s="77">
        <v>9307954.5600000005</v>
      </c>
      <c r="H242" s="77">
        <v>-2.9754</v>
      </c>
      <c r="I242" s="77">
        <v>-276.94887997823997</v>
      </c>
      <c r="J242" s="78">
        <v>1.1000000000000001E-3</v>
      </c>
      <c r="K242" s="78">
        <v>0</v>
      </c>
    </row>
    <row r="243" spans="2:11">
      <c r="B243" t="s">
        <v>6313</v>
      </c>
      <c r="C243" t="s">
        <v>6314</v>
      </c>
      <c r="D243" t="s">
        <v>123</v>
      </c>
      <c r="E243" t="s">
        <v>102</v>
      </c>
      <c r="F243" t="s">
        <v>377</v>
      </c>
      <c r="G243" s="77">
        <v>40884725.380000003</v>
      </c>
      <c r="H243" s="77">
        <v>-5.3178000000000001</v>
      </c>
      <c r="I243" s="77">
        <v>-2174.1679262576399</v>
      </c>
      <c r="J243" s="78">
        <v>8.5000000000000006E-3</v>
      </c>
      <c r="K243" s="78">
        <v>-1E-4</v>
      </c>
    </row>
    <row r="244" spans="2:11">
      <c r="B244" t="s">
        <v>6313</v>
      </c>
      <c r="C244" t="s">
        <v>6315</v>
      </c>
      <c r="D244" t="s">
        <v>123</v>
      </c>
      <c r="E244" t="s">
        <v>102</v>
      </c>
      <c r="F244" t="s">
        <v>377</v>
      </c>
      <c r="G244" s="77">
        <v>13071561.41</v>
      </c>
      <c r="H244" s="77">
        <v>-5.4108999999999998</v>
      </c>
      <c r="I244" s="77">
        <v>-707.28911633369</v>
      </c>
      <c r="J244" s="78">
        <v>2.8E-3</v>
      </c>
      <c r="K244" s="78">
        <v>0</v>
      </c>
    </row>
    <row r="245" spans="2:11">
      <c r="B245" t="s">
        <v>6313</v>
      </c>
      <c r="C245" t="s">
        <v>6316</v>
      </c>
      <c r="D245" t="s">
        <v>123</v>
      </c>
      <c r="E245" t="s">
        <v>102</v>
      </c>
      <c r="F245" t="s">
        <v>377</v>
      </c>
      <c r="G245" s="77">
        <v>15552462.689999999</v>
      </c>
      <c r="H245" s="77">
        <v>-5.3490000000000002</v>
      </c>
      <c r="I245" s="77">
        <v>-831.90122928810001</v>
      </c>
      <c r="J245" s="78">
        <v>3.2000000000000002E-3</v>
      </c>
      <c r="K245" s="78">
        <v>0</v>
      </c>
    </row>
    <row r="246" spans="2:11">
      <c r="B246" t="s">
        <v>6317</v>
      </c>
      <c r="C246" t="s">
        <v>6318</v>
      </c>
      <c r="D246" t="s">
        <v>123</v>
      </c>
      <c r="E246" t="s">
        <v>102</v>
      </c>
      <c r="F246" t="s">
        <v>307</v>
      </c>
      <c r="G246" s="77">
        <v>11551823.939999999</v>
      </c>
      <c r="H246" s="77">
        <v>-3.5487000000000002</v>
      </c>
      <c r="I246" s="77">
        <v>-409.93957615878003</v>
      </c>
      <c r="J246" s="78">
        <v>1.6000000000000001E-3</v>
      </c>
      <c r="K246" s="78">
        <v>0</v>
      </c>
    </row>
    <row r="247" spans="2:11">
      <c r="B247" t="s">
        <v>6317</v>
      </c>
      <c r="C247" t="s">
        <v>6319</v>
      </c>
      <c r="D247" t="s">
        <v>123</v>
      </c>
      <c r="E247" t="s">
        <v>102</v>
      </c>
      <c r="F247" t="s">
        <v>307</v>
      </c>
      <c r="G247" s="77">
        <v>31396580.82</v>
      </c>
      <c r="H247" s="77">
        <v>-3.4550999999999998</v>
      </c>
      <c r="I247" s="77">
        <v>-1084.7832639118201</v>
      </c>
      <c r="J247" s="78">
        <v>4.1999999999999997E-3</v>
      </c>
      <c r="K247" s="78">
        <v>0</v>
      </c>
    </row>
    <row r="248" spans="2:11">
      <c r="B248" t="s">
        <v>6317</v>
      </c>
      <c r="C248" t="s">
        <v>6320</v>
      </c>
      <c r="D248" t="s">
        <v>123</v>
      </c>
      <c r="E248" t="s">
        <v>102</v>
      </c>
      <c r="F248" t="s">
        <v>307</v>
      </c>
      <c r="G248" s="77">
        <v>19640878.68</v>
      </c>
      <c r="H248" s="77">
        <v>-3.4552</v>
      </c>
      <c r="I248" s="77">
        <v>-678.63164015135999</v>
      </c>
      <c r="J248" s="78">
        <v>2.5999999999999999E-3</v>
      </c>
      <c r="K248" s="78">
        <v>0</v>
      </c>
    </row>
    <row r="249" spans="2:11">
      <c r="B249" t="s">
        <v>6321</v>
      </c>
      <c r="C249" t="s">
        <v>6322</v>
      </c>
      <c r="D249" t="s">
        <v>123</v>
      </c>
      <c r="E249" t="s">
        <v>102</v>
      </c>
      <c r="F249" t="s">
        <v>319</v>
      </c>
      <c r="G249" s="77">
        <v>9662174.7799999993</v>
      </c>
      <c r="H249" s="77">
        <v>-6.9492000000000003</v>
      </c>
      <c r="I249" s="77">
        <v>-671.44384981175995</v>
      </c>
      <c r="J249" s="78">
        <v>2.5999999999999999E-3</v>
      </c>
      <c r="K249" s="78">
        <v>0</v>
      </c>
    </row>
    <row r="250" spans="2:11">
      <c r="B250" t="s">
        <v>6321</v>
      </c>
      <c r="C250" t="s">
        <v>6323</v>
      </c>
      <c r="D250" t="s">
        <v>123</v>
      </c>
      <c r="E250" t="s">
        <v>102</v>
      </c>
      <c r="F250" t="s">
        <v>319</v>
      </c>
      <c r="G250" s="77">
        <v>11601540.16</v>
      </c>
      <c r="H250" s="77">
        <v>-6.8853</v>
      </c>
      <c r="I250" s="77">
        <v>-798.80084463647995</v>
      </c>
      <c r="J250" s="78">
        <v>3.0999999999999999E-3</v>
      </c>
      <c r="K250" s="78">
        <v>0</v>
      </c>
    </row>
    <row r="251" spans="2:11">
      <c r="B251" t="s">
        <v>6321</v>
      </c>
      <c r="C251" t="s">
        <v>6324</v>
      </c>
      <c r="D251" t="s">
        <v>123</v>
      </c>
      <c r="E251" t="s">
        <v>102</v>
      </c>
      <c r="F251" t="s">
        <v>319</v>
      </c>
      <c r="G251" s="77">
        <v>14327007.34</v>
      </c>
      <c r="H251" s="77">
        <v>-6.8853</v>
      </c>
      <c r="I251" s="77">
        <v>-986.45743638101999</v>
      </c>
      <c r="J251" s="78">
        <v>3.8E-3</v>
      </c>
      <c r="K251" s="78">
        <v>0</v>
      </c>
    </row>
    <row r="252" spans="2:11">
      <c r="B252" t="s">
        <v>6321</v>
      </c>
      <c r="C252" t="s">
        <v>6325</v>
      </c>
      <c r="D252" t="s">
        <v>123</v>
      </c>
      <c r="E252" t="s">
        <v>102</v>
      </c>
      <c r="F252" t="s">
        <v>319</v>
      </c>
      <c r="G252" s="77">
        <v>18967975.620000001</v>
      </c>
      <c r="H252" s="77">
        <v>-6.9715999999999996</v>
      </c>
      <c r="I252" s="77">
        <v>-1322.37138832392</v>
      </c>
      <c r="J252" s="78">
        <v>5.1999999999999998E-3</v>
      </c>
      <c r="K252" s="78">
        <v>-1E-4</v>
      </c>
    </row>
    <row r="253" spans="2:11">
      <c r="B253" t="s">
        <v>6321</v>
      </c>
      <c r="C253" t="s">
        <v>6326</v>
      </c>
      <c r="D253" t="s">
        <v>123</v>
      </c>
      <c r="E253" t="s">
        <v>102</v>
      </c>
      <c r="F253" t="s">
        <v>319</v>
      </c>
      <c r="G253" s="77">
        <v>28340093.969999999</v>
      </c>
      <c r="H253" s="77">
        <v>-6.9490999999999996</v>
      </c>
      <c r="I253" s="77">
        <v>-1969.3814700692701</v>
      </c>
      <c r="J253" s="78">
        <v>7.7000000000000002E-3</v>
      </c>
      <c r="K253" s="78">
        <v>-1E-4</v>
      </c>
    </row>
    <row r="254" spans="2:11">
      <c r="B254" t="s">
        <v>6327</v>
      </c>
      <c r="C254" t="s">
        <v>6328</v>
      </c>
      <c r="D254" t="s">
        <v>123</v>
      </c>
      <c r="E254" t="s">
        <v>102</v>
      </c>
      <c r="F254" t="s">
        <v>307</v>
      </c>
      <c r="G254" s="77">
        <v>5969703.7999999998</v>
      </c>
      <c r="H254" s="77">
        <v>-3.6520000000000001</v>
      </c>
      <c r="I254" s="77">
        <v>-218.01358277599999</v>
      </c>
      <c r="J254" s="78">
        <v>8.0000000000000004E-4</v>
      </c>
      <c r="K254" s="78">
        <v>0</v>
      </c>
    </row>
    <row r="255" spans="2:11">
      <c r="B255" t="s">
        <v>6327</v>
      </c>
      <c r="C255" t="s">
        <v>6329</v>
      </c>
      <c r="D255" t="s">
        <v>123</v>
      </c>
      <c r="E255" t="s">
        <v>102</v>
      </c>
      <c r="F255" t="s">
        <v>307</v>
      </c>
      <c r="G255" s="77">
        <v>6594111.8499999996</v>
      </c>
      <c r="H255" s="77">
        <v>-3.6520999999999999</v>
      </c>
      <c r="I255" s="77">
        <v>-240.82355887385</v>
      </c>
      <c r="J255" s="78">
        <v>8.9999999999999998E-4</v>
      </c>
      <c r="K255" s="78">
        <v>0</v>
      </c>
    </row>
    <row r="256" spans="2:11">
      <c r="B256" t="s">
        <v>6327</v>
      </c>
      <c r="C256" t="s">
        <v>6330</v>
      </c>
      <c r="D256" t="s">
        <v>123</v>
      </c>
      <c r="E256" t="s">
        <v>102</v>
      </c>
      <c r="F256" t="s">
        <v>307</v>
      </c>
      <c r="G256" s="77">
        <v>7326543.9800000004</v>
      </c>
      <c r="H256" s="77">
        <v>-3.6854</v>
      </c>
      <c r="I256" s="77">
        <v>-270.01245183892001</v>
      </c>
      <c r="J256" s="78">
        <v>1.1000000000000001E-3</v>
      </c>
      <c r="K256" s="78">
        <v>0</v>
      </c>
    </row>
    <row r="257" spans="2:11">
      <c r="B257" t="s">
        <v>6327</v>
      </c>
      <c r="C257" t="s">
        <v>6331</v>
      </c>
      <c r="D257" t="s">
        <v>123</v>
      </c>
      <c r="E257" t="s">
        <v>102</v>
      </c>
      <c r="F257" t="s">
        <v>307</v>
      </c>
      <c r="G257" s="77">
        <v>7328897.5999999996</v>
      </c>
      <c r="H257" s="77">
        <v>-3.6520999999999999</v>
      </c>
      <c r="I257" s="77">
        <v>-267.6586692496</v>
      </c>
      <c r="J257" s="78">
        <v>1E-3</v>
      </c>
      <c r="K257" s="78">
        <v>0</v>
      </c>
    </row>
    <row r="258" spans="2:11">
      <c r="B258" t="s">
        <v>6327</v>
      </c>
      <c r="C258" t="s">
        <v>6332</v>
      </c>
      <c r="D258" t="s">
        <v>123</v>
      </c>
      <c r="E258" t="s">
        <v>102</v>
      </c>
      <c r="F258" t="s">
        <v>307</v>
      </c>
      <c r="G258" s="77">
        <v>21992469.780000001</v>
      </c>
      <c r="H258" s="77">
        <v>-3.6248</v>
      </c>
      <c r="I258" s="77">
        <v>-797.18304458544003</v>
      </c>
      <c r="J258" s="78">
        <v>3.0999999999999999E-3</v>
      </c>
      <c r="K258" s="78">
        <v>0</v>
      </c>
    </row>
    <row r="259" spans="2:11">
      <c r="B259" t="s">
        <v>6327</v>
      </c>
      <c r="C259" t="s">
        <v>6333</v>
      </c>
      <c r="D259" t="s">
        <v>123</v>
      </c>
      <c r="E259" t="s">
        <v>102</v>
      </c>
      <c r="F259" t="s">
        <v>307</v>
      </c>
      <c r="G259" s="77">
        <v>15602746.359999999</v>
      </c>
      <c r="H259" s="77">
        <v>-3.6884000000000001</v>
      </c>
      <c r="I259" s="77">
        <v>-575.49169674224004</v>
      </c>
      <c r="J259" s="78">
        <v>2.2000000000000001E-3</v>
      </c>
      <c r="K259" s="78">
        <v>0</v>
      </c>
    </row>
    <row r="260" spans="2:11">
      <c r="B260" t="s">
        <v>6327</v>
      </c>
      <c r="C260" t="s">
        <v>6334</v>
      </c>
      <c r="D260" t="s">
        <v>123</v>
      </c>
      <c r="E260" t="s">
        <v>102</v>
      </c>
      <c r="F260" t="s">
        <v>307</v>
      </c>
      <c r="G260" s="77">
        <v>17244691.48</v>
      </c>
      <c r="H260" s="77">
        <v>-3.6854</v>
      </c>
      <c r="I260" s="77">
        <v>-635.53585980391995</v>
      </c>
      <c r="J260" s="78">
        <v>2.5000000000000001E-3</v>
      </c>
      <c r="K260" s="78">
        <v>0</v>
      </c>
    </row>
    <row r="261" spans="2:11">
      <c r="B261" t="s">
        <v>6335</v>
      </c>
      <c r="C261" t="s">
        <v>6336</v>
      </c>
      <c r="D261" t="s">
        <v>123</v>
      </c>
      <c r="E261" t="s">
        <v>102</v>
      </c>
      <c r="F261" t="s">
        <v>307</v>
      </c>
      <c r="G261" s="77">
        <v>12168415.039999999</v>
      </c>
      <c r="H261" s="77">
        <v>-1.696</v>
      </c>
      <c r="I261" s="77">
        <v>-206.3763190784</v>
      </c>
      <c r="J261" s="78">
        <v>8.0000000000000004E-4</v>
      </c>
      <c r="K261" s="78">
        <v>0</v>
      </c>
    </row>
    <row r="262" spans="2:11">
      <c r="B262" t="s">
        <v>6335</v>
      </c>
      <c r="C262" t="s">
        <v>6337</v>
      </c>
      <c r="D262" t="s">
        <v>123</v>
      </c>
      <c r="E262" t="s">
        <v>102</v>
      </c>
      <c r="F262" t="s">
        <v>654</v>
      </c>
      <c r="G262" s="77">
        <v>10964557.58</v>
      </c>
      <c r="H262" s="77">
        <v>1.246</v>
      </c>
      <c r="I262" s="77">
        <v>136.6183874468</v>
      </c>
      <c r="J262" s="78">
        <v>-5.0000000000000001E-4</v>
      </c>
      <c r="K262" s="78">
        <v>0</v>
      </c>
    </row>
    <row r="263" spans="2:11">
      <c r="B263" t="s">
        <v>6335</v>
      </c>
      <c r="C263" t="s">
        <v>6338</v>
      </c>
      <c r="D263" t="s">
        <v>123</v>
      </c>
      <c r="E263" t="s">
        <v>102</v>
      </c>
      <c r="F263" t="s">
        <v>307</v>
      </c>
      <c r="G263" s="77">
        <v>3360873.62</v>
      </c>
      <c r="H263" s="77">
        <v>-1.6785000000000001</v>
      </c>
      <c r="I263" s="77">
        <v>-56.4122637117</v>
      </c>
      <c r="J263" s="78">
        <v>2.0000000000000001E-4</v>
      </c>
      <c r="K263" s="78">
        <v>0</v>
      </c>
    </row>
    <row r="264" spans="2:11">
      <c r="B264" t="s">
        <v>6335</v>
      </c>
      <c r="C264" t="s">
        <v>6339</v>
      </c>
      <c r="D264" t="s">
        <v>123</v>
      </c>
      <c r="E264" t="s">
        <v>102</v>
      </c>
      <c r="F264" t="s">
        <v>307</v>
      </c>
      <c r="G264" s="77">
        <v>16801480.460000001</v>
      </c>
      <c r="H264" s="77">
        <v>-1.696</v>
      </c>
      <c r="I264" s="77">
        <v>-284.95310860159998</v>
      </c>
      <c r="J264" s="78">
        <v>1.1000000000000001E-3</v>
      </c>
      <c r="K264" s="78">
        <v>0</v>
      </c>
    </row>
    <row r="265" spans="2:11">
      <c r="B265" t="s">
        <v>6335</v>
      </c>
      <c r="C265" t="s">
        <v>6340</v>
      </c>
      <c r="D265" t="s">
        <v>123</v>
      </c>
      <c r="E265" t="s">
        <v>102</v>
      </c>
      <c r="F265" t="s">
        <v>307</v>
      </c>
      <c r="G265" s="77">
        <v>7467332.0599999996</v>
      </c>
      <c r="H265" s="77">
        <v>-1.7252000000000001</v>
      </c>
      <c r="I265" s="77">
        <v>-128.82641269912</v>
      </c>
      <c r="J265" s="78">
        <v>5.0000000000000001E-4</v>
      </c>
      <c r="K265" s="78">
        <v>0</v>
      </c>
    </row>
    <row r="266" spans="2:11">
      <c r="B266" t="s">
        <v>6335</v>
      </c>
      <c r="C266" t="s">
        <v>6341</v>
      </c>
      <c r="D266" t="s">
        <v>123</v>
      </c>
      <c r="E266" t="s">
        <v>102</v>
      </c>
      <c r="F266" t="s">
        <v>307</v>
      </c>
      <c r="G266" s="77">
        <v>13060342.43</v>
      </c>
      <c r="H266" s="77">
        <v>-1.7835000000000001</v>
      </c>
      <c r="I266" s="77">
        <v>-232.93120723905</v>
      </c>
      <c r="J266" s="78">
        <v>8.9999999999999998E-4</v>
      </c>
      <c r="K266" s="78">
        <v>0</v>
      </c>
    </row>
    <row r="267" spans="2:11">
      <c r="B267" t="s">
        <v>6335</v>
      </c>
      <c r="C267" t="s">
        <v>6342</v>
      </c>
      <c r="D267" t="s">
        <v>123</v>
      </c>
      <c r="E267" t="s">
        <v>102</v>
      </c>
      <c r="F267" t="s">
        <v>654</v>
      </c>
      <c r="G267" s="77">
        <v>1922998.5</v>
      </c>
      <c r="H267" s="77">
        <v>1.246</v>
      </c>
      <c r="I267" s="77">
        <v>23.960561309999999</v>
      </c>
      <c r="J267" s="78">
        <v>-1E-4</v>
      </c>
      <c r="K267" s="78">
        <v>0</v>
      </c>
    </row>
    <row r="268" spans="2:11">
      <c r="B268" t="s">
        <v>6335</v>
      </c>
      <c r="C268" t="s">
        <v>6343</v>
      </c>
      <c r="D268" t="s">
        <v>123</v>
      </c>
      <c r="E268" t="s">
        <v>102</v>
      </c>
      <c r="F268" t="s">
        <v>654</v>
      </c>
      <c r="G268" s="77">
        <v>11541200.359999999</v>
      </c>
      <c r="H268" s="77">
        <v>1.2734000000000001</v>
      </c>
      <c r="I268" s="77">
        <v>146.96564538423999</v>
      </c>
      <c r="J268" s="78">
        <v>-5.9999999999999995E-4</v>
      </c>
      <c r="K268" s="78">
        <v>0</v>
      </c>
    </row>
    <row r="269" spans="2:11">
      <c r="B269" t="s">
        <v>6344</v>
      </c>
      <c r="C269" t="s">
        <v>6345</v>
      </c>
      <c r="D269" t="s">
        <v>123</v>
      </c>
      <c r="E269" t="s">
        <v>102</v>
      </c>
      <c r="F269" t="s">
        <v>299</v>
      </c>
      <c r="G269" s="77">
        <v>16839982.82</v>
      </c>
      <c r="H269" s="77">
        <v>-2.4127000000000001</v>
      </c>
      <c r="I269" s="77">
        <v>-406.29826549813998</v>
      </c>
      <c r="J269" s="78">
        <v>1.6000000000000001E-3</v>
      </c>
      <c r="K269" s="78">
        <v>0</v>
      </c>
    </row>
    <row r="270" spans="2:11">
      <c r="B270" t="s">
        <v>6346</v>
      </c>
      <c r="C270" t="s">
        <v>6347</v>
      </c>
      <c r="D270" t="s">
        <v>123</v>
      </c>
      <c r="E270" t="s">
        <v>102</v>
      </c>
      <c r="F270" t="s">
        <v>319</v>
      </c>
      <c r="G270" s="77">
        <v>11837278.01</v>
      </c>
      <c r="H270" s="77">
        <v>-5.3478000000000003</v>
      </c>
      <c r="I270" s="77">
        <v>-633.03395341878002</v>
      </c>
      <c r="J270" s="78">
        <v>2.5000000000000001E-3</v>
      </c>
      <c r="K270" s="78">
        <v>0</v>
      </c>
    </row>
    <row r="271" spans="2:11">
      <c r="B271" t="s">
        <v>6346</v>
      </c>
      <c r="C271" t="s">
        <v>6348</v>
      </c>
      <c r="D271" t="s">
        <v>123</v>
      </c>
      <c r="E271" t="s">
        <v>102</v>
      </c>
      <c r="F271" t="s">
        <v>319</v>
      </c>
      <c r="G271" s="77">
        <v>25953691.050000001</v>
      </c>
      <c r="H271" s="77">
        <v>-6.1478999999999999</v>
      </c>
      <c r="I271" s="77">
        <v>-1595.60697206295</v>
      </c>
      <c r="J271" s="78">
        <v>6.1999999999999998E-3</v>
      </c>
      <c r="K271" s="78">
        <v>-1E-4</v>
      </c>
    </row>
    <row r="272" spans="2:11">
      <c r="B272" t="s">
        <v>6346</v>
      </c>
      <c r="C272" t="s">
        <v>6349</v>
      </c>
      <c r="D272" t="s">
        <v>123</v>
      </c>
      <c r="E272" t="s">
        <v>102</v>
      </c>
      <c r="F272" t="s">
        <v>319</v>
      </c>
      <c r="G272" s="77">
        <v>7191476.3899999997</v>
      </c>
      <c r="H272" s="77">
        <v>-5.3478000000000003</v>
      </c>
      <c r="I272" s="77">
        <v>-384.58577438442001</v>
      </c>
      <c r="J272" s="78">
        <v>1.5E-3</v>
      </c>
      <c r="K272" s="78">
        <v>0</v>
      </c>
    </row>
    <row r="273" spans="2:11">
      <c r="B273" t="s">
        <v>6346</v>
      </c>
      <c r="C273" t="s">
        <v>6350</v>
      </c>
      <c r="D273" t="s">
        <v>123</v>
      </c>
      <c r="E273" t="s">
        <v>102</v>
      </c>
      <c r="F273" t="s">
        <v>319</v>
      </c>
      <c r="G273" s="77">
        <v>16349077.359999999</v>
      </c>
      <c r="H273" s="77">
        <v>-5.3167999999999997</v>
      </c>
      <c r="I273" s="77">
        <v>-869.24774507647999</v>
      </c>
      <c r="J273" s="78">
        <v>3.3999999999999998E-3</v>
      </c>
      <c r="K273" s="78">
        <v>0</v>
      </c>
    </row>
    <row r="274" spans="2:11">
      <c r="B274" t="s">
        <v>6351</v>
      </c>
      <c r="C274" t="s">
        <v>6352</v>
      </c>
      <c r="D274" t="s">
        <v>123</v>
      </c>
      <c r="E274" t="s">
        <v>102</v>
      </c>
      <c r="F274" t="s">
        <v>319</v>
      </c>
      <c r="G274" s="77">
        <v>10941744</v>
      </c>
      <c r="H274" s="77">
        <v>-5.4166999999999996</v>
      </c>
      <c r="I274" s="77">
        <v>-592.68144724800004</v>
      </c>
      <c r="J274" s="78">
        <v>2.3E-3</v>
      </c>
      <c r="K274" s="78">
        <v>0</v>
      </c>
    </row>
    <row r="275" spans="2:11">
      <c r="B275" t="s">
        <v>6351</v>
      </c>
      <c r="C275" t="s">
        <v>6353</v>
      </c>
      <c r="D275" t="s">
        <v>123</v>
      </c>
      <c r="E275" t="s">
        <v>102</v>
      </c>
      <c r="F275" t="s">
        <v>319</v>
      </c>
      <c r="G275" s="77">
        <v>8159137.7300000004</v>
      </c>
      <c r="H275" s="77">
        <v>-5.51</v>
      </c>
      <c r="I275" s="77">
        <v>-449.56848892300002</v>
      </c>
      <c r="J275" s="78">
        <v>1.8E-3</v>
      </c>
      <c r="K275" s="78">
        <v>0</v>
      </c>
    </row>
    <row r="276" spans="2:11">
      <c r="B276" t="s">
        <v>6351</v>
      </c>
      <c r="C276" t="s">
        <v>6354</v>
      </c>
      <c r="D276" t="s">
        <v>123</v>
      </c>
      <c r="E276" t="s">
        <v>102</v>
      </c>
      <c r="F276" t="s">
        <v>319</v>
      </c>
      <c r="G276" s="77">
        <v>3266542.75</v>
      </c>
      <c r="H276" s="77">
        <v>-5.4166999999999996</v>
      </c>
      <c r="I276" s="77">
        <v>-176.93882113925</v>
      </c>
      <c r="J276" s="78">
        <v>6.9999999999999999E-4</v>
      </c>
      <c r="K276" s="78">
        <v>0</v>
      </c>
    </row>
    <row r="277" spans="2:11">
      <c r="B277" t="s">
        <v>6355</v>
      </c>
      <c r="C277" t="s">
        <v>6356</v>
      </c>
      <c r="D277" t="s">
        <v>123</v>
      </c>
      <c r="E277" t="s">
        <v>106</v>
      </c>
      <c r="F277" t="s">
        <v>6357</v>
      </c>
      <c r="G277" s="77">
        <v>-600000</v>
      </c>
      <c r="H277" s="77">
        <v>15.849861211529529</v>
      </c>
      <c r="I277" s="77">
        <v>-95.099167269177201</v>
      </c>
      <c r="J277" s="78">
        <v>4.0000000000000002E-4</v>
      </c>
      <c r="K277" s="78">
        <v>0</v>
      </c>
    </row>
    <row r="278" spans="2:11">
      <c r="B278" t="s">
        <v>6358</v>
      </c>
      <c r="C278" t="s">
        <v>6359</v>
      </c>
      <c r="D278" t="s">
        <v>123</v>
      </c>
      <c r="E278" t="s">
        <v>106</v>
      </c>
      <c r="F278" t="s">
        <v>5764</v>
      </c>
      <c r="G278" s="77">
        <v>-180000</v>
      </c>
      <c r="H278" s="77">
        <v>18.646622222222224</v>
      </c>
      <c r="I278" s="77">
        <v>-33.563920000000003</v>
      </c>
      <c r="J278" s="78">
        <v>1E-4</v>
      </c>
      <c r="K278" s="78">
        <v>0</v>
      </c>
    </row>
    <row r="279" spans="2:11">
      <c r="B279" t="s">
        <v>6360</v>
      </c>
      <c r="C279" t="s">
        <v>6361</v>
      </c>
      <c r="D279" t="s">
        <v>123</v>
      </c>
      <c r="E279" t="s">
        <v>106</v>
      </c>
      <c r="F279" t="s">
        <v>6362</v>
      </c>
      <c r="G279" s="77">
        <v>355000</v>
      </c>
      <c r="H279" s="77">
        <v>9.4483712394944561</v>
      </c>
      <c r="I279" s="77">
        <v>33.541717900205299</v>
      </c>
      <c r="J279" s="78">
        <v>-1E-4</v>
      </c>
      <c r="K279" s="78">
        <v>0</v>
      </c>
    </row>
    <row r="280" spans="2:11">
      <c r="B280" t="s">
        <v>6363</v>
      </c>
      <c r="C280" t="s">
        <v>6364</v>
      </c>
      <c r="D280" t="s">
        <v>123</v>
      </c>
      <c r="E280" t="s">
        <v>106</v>
      </c>
      <c r="F280" t="s">
        <v>6362</v>
      </c>
      <c r="G280" s="77">
        <v>-100</v>
      </c>
      <c r="H280" s="77">
        <v>8.8501011486500207</v>
      </c>
      <c r="I280" s="77">
        <v>-8.8501011486500202E-3</v>
      </c>
      <c r="J280" s="78">
        <v>0</v>
      </c>
      <c r="K280" s="78">
        <v>0</v>
      </c>
    </row>
    <row r="281" spans="2:11">
      <c r="B281" t="s">
        <v>6365</v>
      </c>
      <c r="C281" t="s">
        <v>6366</v>
      </c>
      <c r="D281" t="s">
        <v>123</v>
      </c>
      <c r="E281" t="s">
        <v>106</v>
      </c>
      <c r="F281" t="s">
        <v>6367</v>
      </c>
      <c r="G281" s="77">
        <v>1800000</v>
      </c>
      <c r="H281" s="77">
        <v>4.0944240000000001</v>
      </c>
      <c r="I281" s="77">
        <v>73.699631999999994</v>
      </c>
      <c r="J281" s="78">
        <v>-2.9999999999999997E-4</v>
      </c>
      <c r="K281" s="78">
        <v>0</v>
      </c>
    </row>
    <row r="282" spans="2:11">
      <c r="B282" t="s">
        <v>6368</v>
      </c>
      <c r="C282" t="s">
        <v>6369</v>
      </c>
      <c r="D282" t="s">
        <v>123</v>
      </c>
      <c r="E282" t="s">
        <v>106</v>
      </c>
      <c r="F282" t="s">
        <v>6367</v>
      </c>
      <c r="G282" s="77">
        <v>1105000</v>
      </c>
      <c r="H282" s="77">
        <v>3.1717333333333433</v>
      </c>
      <c r="I282" s="77">
        <v>35.047653333333301</v>
      </c>
      <c r="J282" s="78">
        <v>-1E-4</v>
      </c>
      <c r="K282" s="78">
        <v>0</v>
      </c>
    </row>
    <row r="283" spans="2:11">
      <c r="B283" t="s">
        <v>6370</v>
      </c>
      <c r="C283" t="s">
        <v>6371</v>
      </c>
      <c r="D283" t="s">
        <v>123</v>
      </c>
      <c r="E283" t="s">
        <v>106</v>
      </c>
      <c r="F283" t="s">
        <v>6372</v>
      </c>
      <c r="G283" s="77">
        <v>35</v>
      </c>
      <c r="H283" s="77">
        <v>2.0285714285714285</v>
      </c>
      <c r="I283" s="77">
        <v>7.1000000000000002E-4</v>
      </c>
      <c r="J283" s="78">
        <v>0</v>
      </c>
      <c r="K283" s="78">
        <v>0</v>
      </c>
    </row>
    <row r="284" spans="2:11">
      <c r="B284" t="s">
        <v>6373</v>
      </c>
      <c r="C284" t="s">
        <v>6374</v>
      </c>
      <c r="D284" t="s">
        <v>123</v>
      </c>
      <c r="E284" t="s">
        <v>106</v>
      </c>
      <c r="F284" t="s">
        <v>654</v>
      </c>
      <c r="G284" s="77">
        <v>516000</v>
      </c>
      <c r="H284" s="77">
        <v>-0.86648181818181935</v>
      </c>
      <c r="I284" s="77">
        <v>-4.4710461818181901</v>
      </c>
      <c r="J284" s="78">
        <v>0</v>
      </c>
      <c r="K284" s="78">
        <v>0</v>
      </c>
    </row>
    <row r="285" spans="2:11">
      <c r="B285" t="s">
        <v>6375</v>
      </c>
      <c r="C285" t="s">
        <v>6376</v>
      </c>
      <c r="D285" t="s">
        <v>123</v>
      </c>
      <c r="E285" t="s">
        <v>106</v>
      </c>
      <c r="F285" t="s">
        <v>654</v>
      </c>
      <c r="G285" s="77">
        <v>-270000</v>
      </c>
      <c r="H285" s="77">
        <v>-0.97617142857142858</v>
      </c>
      <c r="I285" s="77">
        <v>2.6356628571428602</v>
      </c>
      <c r="J285" s="78">
        <v>0</v>
      </c>
      <c r="K285" s="78">
        <v>0</v>
      </c>
    </row>
    <row r="286" spans="2:11">
      <c r="B286" t="s">
        <v>6375</v>
      </c>
      <c r="C286" t="s">
        <v>6377</v>
      </c>
      <c r="D286" t="s">
        <v>123</v>
      </c>
      <c r="E286" t="s">
        <v>106</v>
      </c>
      <c r="F286" t="s">
        <v>654</v>
      </c>
      <c r="G286" s="77">
        <v>100000</v>
      </c>
      <c r="H286" s="77">
        <v>-0.97616999999999998</v>
      </c>
      <c r="I286" s="77">
        <v>-0.97616999999999998</v>
      </c>
      <c r="J286" s="78">
        <v>0</v>
      </c>
      <c r="K286" s="78">
        <v>0</v>
      </c>
    </row>
    <row r="287" spans="2:11">
      <c r="B287" t="s">
        <v>6378</v>
      </c>
      <c r="C287" t="s">
        <v>6379</v>
      </c>
      <c r="D287" t="s">
        <v>123</v>
      </c>
      <c r="E287" t="s">
        <v>106</v>
      </c>
      <c r="F287" t="s">
        <v>6380</v>
      </c>
      <c r="G287" s="77">
        <v>-28200000</v>
      </c>
      <c r="H287" s="77">
        <v>10.268562976756879</v>
      </c>
      <c r="I287" s="77">
        <v>-2895.73475944544</v>
      </c>
      <c r="J287" s="78">
        <v>1.1299999999999999E-2</v>
      </c>
      <c r="K287" s="78">
        <v>-1E-4</v>
      </c>
    </row>
    <row r="288" spans="2:11">
      <c r="B288" t="s">
        <v>6381</v>
      </c>
      <c r="C288" t="s">
        <v>6382</v>
      </c>
      <c r="D288" t="s">
        <v>123</v>
      </c>
      <c r="E288" t="s">
        <v>106</v>
      </c>
      <c r="F288" t="s">
        <v>6383</v>
      </c>
      <c r="G288" s="77">
        <v>-21000000</v>
      </c>
      <c r="H288" s="77">
        <v>16.857459530088811</v>
      </c>
      <c r="I288" s="77">
        <v>-3540.0665013186499</v>
      </c>
      <c r="J288" s="78">
        <v>1.38E-2</v>
      </c>
      <c r="K288" s="78">
        <v>-1E-4</v>
      </c>
    </row>
    <row r="289" spans="2:11">
      <c r="B289" t="s">
        <v>6384</v>
      </c>
      <c r="C289" t="s">
        <v>6385</v>
      </c>
      <c r="D289" t="s">
        <v>123</v>
      </c>
      <c r="E289" t="s">
        <v>106</v>
      </c>
      <c r="F289" t="s">
        <v>399</v>
      </c>
      <c r="G289" s="77">
        <v>-7000000</v>
      </c>
      <c r="H289" s="77">
        <v>27.915594775419144</v>
      </c>
      <c r="I289" s="77">
        <v>-1954.09163427934</v>
      </c>
      <c r="J289" s="78">
        <v>7.6E-3</v>
      </c>
      <c r="K289" s="78">
        <v>-1E-4</v>
      </c>
    </row>
    <row r="290" spans="2:11">
      <c r="B290" t="s">
        <v>6386</v>
      </c>
      <c r="C290" t="s">
        <v>6387</v>
      </c>
      <c r="D290" t="s">
        <v>123</v>
      </c>
      <c r="E290" t="s">
        <v>106</v>
      </c>
      <c r="F290" t="s">
        <v>6367</v>
      </c>
      <c r="G290" s="77">
        <v>7000000</v>
      </c>
      <c r="H290" s="77">
        <v>3.6935000825245856</v>
      </c>
      <c r="I290" s="77">
        <v>258.54500577672098</v>
      </c>
      <c r="J290" s="78">
        <v>-1E-3</v>
      </c>
      <c r="K290" s="78">
        <v>0</v>
      </c>
    </row>
    <row r="291" spans="2:11">
      <c r="B291" t="s">
        <v>6388</v>
      </c>
      <c r="C291" t="s">
        <v>6389</v>
      </c>
      <c r="D291" t="s">
        <v>123</v>
      </c>
      <c r="E291" t="s">
        <v>106</v>
      </c>
      <c r="F291" t="s">
        <v>6390</v>
      </c>
      <c r="G291" s="77">
        <v>-8600000</v>
      </c>
      <c r="H291" s="77">
        <v>21.184194996283605</v>
      </c>
      <c r="I291" s="77">
        <v>-1821.8407696803899</v>
      </c>
      <c r="J291" s="78">
        <v>7.1000000000000004E-3</v>
      </c>
      <c r="K291" s="78">
        <v>-1E-4</v>
      </c>
    </row>
    <row r="292" spans="2:11">
      <c r="B292" t="s">
        <v>6391</v>
      </c>
      <c r="C292" t="s">
        <v>6392</v>
      </c>
      <c r="D292" t="s">
        <v>123</v>
      </c>
      <c r="E292" t="s">
        <v>106</v>
      </c>
      <c r="F292" t="s">
        <v>6393</v>
      </c>
      <c r="G292" s="77">
        <v>3000000</v>
      </c>
      <c r="H292" s="77">
        <v>24.160133972095501</v>
      </c>
      <c r="I292" s="77">
        <v>724.80401916286496</v>
      </c>
      <c r="J292" s="78">
        <v>-2.8E-3</v>
      </c>
      <c r="K292" s="78">
        <v>0</v>
      </c>
    </row>
    <row r="293" spans="2:11">
      <c r="B293" t="s">
        <v>6394</v>
      </c>
      <c r="C293" t="s">
        <v>6395</v>
      </c>
      <c r="D293" t="s">
        <v>123</v>
      </c>
      <c r="E293" t="s">
        <v>106</v>
      </c>
      <c r="F293" t="s">
        <v>6396</v>
      </c>
      <c r="G293" s="77">
        <v>-12000000</v>
      </c>
      <c r="H293" s="77">
        <v>17.58882216106975</v>
      </c>
      <c r="I293" s="77">
        <v>-2110.65865932837</v>
      </c>
      <c r="J293" s="78">
        <v>8.2000000000000007E-3</v>
      </c>
      <c r="K293" s="78">
        <v>-1E-4</v>
      </c>
    </row>
    <row r="294" spans="2:11">
      <c r="B294" t="s">
        <v>6397</v>
      </c>
      <c r="C294" t="s">
        <v>6398</v>
      </c>
      <c r="D294" t="s">
        <v>123</v>
      </c>
      <c r="E294" t="s">
        <v>106</v>
      </c>
      <c r="F294" t="s">
        <v>377</v>
      </c>
      <c r="G294" s="77">
        <v>-22000000</v>
      </c>
      <c r="H294" s="77">
        <v>20.972540323690271</v>
      </c>
      <c r="I294" s="77">
        <v>-4613.9588712118602</v>
      </c>
      <c r="J294" s="78">
        <v>1.7999999999999999E-2</v>
      </c>
      <c r="K294" s="78">
        <v>-2.0000000000000001E-4</v>
      </c>
    </row>
    <row r="295" spans="2:11">
      <c r="B295" t="s">
        <v>6399</v>
      </c>
      <c r="C295" t="s">
        <v>6400</v>
      </c>
      <c r="D295" t="s">
        <v>123</v>
      </c>
      <c r="E295" t="s">
        <v>106</v>
      </c>
      <c r="F295" t="s">
        <v>6401</v>
      </c>
      <c r="G295" s="77">
        <v>-11500000</v>
      </c>
      <c r="H295" s="77">
        <v>23.733987193702781</v>
      </c>
      <c r="I295" s="77">
        <v>-2729.4085272758198</v>
      </c>
      <c r="J295" s="78">
        <v>1.06E-2</v>
      </c>
      <c r="K295" s="78">
        <v>-1E-4</v>
      </c>
    </row>
    <row r="296" spans="2:11">
      <c r="B296" t="s">
        <v>6402</v>
      </c>
      <c r="C296" t="s">
        <v>6403</v>
      </c>
      <c r="D296" t="s">
        <v>123</v>
      </c>
      <c r="E296" t="s">
        <v>106</v>
      </c>
      <c r="F296" t="s">
        <v>6393</v>
      </c>
      <c r="G296" s="77">
        <v>-6400000</v>
      </c>
      <c r="H296" s="77">
        <v>25.875136191609375</v>
      </c>
      <c r="I296" s="77">
        <v>-1656.008716263</v>
      </c>
      <c r="J296" s="78">
        <v>6.4999999999999997E-3</v>
      </c>
      <c r="K296" s="78">
        <v>-1E-4</v>
      </c>
    </row>
    <row r="297" spans="2:11">
      <c r="B297" t="s">
        <v>6404</v>
      </c>
      <c r="C297" t="s">
        <v>6405</v>
      </c>
      <c r="D297" t="s">
        <v>123</v>
      </c>
      <c r="E297" t="s">
        <v>106</v>
      </c>
      <c r="F297" t="s">
        <v>310</v>
      </c>
      <c r="G297" s="77">
        <v>-22000000</v>
      </c>
      <c r="H297" s="77">
        <v>9.5323564074864548E-3</v>
      </c>
      <c r="I297" s="77">
        <v>-2.0971184096470199</v>
      </c>
      <c r="J297" s="78">
        <v>0</v>
      </c>
      <c r="K297" s="78">
        <v>0</v>
      </c>
    </row>
    <row r="298" spans="2:11">
      <c r="B298" t="s">
        <v>6406</v>
      </c>
      <c r="C298" t="s">
        <v>6407</v>
      </c>
      <c r="D298" t="s">
        <v>123</v>
      </c>
      <c r="E298" t="s">
        <v>106</v>
      </c>
      <c r="F298" t="s">
        <v>6408</v>
      </c>
      <c r="G298" s="77">
        <v>-5500000</v>
      </c>
      <c r="H298" s="77">
        <v>2.0690170949149636</v>
      </c>
      <c r="I298" s="77">
        <v>-113.795940220323</v>
      </c>
      <c r="J298" s="78">
        <v>4.0000000000000002E-4</v>
      </c>
      <c r="K298" s="78">
        <v>0</v>
      </c>
    </row>
    <row r="299" spans="2:11">
      <c r="B299" t="s">
        <v>6409</v>
      </c>
      <c r="C299" t="s">
        <v>6410</v>
      </c>
      <c r="D299" t="s">
        <v>123</v>
      </c>
      <c r="E299" t="s">
        <v>106</v>
      </c>
      <c r="F299" t="s">
        <v>6411</v>
      </c>
      <c r="G299" s="77">
        <v>-11500000</v>
      </c>
      <c r="H299" s="77">
        <v>18.103385843874609</v>
      </c>
      <c r="I299" s="77">
        <v>-2081.8893720455799</v>
      </c>
      <c r="J299" s="78">
        <v>8.0999999999999996E-3</v>
      </c>
      <c r="K299" s="78">
        <v>-1E-4</v>
      </c>
    </row>
    <row r="300" spans="2:11">
      <c r="B300" t="s">
        <v>6412</v>
      </c>
      <c r="C300" t="s">
        <v>6413</v>
      </c>
      <c r="D300" t="s">
        <v>123</v>
      </c>
      <c r="E300" t="s">
        <v>106</v>
      </c>
      <c r="F300" t="s">
        <v>6367</v>
      </c>
      <c r="G300" s="77">
        <v>-28000000</v>
      </c>
      <c r="H300" s="77">
        <v>5.0786791215987499</v>
      </c>
      <c r="I300" s="77">
        <v>-1422.0301540476501</v>
      </c>
      <c r="J300" s="78">
        <v>5.4999999999999997E-3</v>
      </c>
      <c r="K300" s="78">
        <v>-1E-4</v>
      </c>
    </row>
    <row r="301" spans="2:11">
      <c r="B301" t="s">
        <v>6414</v>
      </c>
      <c r="C301" t="s">
        <v>6415</v>
      </c>
      <c r="D301" t="s">
        <v>123</v>
      </c>
      <c r="E301" t="s">
        <v>106</v>
      </c>
      <c r="F301" t="s">
        <v>6416</v>
      </c>
      <c r="G301" s="77">
        <v>-8000000</v>
      </c>
      <c r="H301" s="77">
        <v>16.103837119282002</v>
      </c>
      <c r="I301" s="77">
        <v>-1288.30696954256</v>
      </c>
      <c r="J301" s="78">
        <v>5.0000000000000001E-3</v>
      </c>
      <c r="K301" s="78">
        <v>-1E-4</v>
      </c>
    </row>
    <row r="302" spans="2:11">
      <c r="B302" t="s">
        <v>6417</v>
      </c>
      <c r="C302" t="s">
        <v>6418</v>
      </c>
      <c r="D302" t="s">
        <v>123</v>
      </c>
      <c r="E302" t="s">
        <v>106</v>
      </c>
      <c r="F302" t="s">
        <v>6419</v>
      </c>
      <c r="G302" s="77">
        <v>-39500000</v>
      </c>
      <c r="H302" s="77">
        <v>14.178155126606734</v>
      </c>
      <c r="I302" s="77">
        <v>-5600.3712750096602</v>
      </c>
      <c r="J302" s="78">
        <v>2.18E-2</v>
      </c>
      <c r="K302" s="78">
        <v>-2.0000000000000001E-4</v>
      </c>
    </row>
    <row r="303" spans="2:11">
      <c r="B303" t="s">
        <v>6420</v>
      </c>
      <c r="C303" t="s">
        <v>6421</v>
      </c>
      <c r="D303" t="s">
        <v>123</v>
      </c>
      <c r="E303" t="s">
        <v>106</v>
      </c>
      <c r="F303" t="s">
        <v>6422</v>
      </c>
      <c r="G303" s="77">
        <v>-2000000</v>
      </c>
      <c r="H303" s="77">
        <v>-2.02792350091977</v>
      </c>
      <c r="I303" s="77">
        <v>40.558470018395397</v>
      </c>
      <c r="J303" s="78">
        <v>-2.0000000000000001E-4</v>
      </c>
      <c r="K303" s="78">
        <v>0</v>
      </c>
    </row>
    <row r="304" spans="2:11">
      <c r="B304" t="s">
        <v>6423</v>
      </c>
      <c r="C304" t="s">
        <v>6424</v>
      </c>
      <c r="D304" t="s">
        <v>123</v>
      </c>
      <c r="E304" t="s">
        <v>106</v>
      </c>
      <c r="F304" t="s">
        <v>6425</v>
      </c>
      <c r="G304" s="77">
        <v>-17000000</v>
      </c>
      <c r="H304" s="77">
        <v>9.64798436307</v>
      </c>
      <c r="I304" s="77">
        <v>-1640.1573417218999</v>
      </c>
      <c r="J304" s="78">
        <v>6.4000000000000003E-3</v>
      </c>
      <c r="K304" s="78">
        <v>-1E-4</v>
      </c>
    </row>
    <row r="305" spans="2:11">
      <c r="B305" t="s">
        <v>6426</v>
      </c>
      <c r="C305" t="s">
        <v>6427</v>
      </c>
      <c r="D305" t="s">
        <v>123</v>
      </c>
      <c r="E305" t="s">
        <v>106</v>
      </c>
      <c r="F305" t="s">
        <v>6428</v>
      </c>
      <c r="G305" s="77">
        <v>-3000000</v>
      </c>
      <c r="H305" s="77">
        <v>18.586930198786401</v>
      </c>
      <c r="I305" s="77">
        <v>-557.60790596359197</v>
      </c>
      <c r="J305" s="78">
        <v>2.2000000000000001E-3</v>
      </c>
      <c r="K305" s="78">
        <v>0</v>
      </c>
    </row>
    <row r="306" spans="2:11">
      <c r="B306" t="s">
        <v>6429</v>
      </c>
      <c r="C306" t="s">
        <v>6430</v>
      </c>
      <c r="D306" t="s">
        <v>123</v>
      </c>
      <c r="E306" t="s">
        <v>106</v>
      </c>
      <c r="F306" t="s">
        <v>6431</v>
      </c>
      <c r="G306" s="77">
        <v>-1000000</v>
      </c>
      <c r="H306" s="77">
        <v>20.668099999999999</v>
      </c>
      <c r="I306" s="77">
        <v>-206.68100000000001</v>
      </c>
      <c r="J306" s="78">
        <v>8.0000000000000004E-4</v>
      </c>
      <c r="K306" s="78">
        <v>0</v>
      </c>
    </row>
    <row r="307" spans="2:11">
      <c r="B307" t="s">
        <v>6432</v>
      </c>
      <c r="C307" t="s">
        <v>6433</v>
      </c>
      <c r="D307" t="s">
        <v>123</v>
      </c>
      <c r="E307" t="s">
        <v>120</v>
      </c>
      <c r="F307" t="s">
        <v>6434</v>
      </c>
      <c r="G307" s="77">
        <v>-1281600</v>
      </c>
      <c r="H307" s="77">
        <v>-9.8322000000000003</v>
      </c>
      <c r="I307" s="77">
        <v>126.0094752</v>
      </c>
      <c r="J307" s="78">
        <v>-5.0000000000000001E-4</v>
      </c>
      <c r="K307" s="78">
        <v>0</v>
      </c>
    </row>
    <row r="308" spans="2:11">
      <c r="B308" t="s">
        <v>6435</v>
      </c>
      <c r="C308" t="s">
        <v>6436</v>
      </c>
      <c r="D308" t="s">
        <v>123</v>
      </c>
      <c r="E308" t="s">
        <v>110</v>
      </c>
      <c r="F308" t="s">
        <v>6372</v>
      </c>
      <c r="G308" s="77">
        <v>-49000</v>
      </c>
      <c r="H308" s="77">
        <v>-0.1384</v>
      </c>
      <c r="I308" s="77">
        <v>6.7816000000000001E-2</v>
      </c>
      <c r="J308" s="78">
        <v>0</v>
      </c>
      <c r="K308" s="78">
        <v>0</v>
      </c>
    </row>
    <row r="309" spans="2:11">
      <c r="B309" t="s">
        <v>6437</v>
      </c>
      <c r="C309" t="s">
        <v>6438</v>
      </c>
      <c r="D309" t="s">
        <v>123</v>
      </c>
      <c r="E309" t="s">
        <v>110</v>
      </c>
      <c r="F309" t="s">
        <v>6439</v>
      </c>
      <c r="G309" s="77">
        <v>-2152300</v>
      </c>
      <c r="H309" s="77">
        <v>10.0816</v>
      </c>
      <c r="I309" s="77">
        <v>-216.98627680000001</v>
      </c>
      <c r="J309" s="78">
        <v>8.0000000000000004E-4</v>
      </c>
      <c r="K309" s="78">
        <v>0</v>
      </c>
    </row>
    <row r="310" spans="2:11">
      <c r="B310" t="s">
        <v>6440</v>
      </c>
      <c r="C310" t="s">
        <v>6441</v>
      </c>
      <c r="D310" t="s">
        <v>123</v>
      </c>
      <c r="E310" t="s">
        <v>110</v>
      </c>
      <c r="F310" t="s">
        <v>6442</v>
      </c>
      <c r="G310" s="77">
        <v>-1114000</v>
      </c>
      <c r="H310" s="77">
        <v>6.7042999999999999</v>
      </c>
      <c r="I310" s="77">
        <v>-74.685901999999999</v>
      </c>
      <c r="J310" s="78">
        <v>2.9999999999999997E-4</v>
      </c>
      <c r="K310" s="78">
        <v>0</v>
      </c>
    </row>
    <row r="311" spans="2:11">
      <c r="B311" t="s">
        <v>6443</v>
      </c>
      <c r="C311" t="s">
        <v>6444</v>
      </c>
      <c r="D311" t="s">
        <v>123</v>
      </c>
      <c r="E311" t="s">
        <v>110</v>
      </c>
      <c r="F311" t="s">
        <v>6445</v>
      </c>
      <c r="G311" s="77">
        <v>-13918120</v>
      </c>
      <c r="H311" s="77">
        <v>5.5744999999999996</v>
      </c>
      <c r="I311" s="77">
        <v>-775.86559939999995</v>
      </c>
      <c r="J311" s="78">
        <v>3.0000000000000001E-3</v>
      </c>
      <c r="K311" s="78">
        <v>0</v>
      </c>
    </row>
    <row r="312" spans="2:11">
      <c r="B312" t="s">
        <v>6446</v>
      </c>
      <c r="C312" t="s">
        <v>6447</v>
      </c>
      <c r="D312" t="s">
        <v>123</v>
      </c>
      <c r="E312" t="s">
        <v>110</v>
      </c>
      <c r="F312" t="s">
        <v>310</v>
      </c>
      <c r="G312" s="77">
        <v>-466450</v>
      </c>
      <c r="H312" s="77">
        <v>9.6899863883766972</v>
      </c>
      <c r="I312" s="77">
        <v>-45.198941508582998</v>
      </c>
      <c r="J312" s="78">
        <v>2.0000000000000001E-4</v>
      </c>
      <c r="K312" s="78">
        <v>0</v>
      </c>
    </row>
    <row r="313" spans="2:11">
      <c r="B313" t="s">
        <v>6448</v>
      </c>
      <c r="C313" t="s">
        <v>6449</v>
      </c>
      <c r="D313" t="s">
        <v>123</v>
      </c>
      <c r="E313" t="s">
        <v>110</v>
      </c>
      <c r="F313" t="s">
        <v>6450</v>
      </c>
      <c r="G313" s="77">
        <v>-10898800</v>
      </c>
      <c r="H313" s="77">
        <v>5.1056999999999997</v>
      </c>
      <c r="I313" s="77">
        <v>-556.46003159999998</v>
      </c>
      <c r="J313" s="78">
        <v>2.2000000000000001E-3</v>
      </c>
      <c r="K313" s="78">
        <v>0</v>
      </c>
    </row>
    <row r="314" spans="2:11">
      <c r="B314" t="s">
        <v>6451</v>
      </c>
      <c r="C314" t="s">
        <v>6452</v>
      </c>
      <c r="D314" t="s">
        <v>123</v>
      </c>
      <c r="E314" t="s">
        <v>113</v>
      </c>
      <c r="F314" t="s">
        <v>6453</v>
      </c>
      <c r="G314" s="77">
        <v>-7020000</v>
      </c>
      <c r="H314" s="77">
        <v>13.3429</v>
      </c>
      <c r="I314" s="77">
        <v>-936.67157999999995</v>
      </c>
      <c r="J314" s="78">
        <v>3.5999999999999999E-3</v>
      </c>
      <c r="K314" s="78">
        <v>0</v>
      </c>
    </row>
    <row r="315" spans="2:11">
      <c r="B315" t="s">
        <v>6454</v>
      </c>
      <c r="C315" t="s">
        <v>6455</v>
      </c>
      <c r="D315" t="s">
        <v>123</v>
      </c>
      <c r="E315" t="s">
        <v>113</v>
      </c>
      <c r="F315" t="s">
        <v>6362</v>
      </c>
      <c r="G315" s="77">
        <v>-136700</v>
      </c>
      <c r="H315" s="77">
        <v>6.9135999999999997</v>
      </c>
      <c r="I315" s="77">
        <v>-9.4508911999999992</v>
      </c>
      <c r="J315" s="78">
        <v>0</v>
      </c>
      <c r="K315" s="78">
        <v>0</v>
      </c>
    </row>
    <row r="316" spans="2:11">
      <c r="B316" t="s">
        <v>6456</v>
      </c>
      <c r="C316" t="s">
        <v>6457</v>
      </c>
      <c r="D316" t="s">
        <v>123</v>
      </c>
      <c r="E316" t="s">
        <v>102</v>
      </c>
      <c r="F316" t="s">
        <v>6434</v>
      </c>
      <c r="G316" s="77">
        <v>-66000000</v>
      </c>
      <c r="H316" s="77">
        <v>-2.12E-2</v>
      </c>
      <c r="I316" s="77">
        <v>13.992000000000001</v>
      </c>
      <c r="J316" s="78">
        <v>-1E-4</v>
      </c>
      <c r="K316" s="78">
        <v>0</v>
      </c>
    </row>
    <row r="317" spans="2:11">
      <c r="B317" t="s">
        <v>6458</v>
      </c>
      <c r="C317" t="s">
        <v>6459</v>
      </c>
      <c r="D317" t="s">
        <v>123</v>
      </c>
      <c r="E317" t="s">
        <v>106</v>
      </c>
      <c r="F317" t="s">
        <v>6460</v>
      </c>
      <c r="G317" s="77">
        <v>-4450000</v>
      </c>
      <c r="H317" s="77">
        <v>10.1556</v>
      </c>
      <c r="I317" s="77">
        <v>-451.92419999999998</v>
      </c>
      <c r="J317" s="78">
        <v>1.8E-3</v>
      </c>
      <c r="K317" s="78">
        <v>0</v>
      </c>
    </row>
    <row r="318" spans="2:11">
      <c r="B318" t="s">
        <v>6461</v>
      </c>
      <c r="C318" t="s">
        <v>6462</v>
      </c>
      <c r="D318" t="s">
        <v>123</v>
      </c>
      <c r="E318" t="s">
        <v>106</v>
      </c>
      <c r="F318" t="s">
        <v>6431</v>
      </c>
      <c r="G318" s="77">
        <v>-28300000</v>
      </c>
      <c r="H318" s="77">
        <v>20.6721</v>
      </c>
      <c r="I318" s="77">
        <v>-5850.2043000000003</v>
      </c>
      <c r="J318" s="78">
        <v>2.2800000000000001E-2</v>
      </c>
      <c r="K318" s="78">
        <v>-2.0000000000000001E-4</v>
      </c>
    </row>
    <row r="319" spans="2:11">
      <c r="B319" t="s">
        <v>6463</v>
      </c>
      <c r="C319" t="s">
        <v>6464</v>
      </c>
      <c r="D319" t="s">
        <v>123</v>
      </c>
      <c r="E319" t="s">
        <v>106</v>
      </c>
      <c r="F319" t="s">
        <v>6465</v>
      </c>
      <c r="G319" s="77">
        <v>-9700000</v>
      </c>
      <c r="H319" s="77">
        <v>22.0761</v>
      </c>
      <c r="I319" s="77">
        <v>-2141.3816999999999</v>
      </c>
      <c r="J319" s="78">
        <v>8.3000000000000001E-3</v>
      </c>
      <c r="K319" s="78">
        <v>-1E-4</v>
      </c>
    </row>
    <row r="320" spans="2:11">
      <c r="B320" t="s">
        <v>6466</v>
      </c>
      <c r="C320" t="s">
        <v>6467</v>
      </c>
      <c r="D320" t="s">
        <v>123</v>
      </c>
      <c r="E320" t="s">
        <v>106</v>
      </c>
      <c r="F320" t="s">
        <v>6411</v>
      </c>
      <c r="G320" s="77">
        <v>-1930000</v>
      </c>
      <c r="H320" s="77">
        <v>18.078800000000001</v>
      </c>
      <c r="I320" s="77">
        <v>-348.92084</v>
      </c>
      <c r="J320" s="78">
        <v>1.4E-3</v>
      </c>
      <c r="K320" s="78">
        <v>0</v>
      </c>
    </row>
    <row r="321" spans="2:11">
      <c r="B321" t="s">
        <v>6468</v>
      </c>
      <c r="C321" t="s">
        <v>6469</v>
      </c>
      <c r="D321" t="s">
        <v>123</v>
      </c>
      <c r="E321" t="s">
        <v>106</v>
      </c>
      <c r="F321" t="s">
        <v>6470</v>
      </c>
      <c r="G321" s="77">
        <v>-10800000</v>
      </c>
      <c r="H321" s="77">
        <v>21.277100000000001</v>
      </c>
      <c r="I321" s="77">
        <v>-2297.9268000000002</v>
      </c>
      <c r="J321" s="78">
        <v>8.9999999999999993E-3</v>
      </c>
      <c r="K321" s="78">
        <v>-1E-4</v>
      </c>
    </row>
    <row r="322" spans="2:11">
      <c r="B322" t="s">
        <v>6471</v>
      </c>
      <c r="C322" t="s">
        <v>6472</v>
      </c>
      <c r="D322" t="s">
        <v>123</v>
      </c>
      <c r="E322" t="s">
        <v>106</v>
      </c>
      <c r="F322" t="s">
        <v>6473</v>
      </c>
      <c r="G322" s="77">
        <v>-3500000</v>
      </c>
      <c r="H322" s="77">
        <v>-4.3887999999999998</v>
      </c>
      <c r="I322" s="77">
        <v>153.608</v>
      </c>
      <c r="J322" s="78">
        <v>-5.9999999999999995E-4</v>
      </c>
      <c r="K322" s="78">
        <v>0</v>
      </c>
    </row>
    <row r="323" spans="2:11">
      <c r="B323" t="s">
        <v>6474</v>
      </c>
      <c r="C323" t="s">
        <v>6475</v>
      </c>
      <c r="D323" t="s">
        <v>123</v>
      </c>
      <c r="E323" t="s">
        <v>106</v>
      </c>
      <c r="F323" t="s">
        <v>6476</v>
      </c>
      <c r="G323" s="77">
        <v>-12000000</v>
      </c>
      <c r="H323" s="77">
        <v>20.914400000000001</v>
      </c>
      <c r="I323" s="77">
        <v>-2509.7280000000001</v>
      </c>
      <c r="J323" s="78">
        <v>9.7999999999999997E-3</v>
      </c>
      <c r="K323" s="78">
        <v>-1E-4</v>
      </c>
    </row>
    <row r="324" spans="2:11">
      <c r="B324" t="s">
        <v>6477</v>
      </c>
      <c r="C324" t="s">
        <v>6478</v>
      </c>
      <c r="D324" t="s">
        <v>123</v>
      </c>
      <c r="E324" t="s">
        <v>106</v>
      </c>
      <c r="F324" t="s">
        <v>6479</v>
      </c>
      <c r="G324" s="77">
        <v>-6800000</v>
      </c>
      <c r="H324" s="77">
        <v>12.055</v>
      </c>
      <c r="I324" s="77">
        <v>-819.74</v>
      </c>
      <c r="J324" s="78">
        <v>3.2000000000000002E-3</v>
      </c>
      <c r="K324" s="78">
        <v>0</v>
      </c>
    </row>
    <row r="325" spans="2:11">
      <c r="B325" t="s">
        <v>6480</v>
      </c>
      <c r="C325" t="s">
        <v>6481</v>
      </c>
      <c r="D325" t="s">
        <v>123</v>
      </c>
      <c r="E325" t="s">
        <v>106</v>
      </c>
      <c r="F325" t="s">
        <v>5764</v>
      </c>
      <c r="G325" s="77">
        <v>-2000000</v>
      </c>
      <c r="H325" s="77">
        <v>17.301400000000001</v>
      </c>
      <c r="I325" s="77">
        <v>-346.02800000000002</v>
      </c>
      <c r="J325" s="78">
        <v>1.2999999999999999E-3</v>
      </c>
      <c r="K325" s="78">
        <v>0</v>
      </c>
    </row>
    <row r="326" spans="2:11">
      <c r="B326" t="s">
        <v>6482</v>
      </c>
      <c r="C326" t="s">
        <v>6483</v>
      </c>
      <c r="D326" t="s">
        <v>123</v>
      </c>
      <c r="E326" t="s">
        <v>106</v>
      </c>
      <c r="F326" t="s">
        <v>646</v>
      </c>
      <c r="G326" s="77">
        <v>-6000000</v>
      </c>
      <c r="H326" s="77">
        <v>12.035600000000001</v>
      </c>
      <c r="I326" s="77">
        <v>-722.13599999999997</v>
      </c>
      <c r="J326" s="78">
        <v>2.8E-3</v>
      </c>
      <c r="K326" s="78">
        <v>0</v>
      </c>
    </row>
    <row r="327" spans="2:11">
      <c r="B327" t="s">
        <v>6484</v>
      </c>
      <c r="C327" t="s">
        <v>6485</v>
      </c>
      <c r="D327" t="s">
        <v>123</v>
      </c>
      <c r="E327" t="s">
        <v>106</v>
      </c>
      <c r="F327" t="s">
        <v>6419</v>
      </c>
      <c r="G327" s="77">
        <v>-2800000</v>
      </c>
      <c r="H327" s="77">
        <v>11.899800000000001</v>
      </c>
      <c r="I327" s="77">
        <v>-333.19439999999997</v>
      </c>
      <c r="J327" s="78">
        <v>1.2999999999999999E-3</v>
      </c>
      <c r="K327" s="78">
        <v>0</v>
      </c>
    </row>
    <row r="328" spans="2:11">
      <c r="B328" t="s">
        <v>6486</v>
      </c>
      <c r="C328" t="s">
        <v>6487</v>
      </c>
      <c r="D328" t="s">
        <v>123</v>
      </c>
      <c r="E328" t="s">
        <v>106</v>
      </c>
      <c r="F328" t="s">
        <v>6419</v>
      </c>
      <c r="G328" s="77">
        <v>-11000000</v>
      </c>
      <c r="H328" s="77">
        <v>12.8545</v>
      </c>
      <c r="I328" s="77">
        <v>-1413.9949999999999</v>
      </c>
      <c r="J328" s="78">
        <v>5.4999999999999997E-3</v>
      </c>
      <c r="K328" s="78">
        <v>-1E-4</v>
      </c>
    </row>
    <row r="329" spans="2:11">
      <c r="B329" t="s">
        <v>6488</v>
      </c>
      <c r="C329" t="s">
        <v>6489</v>
      </c>
      <c r="D329" t="s">
        <v>123</v>
      </c>
      <c r="E329" t="s">
        <v>106</v>
      </c>
      <c r="F329" t="s">
        <v>6425</v>
      </c>
      <c r="G329" s="77">
        <v>-8700000</v>
      </c>
      <c r="H329" s="77">
        <v>4.7366000000000001</v>
      </c>
      <c r="I329" s="77">
        <v>-412.08420000000001</v>
      </c>
      <c r="J329" s="78">
        <v>1.6000000000000001E-3</v>
      </c>
      <c r="K329" s="78">
        <v>0</v>
      </c>
    </row>
    <row r="330" spans="2:11">
      <c r="B330" t="s">
        <v>6490</v>
      </c>
      <c r="C330" t="s">
        <v>6491</v>
      </c>
      <c r="D330" t="s">
        <v>123</v>
      </c>
      <c r="E330" t="s">
        <v>106</v>
      </c>
      <c r="F330" t="s">
        <v>6492</v>
      </c>
      <c r="G330" s="77">
        <v>-24800000</v>
      </c>
      <c r="H330" s="77">
        <v>3.4529999999999998</v>
      </c>
      <c r="I330" s="77">
        <v>-856.34400000000005</v>
      </c>
      <c r="J330" s="78">
        <v>3.3E-3</v>
      </c>
      <c r="K330" s="78">
        <v>0</v>
      </c>
    </row>
    <row r="331" spans="2:11">
      <c r="B331" t="s">
        <v>6493</v>
      </c>
      <c r="C331" t="s">
        <v>6494</v>
      </c>
      <c r="D331" t="s">
        <v>123</v>
      </c>
      <c r="E331" t="s">
        <v>106</v>
      </c>
      <c r="F331" t="s">
        <v>6367</v>
      </c>
      <c r="G331" s="77">
        <v>-12000000</v>
      </c>
      <c r="H331" s="77">
        <v>2.7368999999999999</v>
      </c>
      <c r="I331" s="77">
        <v>-328.428</v>
      </c>
      <c r="J331" s="78">
        <v>1.2999999999999999E-3</v>
      </c>
      <c r="K331" s="78">
        <v>0</v>
      </c>
    </row>
    <row r="332" spans="2:11">
      <c r="B332" t="s">
        <v>6495</v>
      </c>
      <c r="C332" t="s">
        <v>6496</v>
      </c>
      <c r="D332" t="s">
        <v>123</v>
      </c>
      <c r="E332" t="s">
        <v>106</v>
      </c>
      <c r="F332" t="s">
        <v>6497</v>
      </c>
      <c r="G332" s="77">
        <v>-10000000</v>
      </c>
      <c r="H332" s="77">
        <v>12.1456482</v>
      </c>
      <c r="I332" s="77">
        <v>-1214.5648200000001</v>
      </c>
      <c r="J332" s="78">
        <v>4.7000000000000002E-3</v>
      </c>
      <c r="K332" s="78">
        <v>0</v>
      </c>
    </row>
    <row r="333" spans="2:11">
      <c r="B333" t="s">
        <v>6498</v>
      </c>
      <c r="C333" t="s">
        <v>6499</v>
      </c>
      <c r="D333" t="s">
        <v>123</v>
      </c>
      <c r="E333" t="s">
        <v>106</v>
      </c>
      <c r="F333" t="s">
        <v>6500</v>
      </c>
      <c r="G333" s="77">
        <v>-105632700</v>
      </c>
      <c r="H333" s="77">
        <v>15.873164020776303</v>
      </c>
      <c r="I333" s="77">
        <v>-16767.251730574601</v>
      </c>
      <c r="J333" s="78">
        <v>6.5299999999999997E-2</v>
      </c>
      <c r="K333" s="78">
        <v>-6.9999999999999999E-4</v>
      </c>
    </row>
    <row r="334" spans="2:11">
      <c r="B334" t="s">
        <v>6498</v>
      </c>
      <c r="C334" t="s">
        <v>6501</v>
      </c>
      <c r="D334" t="s">
        <v>123</v>
      </c>
      <c r="E334" t="s">
        <v>106</v>
      </c>
      <c r="F334" t="s">
        <v>6500</v>
      </c>
      <c r="G334" s="77">
        <v>2350000</v>
      </c>
      <c r="H334" s="77">
        <v>15.873163829787192</v>
      </c>
      <c r="I334" s="77">
        <v>373.01934999999901</v>
      </c>
      <c r="J334" s="78">
        <v>-1.5E-3</v>
      </c>
      <c r="K334" s="78">
        <v>0</v>
      </c>
    </row>
    <row r="335" spans="2:11">
      <c r="B335" t="s">
        <v>6502</v>
      </c>
      <c r="C335" t="s">
        <v>6503</v>
      </c>
      <c r="D335" t="s">
        <v>123</v>
      </c>
      <c r="E335" t="s">
        <v>106</v>
      </c>
      <c r="F335" t="s">
        <v>6504</v>
      </c>
      <c r="G335" s="77">
        <v>-8000000</v>
      </c>
      <c r="H335" s="77">
        <v>18.199470999999999</v>
      </c>
      <c r="I335" s="77">
        <v>-1455.95768</v>
      </c>
      <c r="J335" s="78">
        <v>5.7000000000000002E-3</v>
      </c>
      <c r="K335" s="78">
        <v>-1E-4</v>
      </c>
    </row>
    <row r="336" spans="2:11">
      <c r="B336" t="s">
        <v>6505</v>
      </c>
      <c r="C336" t="s">
        <v>6506</v>
      </c>
      <c r="D336" t="s">
        <v>123</v>
      </c>
      <c r="E336" t="s">
        <v>106</v>
      </c>
      <c r="F336" t="s">
        <v>6507</v>
      </c>
      <c r="G336" s="77">
        <v>-13000000</v>
      </c>
      <c r="H336" s="77">
        <v>23.250581846153768</v>
      </c>
      <c r="I336" s="77">
        <v>-3022.57563999999</v>
      </c>
      <c r="J336" s="78">
        <v>1.18E-2</v>
      </c>
      <c r="K336" s="78">
        <v>-1E-4</v>
      </c>
    </row>
    <row r="337" spans="2:11">
      <c r="B337" t="s">
        <v>6508</v>
      </c>
      <c r="C337" t="s">
        <v>6509</v>
      </c>
      <c r="D337" t="s">
        <v>123</v>
      </c>
      <c r="E337" t="s">
        <v>106</v>
      </c>
      <c r="F337" t="s">
        <v>6510</v>
      </c>
      <c r="G337" s="77">
        <v>-2865000</v>
      </c>
      <c r="H337" s="77">
        <v>18.191108771929802</v>
      </c>
      <c r="I337" s="77">
        <v>-521.17526631578903</v>
      </c>
      <c r="J337" s="78">
        <v>2E-3</v>
      </c>
      <c r="K337" s="78">
        <v>0</v>
      </c>
    </row>
    <row r="338" spans="2:11">
      <c r="B338" t="s">
        <v>6511</v>
      </c>
      <c r="C338" t="s">
        <v>6512</v>
      </c>
      <c r="D338" t="s">
        <v>123</v>
      </c>
      <c r="E338" t="s">
        <v>106</v>
      </c>
      <c r="F338" t="s">
        <v>6510</v>
      </c>
      <c r="G338" s="77">
        <v>1550000</v>
      </c>
      <c r="H338" s="77">
        <v>17.713590769230777</v>
      </c>
      <c r="I338" s="77">
        <v>274.56065692307698</v>
      </c>
      <c r="J338" s="78">
        <v>-1.1000000000000001E-3</v>
      </c>
      <c r="K338" s="78">
        <v>0</v>
      </c>
    </row>
    <row r="339" spans="2:11">
      <c r="B339" t="s">
        <v>6513</v>
      </c>
      <c r="C339" t="s">
        <v>6514</v>
      </c>
      <c r="D339" t="s">
        <v>123</v>
      </c>
      <c r="E339" t="s">
        <v>106</v>
      </c>
      <c r="F339" t="s">
        <v>834</v>
      </c>
      <c r="G339" s="77">
        <v>-14000000</v>
      </c>
      <c r="H339" s="77">
        <v>17.913516357142928</v>
      </c>
      <c r="I339" s="77">
        <v>-2507.8922900000098</v>
      </c>
      <c r="J339" s="78">
        <v>9.7999999999999997E-3</v>
      </c>
      <c r="K339" s="78">
        <v>-1E-4</v>
      </c>
    </row>
    <row r="340" spans="2:11">
      <c r="B340" t="s">
        <v>6515</v>
      </c>
      <c r="C340" t="s">
        <v>6516</v>
      </c>
      <c r="D340" t="s">
        <v>123</v>
      </c>
      <c r="E340" t="s">
        <v>106</v>
      </c>
      <c r="F340" t="s">
        <v>6517</v>
      </c>
      <c r="G340" s="77">
        <v>-800000</v>
      </c>
      <c r="H340" s="77">
        <v>19.056607499999998</v>
      </c>
      <c r="I340" s="77">
        <v>-152.45285999999999</v>
      </c>
      <c r="J340" s="78">
        <v>5.9999999999999995E-4</v>
      </c>
      <c r="K340" s="78">
        <v>0</v>
      </c>
    </row>
    <row r="341" spans="2:11">
      <c r="B341" t="s">
        <v>6518</v>
      </c>
      <c r="C341" t="s">
        <v>6519</v>
      </c>
      <c r="D341" t="s">
        <v>123</v>
      </c>
      <c r="E341" t="s">
        <v>106</v>
      </c>
      <c r="F341" t="s">
        <v>6520</v>
      </c>
      <c r="G341" s="77">
        <v>7495000</v>
      </c>
      <c r="H341" s="77">
        <v>13.435839097744394</v>
      </c>
      <c r="I341" s="77">
        <v>1007.01614037594</v>
      </c>
      <c r="J341" s="78">
        <v>-3.8999999999999998E-3</v>
      </c>
      <c r="K341" s="78">
        <v>0</v>
      </c>
    </row>
    <row r="342" spans="2:11">
      <c r="B342" t="s">
        <v>6521</v>
      </c>
      <c r="C342" t="s">
        <v>6522</v>
      </c>
      <c r="D342" t="s">
        <v>123</v>
      </c>
      <c r="E342" t="s">
        <v>106</v>
      </c>
      <c r="F342" t="s">
        <v>6523</v>
      </c>
      <c r="G342" s="77">
        <v>-945000</v>
      </c>
      <c r="H342" s="77">
        <v>8.9947599999999994</v>
      </c>
      <c r="I342" s="77">
        <v>-85.000482000000005</v>
      </c>
      <c r="J342" s="78">
        <v>2.9999999999999997E-4</v>
      </c>
      <c r="K342" s="78">
        <v>0</v>
      </c>
    </row>
    <row r="343" spans="2:11">
      <c r="B343" t="s">
        <v>6524</v>
      </c>
      <c r="C343" t="s">
        <v>6525</v>
      </c>
      <c r="D343" t="s">
        <v>123</v>
      </c>
      <c r="E343" t="s">
        <v>106</v>
      </c>
      <c r="F343" t="s">
        <v>6523</v>
      </c>
      <c r="G343" s="77">
        <v>-89833360</v>
      </c>
      <c r="H343" s="77">
        <v>7.9079344788443997</v>
      </c>
      <c r="I343" s="77">
        <v>-7103.9632489444002</v>
      </c>
      <c r="J343" s="78">
        <v>2.7699999999999999E-2</v>
      </c>
      <c r="K343" s="78">
        <v>-2.9999999999999997E-4</v>
      </c>
    </row>
    <row r="344" spans="2:11">
      <c r="B344" t="s">
        <v>6524</v>
      </c>
      <c r="C344" t="s">
        <v>6526</v>
      </c>
      <c r="D344" t="s">
        <v>123</v>
      </c>
      <c r="E344" t="s">
        <v>106</v>
      </c>
      <c r="F344" t="s">
        <v>6523</v>
      </c>
      <c r="G344" s="77">
        <v>16919500</v>
      </c>
      <c r="H344" s="77">
        <v>7.9079344002813929</v>
      </c>
      <c r="I344" s="77">
        <v>1337.9829608556099</v>
      </c>
      <c r="J344" s="78">
        <v>-5.1999999999999998E-3</v>
      </c>
      <c r="K344" s="78">
        <v>1E-4</v>
      </c>
    </row>
    <row r="345" spans="2:11">
      <c r="B345" t="s">
        <v>6527</v>
      </c>
      <c r="C345" t="s">
        <v>6528</v>
      </c>
      <c r="D345" t="s">
        <v>123</v>
      </c>
      <c r="E345" t="s">
        <v>106</v>
      </c>
      <c r="F345" t="s">
        <v>6523</v>
      </c>
      <c r="G345" s="77">
        <v>-4070000</v>
      </c>
      <c r="H345" s="77">
        <v>7.1601125000000003</v>
      </c>
      <c r="I345" s="77">
        <v>-291.41657874999999</v>
      </c>
      <c r="J345" s="78">
        <v>1.1000000000000001E-3</v>
      </c>
      <c r="K345" s="78">
        <v>0</v>
      </c>
    </row>
    <row r="346" spans="2:11">
      <c r="B346" t="s">
        <v>6529</v>
      </c>
      <c r="C346" t="s">
        <v>6530</v>
      </c>
      <c r="D346" t="s">
        <v>123</v>
      </c>
      <c r="E346" t="s">
        <v>106</v>
      </c>
      <c r="F346" t="s">
        <v>6531</v>
      </c>
      <c r="G346" s="77">
        <v>-1450000</v>
      </c>
      <c r="H346" s="77">
        <v>8.6805712499999998</v>
      </c>
      <c r="I346" s="77">
        <v>-125.868283125</v>
      </c>
      <c r="J346" s="78">
        <v>5.0000000000000001E-4</v>
      </c>
      <c r="K346" s="78">
        <v>0</v>
      </c>
    </row>
    <row r="347" spans="2:11">
      <c r="B347" t="s">
        <v>6532</v>
      </c>
      <c r="C347" t="s">
        <v>6533</v>
      </c>
      <c r="D347" t="s">
        <v>123</v>
      </c>
      <c r="E347" t="s">
        <v>106</v>
      </c>
      <c r="F347" t="s">
        <v>6531</v>
      </c>
      <c r="G347" s="77">
        <v>-379000</v>
      </c>
      <c r="H347" s="77">
        <v>8.4762764705882496</v>
      </c>
      <c r="I347" s="77">
        <v>-32.125087823529398</v>
      </c>
      <c r="J347" s="78">
        <v>1E-4</v>
      </c>
      <c r="K347" s="78">
        <v>0</v>
      </c>
    </row>
    <row r="348" spans="2:11">
      <c r="B348" t="s">
        <v>6534</v>
      </c>
      <c r="C348" t="s">
        <v>6535</v>
      </c>
      <c r="D348" t="s">
        <v>123</v>
      </c>
      <c r="E348" t="s">
        <v>106</v>
      </c>
      <c r="F348" t="s">
        <v>6531</v>
      </c>
      <c r="G348" s="77">
        <v>470000</v>
      </c>
      <c r="H348" s="77">
        <v>8.3765680000000007</v>
      </c>
      <c r="I348" s="77">
        <v>39.369869600000001</v>
      </c>
      <c r="J348" s="78">
        <v>-2.0000000000000001E-4</v>
      </c>
      <c r="K348" s="78">
        <v>0</v>
      </c>
    </row>
    <row r="349" spans="2:11">
      <c r="B349" t="s">
        <v>6536</v>
      </c>
      <c r="C349" t="s">
        <v>6537</v>
      </c>
      <c r="D349" t="s">
        <v>123</v>
      </c>
      <c r="E349" t="s">
        <v>106</v>
      </c>
      <c r="F349" t="s">
        <v>6538</v>
      </c>
      <c r="G349" s="77">
        <v>-50000</v>
      </c>
      <c r="H349" s="77">
        <v>5.7641799999999996</v>
      </c>
      <c r="I349" s="77">
        <v>-2.8820899999999998</v>
      </c>
      <c r="J349" s="78">
        <v>0</v>
      </c>
      <c r="K349" s="78">
        <v>0</v>
      </c>
    </row>
    <row r="350" spans="2:11">
      <c r="B350" t="s">
        <v>6539</v>
      </c>
      <c r="C350" t="s">
        <v>6540</v>
      </c>
      <c r="D350" t="s">
        <v>123</v>
      </c>
      <c r="E350" t="s">
        <v>106</v>
      </c>
      <c r="F350" t="s">
        <v>6541</v>
      </c>
      <c r="G350" s="77">
        <v>795000</v>
      </c>
      <c r="H350" s="77">
        <v>11.13852</v>
      </c>
      <c r="I350" s="77">
        <v>88.551233999999994</v>
      </c>
      <c r="J350" s="78">
        <v>-2.9999999999999997E-4</v>
      </c>
      <c r="K350" s="78">
        <v>0</v>
      </c>
    </row>
    <row r="351" spans="2:11">
      <c r="B351" t="s">
        <v>6542</v>
      </c>
      <c r="C351" t="s">
        <v>6543</v>
      </c>
      <c r="D351" t="s">
        <v>123</v>
      </c>
      <c r="E351" t="s">
        <v>106</v>
      </c>
      <c r="F351" t="s">
        <v>6541</v>
      </c>
      <c r="G351" s="77">
        <v>-412000</v>
      </c>
      <c r="H351" s="77">
        <v>10.111499999999999</v>
      </c>
      <c r="I351" s="77">
        <v>-41.659379999999999</v>
      </c>
      <c r="J351" s="78">
        <v>2.0000000000000001E-4</v>
      </c>
      <c r="K351" s="78">
        <v>0</v>
      </c>
    </row>
    <row r="352" spans="2:11">
      <c r="B352" t="s">
        <v>6544</v>
      </c>
      <c r="C352" t="s">
        <v>6545</v>
      </c>
      <c r="D352" t="s">
        <v>123</v>
      </c>
      <c r="E352" t="s">
        <v>106</v>
      </c>
      <c r="F352" t="s">
        <v>5637</v>
      </c>
      <c r="G352" s="77">
        <v>5800</v>
      </c>
      <c r="H352" s="77">
        <v>13.182413793103397</v>
      </c>
      <c r="I352" s="77">
        <v>0.76457999999999704</v>
      </c>
      <c r="J352" s="78">
        <v>0</v>
      </c>
      <c r="K352" s="78">
        <v>0</v>
      </c>
    </row>
    <row r="353" spans="2:11">
      <c r="B353" t="s">
        <v>6546</v>
      </c>
      <c r="C353" t="s">
        <v>6547</v>
      </c>
      <c r="D353" t="s">
        <v>123</v>
      </c>
      <c r="E353" t="s">
        <v>106</v>
      </c>
      <c r="F353" t="s">
        <v>5637</v>
      </c>
      <c r="G353" s="77">
        <v>5800</v>
      </c>
      <c r="H353" s="77">
        <v>13.08275862068969</v>
      </c>
      <c r="I353" s="77">
        <v>0.75880000000000203</v>
      </c>
      <c r="J353" s="78">
        <v>0</v>
      </c>
      <c r="K353" s="78">
        <v>0</v>
      </c>
    </row>
    <row r="354" spans="2:11">
      <c r="B354" t="s">
        <v>6548</v>
      </c>
      <c r="C354" t="s">
        <v>6549</v>
      </c>
      <c r="D354" t="s">
        <v>123</v>
      </c>
      <c r="E354" t="s">
        <v>106</v>
      </c>
      <c r="F354" t="s">
        <v>5637</v>
      </c>
      <c r="G354" s="77">
        <v>70000</v>
      </c>
      <c r="H354" s="77">
        <v>12.584300000000001</v>
      </c>
      <c r="I354" s="77">
        <v>8.8090100000000007</v>
      </c>
      <c r="J354" s="78">
        <v>0</v>
      </c>
      <c r="K354" s="78">
        <v>0</v>
      </c>
    </row>
    <row r="355" spans="2:11">
      <c r="B355" t="s">
        <v>6550</v>
      </c>
      <c r="C355" t="s">
        <v>6551</v>
      </c>
      <c r="D355" t="s">
        <v>123</v>
      </c>
      <c r="E355" t="s">
        <v>106</v>
      </c>
      <c r="F355" t="s">
        <v>6552</v>
      </c>
      <c r="G355" s="77">
        <v>11600</v>
      </c>
      <c r="H355" s="77">
        <v>16.602586206896639</v>
      </c>
      <c r="I355" s="77">
        <v>1.9259000000000099</v>
      </c>
      <c r="J355" s="78">
        <v>0</v>
      </c>
      <c r="K355" s="78">
        <v>0</v>
      </c>
    </row>
    <row r="356" spans="2:11">
      <c r="B356" t="s">
        <v>6553</v>
      </c>
      <c r="C356" t="s">
        <v>6554</v>
      </c>
      <c r="D356" t="s">
        <v>123</v>
      </c>
      <c r="E356" t="s">
        <v>106</v>
      </c>
      <c r="F356" t="s">
        <v>6552</v>
      </c>
      <c r="G356" s="77">
        <v>5800</v>
      </c>
      <c r="H356" s="77">
        <v>16.203620689655207</v>
      </c>
      <c r="I356" s="77">
        <v>0.93981000000000203</v>
      </c>
      <c r="J356" s="78">
        <v>0</v>
      </c>
      <c r="K356" s="78">
        <v>0</v>
      </c>
    </row>
    <row r="357" spans="2:11">
      <c r="B357" t="s">
        <v>6555</v>
      </c>
      <c r="C357" t="s">
        <v>6556</v>
      </c>
      <c r="D357" t="s">
        <v>123</v>
      </c>
      <c r="E357" t="s">
        <v>106</v>
      </c>
      <c r="F357" t="s">
        <v>6552</v>
      </c>
      <c r="G357" s="77">
        <v>446600</v>
      </c>
      <c r="H357" s="77">
        <v>14.209482758620689</v>
      </c>
      <c r="I357" s="77">
        <v>63.45955</v>
      </c>
      <c r="J357" s="78">
        <v>-2.0000000000000001E-4</v>
      </c>
      <c r="K357" s="78">
        <v>0</v>
      </c>
    </row>
    <row r="358" spans="2:11">
      <c r="B358" t="s">
        <v>6557</v>
      </c>
      <c r="C358" t="s">
        <v>6558</v>
      </c>
      <c r="D358" t="s">
        <v>123</v>
      </c>
      <c r="E358" t="s">
        <v>106</v>
      </c>
      <c r="F358" t="s">
        <v>6552</v>
      </c>
      <c r="G358" s="77">
        <v>150000</v>
      </c>
      <c r="H358" s="77">
        <v>14.109853333333334</v>
      </c>
      <c r="I358" s="77">
        <v>21.16478</v>
      </c>
      <c r="J358" s="78">
        <v>-1E-4</v>
      </c>
      <c r="K358" s="78">
        <v>0</v>
      </c>
    </row>
    <row r="359" spans="2:11">
      <c r="B359" t="s">
        <v>6559</v>
      </c>
      <c r="C359" t="s">
        <v>6560</v>
      </c>
      <c r="D359" t="s">
        <v>123</v>
      </c>
      <c r="E359" t="s">
        <v>106</v>
      </c>
      <c r="F359" t="s">
        <v>6396</v>
      </c>
      <c r="G359" s="77">
        <v>217000</v>
      </c>
      <c r="H359" s="77">
        <v>19.224900000000002</v>
      </c>
      <c r="I359" s="77">
        <v>41.718032999999998</v>
      </c>
      <c r="J359" s="78">
        <v>-2.0000000000000001E-4</v>
      </c>
      <c r="K359" s="78">
        <v>0</v>
      </c>
    </row>
    <row r="360" spans="2:11">
      <c r="B360" t="s">
        <v>6561</v>
      </c>
      <c r="C360" t="s">
        <v>6562</v>
      </c>
      <c r="D360" t="s">
        <v>123</v>
      </c>
      <c r="E360" t="s">
        <v>106</v>
      </c>
      <c r="F360" t="s">
        <v>6563</v>
      </c>
      <c r="G360" s="77">
        <v>3000000</v>
      </c>
      <c r="H360" s="77">
        <v>20.996517666666701</v>
      </c>
      <c r="I360" s="77">
        <v>629.89553000000103</v>
      </c>
      <c r="J360" s="78">
        <v>-2.5000000000000001E-3</v>
      </c>
      <c r="K360" s="78">
        <v>0</v>
      </c>
    </row>
    <row r="361" spans="2:11">
      <c r="B361" t="s">
        <v>6564</v>
      </c>
      <c r="C361" t="s">
        <v>6565</v>
      </c>
      <c r="D361" t="s">
        <v>123</v>
      </c>
      <c r="E361" t="s">
        <v>106</v>
      </c>
      <c r="F361" t="s">
        <v>6566</v>
      </c>
      <c r="G361" s="77">
        <v>220000</v>
      </c>
      <c r="H361" s="77">
        <v>19.025522727272683</v>
      </c>
      <c r="I361" s="77">
        <v>41.8561499999999</v>
      </c>
      <c r="J361" s="78">
        <v>-2.0000000000000001E-4</v>
      </c>
      <c r="K361" s="78">
        <v>0</v>
      </c>
    </row>
    <row r="362" spans="2:11">
      <c r="B362" t="s">
        <v>6567</v>
      </c>
      <c r="C362" t="s">
        <v>6568</v>
      </c>
      <c r="D362" t="s">
        <v>123</v>
      </c>
      <c r="E362" t="s">
        <v>106</v>
      </c>
      <c r="F362" t="s">
        <v>6470</v>
      </c>
      <c r="G362" s="77">
        <v>-7700</v>
      </c>
      <c r="H362" s="77">
        <v>21.996883116883115</v>
      </c>
      <c r="I362" s="77">
        <v>-1.6937599999999999</v>
      </c>
      <c r="J362" s="78">
        <v>0</v>
      </c>
      <c r="K362" s="78">
        <v>0</v>
      </c>
    </row>
    <row r="363" spans="2:11">
      <c r="B363" t="s">
        <v>6569</v>
      </c>
      <c r="C363" t="s">
        <v>6570</v>
      </c>
      <c r="D363" t="s">
        <v>123</v>
      </c>
      <c r="E363" t="s">
        <v>106</v>
      </c>
      <c r="F363" t="s">
        <v>6470</v>
      </c>
      <c r="G363" s="77">
        <v>410000</v>
      </c>
      <c r="H363" s="77">
        <v>21.817381818181818</v>
      </c>
      <c r="I363" s="77">
        <v>89.451265454545407</v>
      </c>
      <c r="J363" s="78">
        <v>-2.9999999999999997E-4</v>
      </c>
      <c r="K363" s="78">
        <v>0</v>
      </c>
    </row>
    <row r="364" spans="2:11">
      <c r="B364" t="s">
        <v>6571</v>
      </c>
      <c r="C364" t="s">
        <v>6572</v>
      </c>
      <c r="D364" t="s">
        <v>123</v>
      </c>
      <c r="E364" t="s">
        <v>106</v>
      </c>
      <c r="F364" t="s">
        <v>6470</v>
      </c>
      <c r="G364" s="77">
        <v>-1000</v>
      </c>
      <c r="H364" s="77">
        <v>21.507999999999999</v>
      </c>
      <c r="I364" s="77">
        <v>-0.21507999999999999</v>
      </c>
      <c r="J364" s="78">
        <v>0</v>
      </c>
      <c r="K364" s="78">
        <v>0</v>
      </c>
    </row>
    <row r="365" spans="2:11">
      <c r="B365" t="s">
        <v>6573</v>
      </c>
      <c r="C365" t="s">
        <v>6574</v>
      </c>
      <c r="D365" t="s">
        <v>123</v>
      </c>
      <c r="E365" t="s">
        <v>106</v>
      </c>
      <c r="F365" t="s">
        <v>6401</v>
      </c>
      <c r="G365" s="77">
        <v>-255000</v>
      </c>
      <c r="H365" s="77">
        <v>22.475466666666691</v>
      </c>
      <c r="I365" s="77">
        <v>-57.312440000000002</v>
      </c>
      <c r="J365" s="78">
        <v>2.0000000000000001E-4</v>
      </c>
      <c r="K365" s="78">
        <v>0</v>
      </c>
    </row>
    <row r="366" spans="2:11">
      <c r="B366" t="s">
        <v>6573</v>
      </c>
      <c r="C366" t="s">
        <v>6575</v>
      </c>
      <c r="D366" t="s">
        <v>123</v>
      </c>
      <c r="E366" t="s">
        <v>106</v>
      </c>
      <c r="F366" t="s">
        <v>6401</v>
      </c>
      <c r="G366" s="77">
        <v>4440000</v>
      </c>
      <c r="H366" s="77">
        <v>22.475463333333334</v>
      </c>
      <c r="I366" s="77">
        <v>997.910572</v>
      </c>
      <c r="J366" s="78">
        <v>-3.8999999999999998E-3</v>
      </c>
      <c r="K366" s="78">
        <v>0</v>
      </c>
    </row>
    <row r="367" spans="2:11">
      <c r="B367" t="s">
        <v>6576</v>
      </c>
      <c r="C367" t="s">
        <v>6577</v>
      </c>
      <c r="D367" t="s">
        <v>123</v>
      </c>
      <c r="E367" t="s">
        <v>106</v>
      </c>
      <c r="F367" t="s">
        <v>6401</v>
      </c>
      <c r="G367" s="77">
        <v>525000</v>
      </c>
      <c r="H367" s="77">
        <v>21.657844444444386</v>
      </c>
      <c r="I367" s="77">
        <v>113.703683333333</v>
      </c>
      <c r="J367" s="78">
        <v>-4.0000000000000002E-4</v>
      </c>
      <c r="K367" s="78">
        <v>0</v>
      </c>
    </row>
    <row r="368" spans="2:11">
      <c r="B368" t="s">
        <v>6578</v>
      </c>
      <c r="C368" t="s">
        <v>6579</v>
      </c>
      <c r="D368" t="s">
        <v>123</v>
      </c>
      <c r="E368" t="s">
        <v>106</v>
      </c>
      <c r="F368" t="s">
        <v>6393</v>
      </c>
      <c r="G368" s="77">
        <v>-300</v>
      </c>
      <c r="H368" s="77">
        <v>23.033333333333299</v>
      </c>
      <c r="I368" s="77">
        <v>-6.9099999999999898E-2</v>
      </c>
      <c r="J368" s="78">
        <v>0</v>
      </c>
      <c r="K368" s="78">
        <v>0</v>
      </c>
    </row>
    <row r="369" spans="2:11">
      <c r="B369" t="s">
        <v>6580</v>
      </c>
      <c r="C369" t="s">
        <v>6581</v>
      </c>
      <c r="D369" t="s">
        <v>123</v>
      </c>
      <c r="E369" t="s">
        <v>106</v>
      </c>
      <c r="F369" t="s">
        <v>6476</v>
      </c>
      <c r="G369" s="77">
        <v>-50450</v>
      </c>
      <c r="H369" s="77">
        <v>19.344444444444399</v>
      </c>
      <c r="I369" s="77">
        <v>-9.7592722222222008</v>
      </c>
      <c r="J369" s="78">
        <v>0</v>
      </c>
      <c r="K369" s="78">
        <v>0</v>
      </c>
    </row>
    <row r="370" spans="2:11">
      <c r="B370" t="s">
        <v>6582</v>
      </c>
      <c r="C370" t="s">
        <v>6583</v>
      </c>
      <c r="D370" t="s">
        <v>123</v>
      </c>
      <c r="E370" t="s">
        <v>106</v>
      </c>
      <c r="F370" t="s">
        <v>6479</v>
      </c>
      <c r="G370" s="77">
        <v>5300000</v>
      </c>
      <c r="H370" s="77">
        <v>13.4457884615385</v>
      </c>
      <c r="I370" s="77">
        <v>712.62678846153995</v>
      </c>
      <c r="J370" s="78">
        <v>-2.8E-3</v>
      </c>
      <c r="K370" s="78">
        <v>0</v>
      </c>
    </row>
    <row r="371" spans="2:11">
      <c r="B371" t="s">
        <v>6584</v>
      </c>
      <c r="C371" t="s">
        <v>6585</v>
      </c>
      <c r="D371" t="s">
        <v>123</v>
      </c>
      <c r="E371" t="s">
        <v>106</v>
      </c>
      <c r="F371" t="s">
        <v>6479</v>
      </c>
      <c r="G371" s="77">
        <v>1080000</v>
      </c>
      <c r="H371" s="77">
        <v>13.117495588235293</v>
      </c>
      <c r="I371" s="77">
        <v>141.66895235294101</v>
      </c>
      <c r="J371" s="78">
        <v>-5.9999999999999995E-4</v>
      </c>
      <c r="K371" s="78">
        <v>0</v>
      </c>
    </row>
    <row r="372" spans="2:11">
      <c r="B372" t="s">
        <v>6586</v>
      </c>
      <c r="C372" t="s">
        <v>6587</v>
      </c>
      <c r="D372" t="s">
        <v>123</v>
      </c>
      <c r="E372" t="s">
        <v>106</v>
      </c>
      <c r="F372" t="s">
        <v>6479</v>
      </c>
      <c r="G372" s="77">
        <v>1543000</v>
      </c>
      <c r="H372" s="77">
        <v>13.342079999999999</v>
      </c>
      <c r="I372" s="77">
        <v>205.8682944</v>
      </c>
      <c r="J372" s="78">
        <v>-8.0000000000000004E-4</v>
      </c>
      <c r="K372" s="78">
        <v>0</v>
      </c>
    </row>
    <row r="373" spans="2:11">
      <c r="B373" t="s">
        <v>6588</v>
      </c>
      <c r="C373" t="s">
        <v>6589</v>
      </c>
      <c r="D373" t="s">
        <v>123</v>
      </c>
      <c r="E373" t="s">
        <v>106</v>
      </c>
      <c r="F373" t="s">
        <v>6479</v>
      </c>
      <c r="G373" s="77">
        <v>-490000</v>
      </c>
      <c r="H373" s="77">
        <v>13.0130444444444</v>
      </c>
      <c r="I373" s="77">
        <v>-63.7639177777776</v>
      </c>
      <c r="J373" s="78">
        <v>2.0000000000000001E-4</v>
      </c>
      <c r="K373" s="78">
        <v>0</v>
      </c>
    </row>
    <row r="374" spans="2:11">
      <c r="B374" t="s">
        <v>6588</v>
      </c>
      <c r="C374" t="s">
        <v>6590</v>
      </c>
      <c r="D374" t="s">
        <v>123</v>
      </c>
      <c r="E374" t="s">
        <v>106</v>
      </c>
      <c r="F374" t="s">
        <v>6479</v>
      </c>
      <c r="G374" s="77">
        <v>221000</v>
      </c>
      <c r="H374" s="77">
        <v>13.01305</v>
      </c>
      <c r="I374" s="77">
        <v>28.758840500000002</v>
      </c>
      <c r="J374" s="78">
        <v>-1E-4</v>
      </c>
      <c r="K374" s="78">
        <v>0</v>
      </c>
    </row>
    <row r="375" spans="2:11">
      <c r="B375" t="s">
        <v>6591</v>
      </c>
      <c r="C375" t="s">
        <v>6592</v>
      </c>
      <c r="D375" t="s">
        <v>123</v>
      </c>
      <c r="E375" t="s">
        <v>106</v>
      </c>
      <c r="F375" t="s">
        <v>646</v>
      </c>
      <c r="G375" s="77">
        <v>-360000</v>
      </c>
      <c r="H375" s="77">
        <v>12.215377777777805</v>
      </c>
      <c r="I375" s="77">
        <v>-43.975360000000101</v>
      </c>
      <c r="J375" s="78">
        <v>2.0000000000000001E-4</v>
      </c>
      <c r="K375" s="78">
        <v>0</v>
      </c>
    </row>
    <row r="376" spans="2:11">
      <c r="B376" t="s">
        <v>6593</v>
      </c>
      <c r="C376" t="s">
        <v>6594</v>
      </c>
      <c r="D376" t="s">
        <v>123</v>
      </c>
      <c r="E376" t="s">
        <v>106</v>
      </c>
      <c r="F376" t="s">
        <v>646</v>
      </c>
      <c r="G376" s="77">
        <v>100000</v>
      </c>
      <c r="H376" s="77">
        <v>11.966100000000001</v>
      </c>
      <c r="I376" s="77">
        <v>11.966100000000001</v>
      </c>
      <c r="J376" s="78">
        <v>0</v>
      </c>
      <c r="K376" s="78">
        <v>0</v>
      </c>
    </row>
    <row r="377" spans="2:11">
      <c r="B377" t="s">
        <v>6595</v>
      </c>
      <c r="C377" t="s">
        <v>6596</v>
      </c>
      <c r="D377" t="s">
        <v>123</v>
      </c>
      <c r="E377" t="s">
        <v>106</v>
      </c>
      <c r="F377" t="s">
        <v>646</v>
      </c>
      <c r="G377" s="77">
        <v>950</v>
      </c>
      <c r="H377" s="77">
        <v>11.886315789473684</v>
      </c>
      <c r="I377" s="77">
        <v>0.11292000000000001</v>
      </c>
      <c r="J377" s="78">
        <v>0</v>
      </c>
      <c r="K377" s="78">
        <v>0</v>
      </c>
    </row>
    <row r="378" spans="2:11">
      <c r="B378" t="s">
        <v>6597</v>
      </c>
      <c r="C378" t="s">
        <v>6598</v>
      </c>
      <c r="D378" t="s">
        <v>123</v>
      </c>
      <c r="E378" t="s">
        <v>106</v>
      </c>
      <c r="F378" t="s">
        <v>6599</v>
      </c>
      <c r="G378" s="77">
        <v>530000</v>
      </c>
      <c r="H378" s="77">
        <v>15.2864</v>
      </c>
      <c r="I378" s="77">
        <v>81.017920000000004</v>
      </c>
      <c r="J378" s="78">
        <v>-2.9999999999999997E-4</v>
      </c>
      <c r="K378" s="78">
        <v>0</v>
      </c>
    </row>
    <row r="379" spans="2:11">
      <c r="B379" t="s">
        <v>6600</v>
      </c>
      <c r="C379" t="s">
        <v>6601</v>
      </c>
      <c r="D379" t="s">
        <v>123</v>
      </c>
      <c r="E379" t="s">
        <v>106</v>
      </c>
      <c r="F379" t="s">
        <v>5764</v>
      </c>
      <c r="G379" s="77">
        <v>-1000000</v>
      </c>
      <c r="H379" s="77">
        <v>18.827797</v>
      </c>
      <c r="I379" s="77">
        <v>-188.27797000000001</v>
      </c>
      <c r="J379" s="78">
        <v>6.9999999999999999E-4</v>
      </c>
      <c r="K379" s="78">
        <v>0</v>
      </c>
    </row>
    <row r="380" spans="2:11">
      <c r="B380" t="s">
        <v>6602</v>
      </c>
      <c r="C380" t="s">
        <v>6603</v>
      </c>
      <c r="D380" t="s">
        <v>123</v>
      </c>
      <c r="E380" t="s">
        <v>106</v>
      </c>
      <c r="F380" t="s">
        <v>5764</v>
      </c>
      <c r="G380" s="77">
        <v>-1000000</v>
      </c>
      <c r="H380" s="77">
        <v>17.842918999999998</v>
      </c>
      <c r="I380" s="77">
        <v>-178.42919000000001</v>
      </c>
      <c r="J380" s="78">
        <v>6.9999999999999999E-4</v>
      </c>
      <c r="K380" s="78">
        <v>0</v>
      </c>
    </row>
    <row r="381" spans="2:11">
      <c r="B381" t="s">
        <v>6604</v>
      </c>
      <c r="C381" t="s">
        <v>6605</v>
      </c>
      <c r="D381" t="s">
        <v>123</v>
      </c>
      <c r="E381" t="s">
        <v>106</v>
      </c>
      <c r="F381" t="s">
        <v>5764</v>
      </c>
      <c r="G381" s="77">
        <v>-1264000</v>
      </c>
      <c r="H381" s="77">
        <v>17.779155555555572</v>
      </c>
      <c r="I381" s="77">
        <v>-224.728526222222</v>
      </c>
      <c r="J381" s="78">
        <v>8.9999999999999998E-4</v>
      </c>
      <c r="K381" s="78">
        <v>0</v>
      </c>
    </row>
    <row r="382" spans="2:11">
      <c r="B382" t="s">
        <v>6606</v>
      </c>
      <c r="C382" t="s">
        <v>6607</v>
      </c>
      <c r="D382" t="s">
        <v>123</v>
      </c>
      <c r="E382" t="s">
        <v>106</v>
      </c>
      <c r="F382" t="s">
        <v>6608</v>
      </c>
      <c r="G382" s="77">
        <v>-8000000</v>
      </c>
      <c r="H382" s="77">
        <v>15.215251125</v>
      </c>
      <c r="I382" s="77">
        <v>-1217.22009</v>
      </c>
      <c r="J382" s="78">
        <v>4.7000000000000002E-3</v>
      </c>
      <c r="K382" s="78">
        <v>0</v>
      </c>
    </row>
    <row r="383" spans="2:11">
      <c r="B383" t="s">
        <v>6609</v>
      </c>
      <c r="C383" t="s">
        <v>6610</v>
      </c>
      <c r="D383" t="s">
        <v>123</v>
      </c>
      <c r="E383" t="s">
        <v>106</v>
      </c>
      <c r="F383" t="s">
        <v>6608</v>
      </c>
      <c r="G383" s="77">
        <v>-1000000</v>
      </c>
      <c r="H383" s="77">
        <v>13.525373999999999</v>
      </c>
      <c r="I383" s="77">
        <v>-135.25373999999999</v>
      </c>
      <c r="J383" s="78">
        <v>5.0000000000000001E-4</v>
      </c>
      <c r="K383" s="78">
        <v>0</v>
      </c>
    </row>
    <row r="384" spans="2:11">
      <c r="B384" t="s">
        <v>6611</v>
      </c>
      <c r="C384" t="s">
        <v>6612</v>
      </c>
      <c r="D384" t="s">
        <v>123</v>
      </c>
      <c r="E384" t="s">
        <v>106</v>
      </c>
      <c r="F384" t="s">
        <v>6608</v>
      </c>
      <c r="G384" s="77">
        <v>222000</v>
      </c>
      <c r="H384" s="77">
        <v>13.4019166666667</v>
      </c>
      <c r="I384" s="77">
        <v>29.752255000000101</v>
      </c>
      <c r="J384" s="78">
        <v>-1E-4</v>
      </c>
      <c r="K384" s="78">
        <v>0</v>
      </c>
    </row>
    <row r="385" spans="2:11">
      <c r="B385" t="s">
        <v>6611</v>
      </c>
      <c r="C385" t="s">
        <v>6613</v>
      </c>
      <c r="D385" t="s">
        <v>123</v>
      </c>
      <c r="E385" t="s">
        <v>106</v>
      </c>
      <c r="F385" t="s">
        <v>6608</v>
      </c>
      <c r="G385" s="77">
        <v>-520250</v>
      </c>
      <c r="H385" s="77">
        <v>13.4</v>
      </c>
      <c r="I385" s="77">
        <v>-69.713499999999996</v>
      </c>
      <c r="J385" s="78">
        <v>2.9999999999999997E-4</v>
      </c>
      <c r="K385" s="78">
        <v>0</v>
      </c>
    </row>
    <row r="386" spans="2:11">
      <c r="B386" t="s">
        <v>6614</v>
      </c>
      <c r="C386" t="s">
        <v>6615</v>
      </c>
      <c r="D386" t="s">
        <v>123</v>
      </c>
      <c r="E386" t="s">
        <v>106</v>
      </c>
      <c r="F386" t="s">
        <v>6608</v>
      </c>
      <c r="G386" s="77">
        <v>-1000000</v>
      </c>
      <c r="H386" s="77">
        <v>12.819048</v>
      </c>
      <c r="I386" s="77">
        <v>-128.19048000000001</v>
      </c>
      <c r="J386" s="78">
        <v>5.0000000000000001E-4</v>
      </c>
      <c r="K386" s="78">
        <v>0</v>
      </c>
    </row>
    <row r="387" spans="2:11">
      <c r="B387" t="s">
        <v>6616</v>
      </c>
      <c r="C387" t="s">
        <v>6617</v>
      </c>
      <c r="D387" t="s">
        <v>123</v>
      </c>
      <c r="E387" t="s">
        <v>106</v>
      </c>
      <c r="F387" t="s">
        <v>6608</v>
      </c>
      <c r="G387" s="77">
        <v>-100000</v>
      </c>
      <c r="H387" s="77">
        <v>13.06291</v>
      </c>
      <c r="I387" s="77">
        <v>-13.06291</v>
      </c>
      <c r="J387" s="78">
        <v>1E-4</v>
      </c>
      <c r="K387" s="78">
        <v>0</v>
      </c>
    </row>
    <row r="388" spans="2:11">
      <c r="B388" t="s">
        <v>6618</v>
      </c>
      <c r="C388" t="s">
        <v>6619</v>
      </c>
      <c r="D388" t="s">
        <v>123</v>
      </c>
      <c r="E388" t="s">
        <v>106</v>
      </c>
      <c r="F388" t="s">
        <v>6608</v>
      </c>
      <c r="G388" s="77">
        <v>-1235000</v>
      </c>
      <c r="H388" s="77">
        <v>12.693979439252301</v>
      </c>
      <c r="I388" s="77">
        <v>-156.77064607476601</v>
      </c>
      <c r="J388" s="78">
        <v>5.9999999999999995E-4</v>
      </c>
      <c r="K388" s="78">
        <v>0</v>
      </c>
    </row>
    <row r="389" spans="2:11">
      <c r="B389" t="s">
        <v>6620</v>
      </c>
      <c r="C389" t="s">
        <v>6621</v>
      </c>
      <c r="D389" t="s">
        <v>123</v>
      </c>
      <c r="E389" t="s">
        <v>106</v>
      </c>
      <c r="F389" t="s">
        <v>6608</v>
      </c>
      <c r="G389" s="77">
        <v>-475</v>
      </c>
      <c r="H389" s="77">
        <v>11.993684210526295</v>
      </c>
      <c r="I389" s="77">
        <v>-5.6969999999999903E-2</v>
      </c>
      <c r="J389" s="78">
        <v>0</v>
      </c>
      <c r="K389" s="78">
        <v>0</v>
      </c>
    </row>
    <row r="390" spans="2:11">
      <c r="B390" t="s">
        <v>6622</v>
      </c>
      <c r="C390" t="s">
        <v>6623</v>
      </c>
      <c r="D390" t="s">
        <v>123</v>
      </c>
      <c r="E390" t="s">
        <v>106</v>
      </c>
      <c r="F390" t="s">
        <v>6419</v>
      </c>
      <c r="G390" s="77">
        <v>345000</v>
      </c>
      <c r="H390" s="77">
        <v>11.22824</v>
      </c>
      <c r="I390" s="77">
        <v>38.737428000000001</v>
      </c>
      <c r="J390" s="78">
        <v>-2.0000000000000001E-4</v>
      </c>
      <c r="K390" s="78">
        <v>0</v>
      </c>
    </row>
    <row r="391" spans="2:11">
      <c r="B391" t="s">
        <v>6624</v>
      </c>
      <c r="C391" t="s">
        <v>6625</v>
      </c>
      <c r="D391" t="s">
        <v>123</v>
      </c>
      <c r="E391" t="s">
        <v>106</v>
      </c>
      <c r="F391" t="s">
        <v>6362</v>
      </c>
      <c r="G391" s="77">
        <v>-45000</v>
      </c>
      <c r="H391" s="77">
        <v>10.590111111111112</v>
      </c>
      <c r="I391" s="77">
        <v>-4.7655500000000002</v>
      </c>
      <c r="J391" s="78">
        <v>0</v>
      </c>
      <c r="K391" s="78">
        <v>0</v>
      </c>
    </row>
    <row r="392" spans="2:11">
      <c r="B392" t="s">
        <v>6626</v>
      </c>
      <c r="C392" t="s">
        <v>6627</v>
      </c>
      <c r="D392" t="s">
        <v>123</v>
      </c>
      <c r="E392" t="s">
        <v>106</v>
      </c>
      <c r="F392" t="s">
        <v>6445</v>
      </c>
      <c r="G392" s="77">
        <v>-77</v>
      </c>
      <c r="H392" s="77">
        <v>7.2467532467532472</v>
      </c>
      <c r="I392" s="77">
        <v>-5.5799999999999999E-3</v>
      </c>
      <c r="J392" s="78">
        <v>0</v>
      </c>
      <c r="K392" s="78">
        <v>0</v>
      </c>
    </row>
    <row r="393" spans="2:11">
      <c r="B393" t="s">
        <v>6628</v>
      </c>
      <c r="C393" t="s">
        <v>6629</v>
      </c>
      <c r="D393" t="s">
        <v>123</v>
      </c>
      <c r="E393" t="s">
        <v>106</v>
      </c>
      <c r="F393" t="s">
        <v>6445</v>
      </c>
      <c r="G393" s="77">
        <v>-10000</v>
      </c>
      <c r="H393" s="77">
        <v>6.0632999999999999</v>
      </c>
      <c r="I393" s="77">
        <v>-0.60633000000000004</v>
      </c>
      <c r="J393" s="78">
        <v>0</v>
      </c>
      <c r="K393" s="78">
        <v>0</v>
      </c>
    </row>
    <row r="394" spans="2:11">
      <c r="B394" t="s">
        <v>6630</v>
      </c>
      <c r="C394" t="s">
        <v>6631</v>
      </c>
      <c r="D394" t="s">
        <v>123</v>
      </c>
      <c r="E394" t="s">
        <v>106</v>
      </c>
      <c r="F394" t="s">
        <v>6445</v>
      </c>
      <c r="G394" s="77">
        <v>-80950</v>
      </c>
      <c r="H394" s="77">
        <v>5.9242105263157834</v>
      </c>
      <c r="I394" s="77">
        <v>-4.79564842105263</v>
      </c>
      <c r="J394" s="78">
        <v>0</v>
      </c>
      <c r="K394" s="78">
        <v>0</v>
      </c>
    </row>
    <row r="395" spans="2:11">
      <c r="B395" t="s">
        <v>6632</v>
      </c>
      <c r="C395" t="s">
        <v>6633</v>
      </c>
      <c r="D395" t="s">
        <v>123</v>
      </c>
      <c r="E395" t="s">
        <v>106</v>
      </c>
      <c r="F395" t="s">
        <v>6445</v>
      </c>
      <c r="G395" s="77">
        <v>24000</v>
      </c>
      <c r="H395" s="77">
        <v>5.8539166666666667</v>
      </c>
      <c r="I395" s="77">
        <v>1.4049400000000001</v>
      </c>
      <c r="J395" s="78">
        <v>0</v>
      </c>
      <c r="K395" s="78">
        <v>0</v>
      </c>
    </row>
    <row r="396" spans="2:11">
      <c r="B396" t="s">
        <v>6632</v>
      </c>
      <c r="C396" t="s">
        <v>6634</v>
      </c>
      <c r="D396" t="s">
        <v>123</v>
      </c>
      <c r="E396" t="s">
        <v>106</v>
      </c>
      <c r="F396" t="s">
        <v>6445</v>
      </c>
      <c r="G396" s="77">
        <v>-33150</v>
      </c>
      <c r="H396" s="77">
        <v>5.8466666666666667</v>
      </c>
      <c r="I396" s="77">
        <v>-1.9381699999999999</v>
      </c>
      <c r="J396" s="78">
        <v>0</v>
      </c>
      <c r="K396" s="78">
        <v>0</v>
      </c>
    </row>
    <row r="397" spans="2:11">
      <c r="B397" t="s">
        <v>6635</v>
      </c>
      <c r="C397" t="s">
        <v>6636</v>
      </c>
      <c r="D397" t="s">
        <v>123</v>
      </c>
      <c r="E397" t="s">
        <v>106</v>
      </c>
      <c r="F397" t="s">
        <v>6434</v>
      </c>
      <c r="G397" s="77">
        <v>8000000</v>
      </c>
      <c r="H397" s="77">
        <v>8.9889683750000007</v>
      </c>
      <c r="I397" s="77">
        <v>719.11747000000003</v>
      </c>
      <c r="J397" s="78">
        <v>-2.8E-3</v>
      </c>
      <c r="K397" s="78">
        <v>0</v>
      </c>
    </row>
    <row r="398" spans="2:11">
      <c r="B398" t="s">
        <v>6637</v>
      </c>
      <c r="C398" t="s">
        <v>6638</v>
      </c>
      <c r="D398" t="s">
        <v>123</v>
      </c>
      <c r="E398" t="s">
        <v>106</v>
      </c>
      <c r="F398" t="s">
        <v>6434</v>
      </c>
      <c r="G398" s="77">
        <v>-10000</v>
      </c>
      <c r="H398" s="77">
        <v>8.9947999999999997</v>
      </c>
      <c r="I398" s="77">
        <v>-0.89947999999999995</v>
      </c>
      <c r="J398" s="78">
        <v>0</v>
      </c>
      <c r="K398" s="78">
        <v>0</v>
      </c>
    </row>
    <row r="399" spans="2:11">
      <c r="B399" t="s">
        <v>6639</v>
      </c>
      <c r="C399" t="s">
        <v>6640</v>
      </c>
      <c r="D399" t="s">
        <v>123</v>
      </c>
      <c r="E399" t="s">
        <v>106</v>
      </c>
      <c r="F399" t="s">
        <v>6425</v>
      </c>
      <c r="G399" s="77">
        <v>-59531000</v>
      </c>
      <c r="H399" s="77">
        <v>7.1283256411432792</v>
      </c>
      <c r="I399" s="77">
        <v>-4243.5635374289996</v>
      </c>
      <c r="J399" s="78">
        <v>1.6500000000000001E-2</v>
      </c>
      <c r="K399" s="78">
        <v>-2.0000000000000001E-4</v>
      </c>
    </row>
    <row r="400" spans="2:11">
      <c r="B400" t="s">
        <v>6639</v>
      </c>
      <c r="C400" t="s">
        <v>6641</v>
      </c>
      <c r="D400" t="s">
        <v>123</v>
      </c>
      <c r="E400" t="s">
        <v>106</v>
      </c>
      <c r="F400" t="s">
        <v>6425</v>
      </c>
      <c r="G400" s="77">
        <v>9970000</v>
      </c>
      <c r="H400" s="77">
        <v>7.1283256770310937</v>
      </c>
      <c r="I400" s="77">
        <v>710.69407000000001</v>
      </c>
      <c r="J400" s="78">
        <v>-2.8E-3</v>
      </c>
      <c r="K400" s="78">
        <v>0</v>
      </c>
    </row>
    <row r="401" spans="2:11">
      <c r="B401" t="s">
        <v>6642</v>
      </c>
      <c r="C401" t="s">
        <v>6643</v>
      </c>
      <c r="D401" t="s">
        <v>123</v>
      </c>
      <c r="E401" t="s">
        <v>106</v>
      </c>
      <c r="F401" t="s">
        <v>6425</v>
      </c>
      <c r="G401" s="77">
        <v>-4045000</v>
      </c>
      <c r="H401" s="77">
        <v>7.0803450000000003</v>
      </c>
      <c r="I401" s="77">
        <v>-286.39995525</v>
      </c>
      <c r="J401" s="78">
        <v>1.1000000000000001E-3</v>
      </c>
      <c r="K401" s="78">
        <v>0</v>
      </c>
    </row>
    <row r="402" spans="2:11">
      <c r="B402" t="s">
        <v>6644</v>
      </c>
      <c r="C402" t="s">
        <v>6645</v>
      </c>
      <c r="D402" t="s">
        <v>123</v>
      </c>
      <c r="E402" t="s">
        <v>106</v>
      </c>
      <c r="F402" t="s">
        <v>6425</v>
      </c>
      <c r="G402" s="77">
        <v>-300</v>
      </c>
      <c r="H402" s="77">
        <v>5.3866666666666667</v>
      </c>
      <c r="I402" s="77">
        <v>-1.6160000000000001E-2</v>
      </c>
      <c r="J402" s="78">
        <v>0</v>
      </c>
      <c r="K402" s="78">
        <v>0</v>
      </c>
    </row>
    <row r="403" spans="2:11">
      <c r="B403" t="s">
        <v>6646</v>
      </c>
      <c r="C403" t="s">
        <v>6647</v>
      </c>
      <c r="D403" t="s">
        <v>123</v>
      </c>
      <c r="E403" t="s">
        <v>106</v>
      </c>
      <c r="F403" t="s">
        <v>6425</v>
      </c>
      <c r="G403" s="77">
        <v>850000</v>
      </c>
      <c r="H403" s="77">
        <v>3.6865458823529411</v>
      </c>
      <c r="I403" s="77">
        <v>31.335640000000001</v>
      </c>
      <c r="J403" s="78">
        <v>-1E-4</v>
      </c>
      <c r="K403" s="78">
        <v>0</v>
      </c>
    </row>
    <row r="404" spans="2:11">
      <c r="B404" t="s">
        <v>6648</v>
      </c>
      <c r="C404" t="s">
        <v>6649</v>
      </c>
      <c r="D404" t="s">
        <v>123</v>
      </c>
      <c r="E404" t="s">
        <v>106</v>
      </c>
      <c r="F404" t="s">
        <v>6425</v>
      </c>
      <c r="G404" s="77">
        <v>350000</v>
      </c>
      <c r="H404" s="77">
        <v>3.5905200000000002</v>
      </c>
      <c r="I404" s="77">
        <v>12.56682</v>
      </c>
      <c r="J404" s="78">
        <v>0</v>
      </c>
      <c r="K404" s="78">
        <v>0</v>
      </c>
    </row>
    <row r="405" spans="2:11">
      <c r="B405" t="s">
        <v>6650</v>
      </c>
      <c r="C405" t="s">
        <v>6651</v>
      </c>
      <c r="D405" t="s">
        <v>123</v>
      </c>
      <c r="E405" t="s">
        <v>106</v>
      </c>
      <c r="F405" t="s">
        <v>6425</v>
      </c>
      <c r="G405" s="77">
        <v>1415000</v>
      </c>
      <c r="H405" s="77">
        <v>3.0820036363636429</v>
      </c>
      <c r="I405" s="77">
        <v>43.610351454545501</v>
      </c>
      <c r="J405" s="78">
        <v>-2.0000000000000001E-4</v>
      </c>
      <c r="K405" s="78">
        <v>0</v>
      </c>
    </row>
    <row r="406" spans="2:11">
      <c r="B406" t="s">
        <v>6652</v>
      </c>
      <c r="C406" t="s">
        <v>6653</v>
      </c>
      <c r="D406" t="s">
        <v>123</v>
      </c>
      <c r="E406" t="s">
        <v>106</v>
      </c>
      <c r="F406" t="s">
        <v>6492</v>
      </c>
      <c r="G406" s="77">
        <v>-260</v>
      </c>
      <c r="H406" s="77">
        <v>3.4884615384615385</v>
      </c>
      <c r="I406" s="77">
        <v>-9.0699999999999999E-3</v>
      </c>
      <c r="J406" s="78">
        <v>0</v>
      </c>
      <c r="K406" s="78">
        <v>0</v>
      </c>
    </row>
    <row r="407" spans="2:11">
      <c r="B407" t="s">
        <v>6654</v>
      </c>
      <c r="C407" t="s">
        <v>6655</v>
      </c>
      <c r="D407" t="s">
        <v>123</v>
      </c>
      <c r="E407" t="s">
        <v>106</v>
      </c>
      <c r="F407" t="s">
        <v>6492</v>
      </c>
      <c r="G407" s="77">
        <v>283000</v>
      </c>
      <c r="H407" s="77">
        <v>2.9025259259259295</v>
      </c>
      <c r="I407" s="77">
        <v>8.2141483703703795</v>
      </c>
      <c r="J407" s="78">
        <v>0</v>
      </c>
      <c r="K407" s="78">
        <v>0</v>
      </c>
    </row>
    <row r="408" spans="2:11">
      <c r="B408" t="s">
        <v>6656</v>
      </c>
      <c r="C408" t="s">
        <v>6657</v>
      </c>
      <c r="D408" t="s">
        <v>123</v>
      </c>
      <c r="E408" t="s">
        <v>106</v>
      </c>
      <c r="F408" t="s">
        <v>6442</v>
      </c>
      <c r="G408" s="77">
        <v>5780000</v>
      </c>
      <c r="H408" s="77">
        <v>-5.1838966666666666</v>
      </c>
      <c r="I408" s="77">
        <v>-299.62922733333301</v>
      </c>
      <c r="J408" s="78">
        <v>1.1999999999999999E-3</v>
      </c>
      <c r="K408" s="78">
        <v>0</v>
      </c>
    </row>
    <row r="409" spans="2:11">
      <c r="B409" t="s">
        <v>6656</v>
      </c>
      <c r="C409" t="s">
        <v>6658</v>
      </c>
      <c r="D409" t="s">
        <v>123</v>
      </c>
      <c r="E409" t="s">
        <v>106</v>
      </c>
      <c r="F409" t="s">
        <v>6442</v>
      </c>
      <c r="G409" s="77">
        <v>-800</v>
      </c>
      <c r="H409" s="77">
        <v>-5.1837499999999999</v>
      </c>
      <c r="I409" s="77">
        <v>4.147E-2</v>
      </c>
      <c r="J409" s="78">
        <v>0</v>
      </c>
      <c r="K409" s="78">
        <v>0</v>
      </c>
    </row>
    <row r="410" spans="2:11">
      <c r="B410" t="s">
        <v>6659</v>
      </c>
      <c r="C410" t="s">
        <v>6660</v>
      </c>
      <c r="D410" t="s">
        <v>123</v>
      </c>
      <c r="E410" t="s">
        <v>106</v>
      </c>
      <c r="F410" t="s">
        <v>6661</v>
      </c>
      <c r="G410" s="77">
        <v>800000</v>
      </c>
      <c r="H410" s="77">
        <v>-7.8235900000000003</v>
      </c>
      <c r="I410" s="77">
        <v>-62.588720000000002</v>
      </c>
      <c r="J410" s="78">
        <v>2.0000000000000001E-4</v>
      </c>
      <c r="K410" s="78">
        <v>0</v>
      </c>
    </row>
    <row r="411" spans="2:11">
      <c r="B411" t="s">
        <v>6662</v>
      </c>
      <c r="C411" t="s">
        <v>6663</v>
      </c>
      <c r="D411" t="s">
        <v>123</v>
      </c>
      <c r="E411" t="s">
        <v>106</v>
      </c>
      <c r="F411" t="s">
        <v>6661</v>
      </c>
      <c r="G411" s="77">
        <v>885000</v>
      </c>
      <c r="H411" s="77">
        <v>-7.9956972972973004</v>
      </c>
      <c r="I411" s="77">
        <v>-70.761921081081098</v>
      </c>
      <c r="J411" s="78">
        <v>2.9999999999999997E-4</v>
      </c>
      <c r="K411" s="78">
        <v>0</v>
      </c>
    </row>
    <row r="412" spans="2:11">
      <c r="B412" t="s">
        <v>6664</v>
      </c>
      <c r="C412" t="s">
        <v>6665</v>
      </c>
      <c r="D412" t="s">
        <v>123</v>
      </c>
      <c r="E412" t="s">
        <v>106</v>
      </c>
      <c r="F412" t="s">
        <v>6666</v>
      </c>
      <c r="G412" s="77">
        <v>830000</v>
      </c>
      <c r="H412" s="77">
        <v>-2.1460698795180724</v>
      </c>
      <c r="I412" s="77">
        <v>-17.812380000000001</v>
      </c>
      <c r="J412" s="78">
        <v>1E-4</v>
      </c>
      <c r="K412" s="78">
        <v>0</v>
      </c>
    </row>
    <row r="413" spans="2:11">
      <c r="B413" t="s">
        <v>6667</v>
      </c>
      <c r="C413" t="s">
        <v>6668</v>
      </c>
      <c r="D413" t="s">
        <v>123</v>
      </c>
      <c r="E413" t="s">
        <v>106</v>
      </c>
      <c r="F413" t="s">
        <v>6666</v>
      </c>
      <c r="G413" s="77">
        <v>590000</v>
      </c>
      <c r="H413" s="77">
        <v>-2.45183333333333</v>
      </c>
      <c r="I413" s="77">
        <v>-14.465816666666701</v>
      </c>
      <c r="J413" s="78">
        <v>1E-4</v>
      </c>
      <c r="K413" s="78">
        <v>0</v>
      </c>
    </row>
    <row r="414" spans="2:11">
      <c r="B414" t="s">
        <v>6669</v>
      </c>
      <c r="C414" t="s">
        <v>6670</v>
      </c>
      <c r="D414" t="s">
        <v>123</v>
      </c>
      <c r="E414" t="s">
        <v>106</v>
      </c>
      <c r="F414" t="s">
        <v>6666</v>
      </c>
      <c r="G414" s="77">
        <v>-85000</v>
      </c>
      <c r="H414" s="77">
        <v>-2.7509882352941175</v>
      </c>
      <c r="I414" s="77">
        <v>2.3383400000000001</v>
      </c>
      <c r="J414" s="78">
        <v>0</v>
      </c>
      <c r="K414" s="78">
        <v>0</v>
      </c>
    </row>
    <row r="415" spans="2:11">
      <c r="B415" t="s">
        <v>6671</v>
      </c>
      <c r="C415" t="s">
        <v>6672</v>
      </c>
      <c r="D415" t="s">
        <v>123</v>
      </c>
      <c r="E415" t="s">
        <v>106</v>
      </c>
      <c r="F415" t="s">
        <v>6673</v>
      </c>
      <c r="G415" s="77">
        <v>960000</v>
      </c>
      <c r="H415" s="77">
        <v>-6.5499140000000002</v>
      </c>
      <c r="I415" s="77">
        <v>-62.879174399999997</v>
      </c>
      <c r="J415" s="78">
        <v>2.0000000000000001E-4</v>
      </c>
      <c r="K415" s="78">
        <v>0</v>
      </c>
    </row>
    <row r="416" spans="2:11">
      <c r="B416" t="s">
        <v>6674</v>
      </c>
      <c r="C416" t="s">
        <v>6675</v>
      </c>
      <c r="D416" t="s">
        <v>123</v>
      </c>
      <c r="E416" t="s">
        <v>106</v>
      </c>
      <c r="F416" t="s">
        <v>6673</v>
      </c>
      <c r="G416" s="77">
        <v>9200</v>
      </c>
      <c r="H416" s="77">
        <v>-7.5968478260869565</v>
      </c>
      <c r="I416" s="77">
        <v>-0.69891000000000003</v>
      </c>
      <c r="J416" s="78">
        <v>0</v>
      </c>
      <c r="K416" s="78">
        <v>0</v>
      </c>
    </row>
    <row r="417" spans="2:11">
      <c r="B417" t="s">
        <v>6676</v>
      </c>
      <c r="C417" t="s">
        <v>6677</v>
      </c>
      <c r="D417" t="s">
        <v>123</v>
      </c>
      <c r="E417" t="s">
        <v>106</v>
      </c>
      <c r="F417" t="s">
        <v>307</v>
      </c>
      <c r="G417" s="77">
        <v>6700000</v>
      </c>
      <c r="H417" s="77">
        <v>-7.206798</v>
      </c>
      <c r="I417" s="77">
        <v>-482.85546599999998</v>
      </c>
      <c r="J417" s="78">
        <v>1.9E-3</v>
      </c>
      <c r="K417" s="78">
        <v>0</v>
      </c>
    </row>
    <row r="418" spans="2:11">
      <c r="B418" t="s">
        <v>6678</v>
      </c>
      <c r="C418" t="s">
        <v>6679</v>
      </c>
      <c r="D418" t="s">
        <v>123</v>
      </c>
      <c r="E418" t="s">
        <v>106</v>
      </c>
      <c r="F418" t="s">
        <v>307</v>
      </c>
      <c r="G418" s="77">
        <v>885000</v>
      </c>
      <c r="H418" s="77">
        <v>-7.6765999999999996</v>
      </c>
      <c r="I418" s="77">
        <v>-67.937910000000002</v>
      </c>
      <c r="J418" s="78">
        <v>2.9999999999999997E-4</v>
      </c>
      <c r="K418" s="78">
        <v>0</v>
      </c>
    </row>
    <row r="419" spans="2:11">
      <c r="B419" t="s">
        <v>6680</v>
      </c>
      <c r="C419" t="s">
        <v>6681</v>
      </c>
      <c r="D419" t="s">
        <v>123</v>
      </c>
      <c r="E419" t="s">
        <v>106</v>
      </c>
      <c r="F419" t="s">
        <v>6682</v>
      </c>
      <c r="G419" s="77">
        <v>-170000</v>
      </c>
      <c r="H419" s="77">
        <v>-4.1868058823529415</v>
      </c>
      <c r="I419" s="77">
        <v>7.1175699999999997</v>
      </c>
      <c r="J419" s="78">
        <v>0</v>
      </c>
      <c r="K419" s="78">
        <v>0</v>
      </c>
    </row>
    <row r="420" spans="2:11">
      <c r="B420" t="s">
        <v>6683</v>
      </c>
      <c r="C420" t="s">
        <v>6684</v>
      </c>
      <c r="D420" t="s">
        <v>123</v>
      </c>
      <c r="E420" t="s">
        <v>106</v>
      </c>
      <c r="F420" t="s">
        <v>6682</v>
      </c>
      <c r="G420" s="77">
        <v>170000</v>
      </c>
      <c r="H420" s="77">
        <v>-4.2565999999999997</v>
      </c>
      <c r="I420" s="77">
        <v>-7.2362200000000003</v>
      </c>
      <c r="J420" s="78">
        <v>0</v>
      </c>
      <c r="K420" s="78">
        <v>0</v>
      </c>
    </row>
    <row r="421" spans="2:11">
      <c r="B421" t="s">
        <v>6685</v>
      </c>
      <c r="C421" t="s">
        <v>6686</v>
      </c>
      <c r="D421" t="s">
        <v>123</v>
      </c>
      <c r="E421" t="s">
        <v>106</v>
      </c>
      <c r="F421" t="s">
        <v>6422</v>
      </c>
      <c r="G421" s="77">
        <v>-390000</v>
      </c>
      <c r="H421" s="77">
        <v>-5.7821499999999997</v>
      </c>
      <c r="I421" s="77">
        <v>22.550384999999999</v>
      </c>
      <c r="J421" s="78">
        <v>-1E-4</v>
      </c>
      <c r="K421" s="78">
        <v>0</v>
      </c>
    </row>
    <row r="422" spans="2:11">
      <c r="B422" t="s">
        <v>6687</v>
      </c>
      <c r="C422" t="s">
        <v>6688</v>
      </c>
      <c r="D422" t="s">
        <v>123</v>
      </c>
      <c r="E422" t="s">
        <v>106</v>
      </c>
      <c r="F422" t="s">
        <v>6422</v>
      </c>
      <c r="G422" s="77">
        <v>685180</v>
      </c>
      <c r="H422" s="77">
        <v>-6.55</v>
      </c>
      <c r="I422" s="77">
        <v>-44.879289999999997</v>
      </c>
      <c r="J422" s="78">
        <v>2.0000000000000001E-4</v>
      </c>
      <c r="K422" s="78">
        <v>0</v>
      </c>
    </row>
    <row r="423" spans="2:11">
      <c r="B423" t="s">
        <v>6689</v>
      </c>
      <c r="C423" t="s">
        <v>6690</v>
      </c>
      <c r="D423" t="s">
        <v>123</v>
      </c>
      <c r="E423" t="s">
        <v>106</v>
      </c>
      <c r="F423" t="s">
        <v>6691</v>
      </c>
      <c r="G423" s="77">
        <v>-450000</v>
      </c>
      <c r="H423" s="77">
        <v>0.22895777777777779</v>
      </c>
      <c r="I423" s="77">
        <v>-1.0303100000000001</v>
      </c>
      <c r="J423" s="78">
        <v>0</v>
      </c>
      <c r="K423" s="78">
        <v>0</v>
      </c>
    </row>
    <row r="424" spans="2:11">
      <c r="B424" t="s">
        <v>6692</v>
      </c>
      <c r="C424" t="s">
        <v>6693</v>
      </c>
      <c r="D424" t="s">
        <v>123</v>
      </c>
      <c r="E424" t="s">
        <v>106</v>
      </c>
      <c r="F424" t="s">
        <v>6691</v>
      </c>
      <c r="G424" s="77">
        <v>420025</v>
      </c>
      <c r="H424" s="77">
        <v>0.04</v>
      </c>
      <c r="I424" s="77">
        <v>0.16800999999999999</v>
      </c>
      <c r="J424" s="78">
        <v>0</v>
      </c>
      <c r="K424" s="78">
        <v>0</v>
      </c>
    </row>
    <row r="425" spans="2:11">
      <c r="B425" t="s">
        <v>6692</v>
      </c>
      <c r="C425" t="s">
        <v>6694</v>
      </c>
      <c r="D425" t="s">
        <v>123</v>
      </c>
      <c r="E425" t="s">
        <v>106</v>
      </c>
      <c r="F425" t="s">
        <v>6691</v>
      </c>
      <c r="G425" s="77">
        <v>-400000</v>
      </c>
      <c r="H425" s="77">
        <v>4.0866666666666801E-2</v>
      </c>
      <c r="I425" s="77">
        <v>-0.16346666666666701</v>
      </c>
      <c r="J425" s="78">
        <v>0</v>
      </c>
      <c r="K425" s="78">
        <v>0</v>
      </c>
    </row>
    <row r="426" spans="2:11">
      <c r="B426" t="s">
        <v>6695</v>
      </c>
      <c r="C426" t="s">
        <v>6696</v>
      </c>
      <c r="D426" t="s">
        <v>123</v>
      </c>
      <c r="E426" t="s">
        <v>106</v>
      </c>
      <c r="F426" t="s">
        <v>6691</v>
      </c>
      <c r="G426" s="77">
        <v>-45000</v>
      </c>
      <c r="H426" s="77">
        <v>-1.833666666666669</v>
      </c>
      <c r="I426" s="77">
        <v>0.82515000000000105</v>
      </c>
      <c r="J426" s="78">
        <v>0</v>
      </c>
      <c r="K426" s="78">
        <v>0</v>
      </c>
    </row>
    <row r="427" spans="2:11">
      <c r="B427" t="s">
        <v>6697</v>
      </c>
      <c r="C427" t="s">
        <v>6698</v>
      </c>
      <c r="D427" t="s">
        <v>123</v>
      </c>
      <c r="E427" t="s">
        <v>106</v>
      </c>
      <c r="F427" t="s">
        <v>6691</v>
      </c>
      <c r="G427" s="77">
        <v>-320000</v>
      </c>
      <c r="H427" s="77">
        <v>-6.7393625000000004</v>
      </c>
      <c r="I427" s="77">
        <v>21.56596</v>
      </c>
      <c r="J427" s="78">
        <v>-1E-4</v>
      </c>
      <c r="K427" s="78">
        <v>0</v>
      </c>
    </row>
    <row r="428" spans="2:11">
      <c r="B428" t="s">
        <v>6699</v>
      </c>
      <c r="C428" t="s">
        <v>6700</v>
      </c>
      <c r="D428" t="s">
        <v>123</v>
      </c>
      <c r="E428" t="s">
        <v>106</v>
      </c>
      <c r="F428" t="s">
        <v>6408</v>
      </c>
      <c r="G428" s="77">
        <v>1300000</v>
      </c>
      <c r="H428" s="77">
        <v>-8.8746666666666668E-2</v>
      </c>
      <c r="I428" s="77">
        <v>-1.15370666666667</v>
      </c>
      <c r="J428" s="78">
        <v>0</v>
      </c>
      <c r="K428" s="78">
        <v>0</v>
      </c>
    </row>
    <row r="429" spans="2:11">
      <c r="B429" t="s">
        <v>6701</v>
      </c>
      <c r="C429" t="s">
        <v>6702</v>
      </c>
      <c r="D429" t="s">
        <v>123</v>
      </c>
      <c r="E429" t="s">
        <v>106</v>
      </c>
      <c r="F429" t="s">
        <v>6408</v>
      </c>
      <c r="G429" s="77">
        <v>1500000</v>
      </c>
      <c r="H429" s="77">
        <v>-1.7352553333333334</v>
      </c>
      <c r="I429" s="77">
        <v>-26.028829999999999</v>
      </c>
      <c r="J429" s="78">
        <v>1E-4</v>
      </c>
      <c r="K429" s="78">
        <v>0</v>
      </c>
    </row>
    <row r="430" spans="2:11">
      <c r="B430" t="s">
        <v>6703</v>
      </c>
      <c r="C430" t="s">
        <v>6704</v>
      </c>
      <c r="D430" t="s">
        <v>123</v>
      </c>
      <c r="E430" t="s">
        <v>106</v>
      </c>
      <c r="F430" t="s">
        <v>6408</v>
      </c>
      <c r="G430" s="77">
        <v>220000</v>
      </c>
      <c r="H430" s="77">
        <v>-1.7937772727272683</v>
      </c>
      <c r="I430" s="77">
        <v>-3.9463099999999902</v>
      </c>
      <c r="J430" s="78">
        <v>0</v>
      </c>
      <c r="K430" s="78">
        <v>0</v>
      </c>
    </row>
    <row r="431" spans="2:11">
      <c r="B431" t="s">
        <v>6705</v>
      </c>
      <c r="C431" t="s">
        <v>6706</v>
      </c>
      <c r="D431" t="s">
        <v>123</v>
      </c>
      <c r="E431" t="s">
        <v>106</v>
      </c>
      <c r="F431" t="s">
        <v>6439</v>
      </c>
      <c r="G431" s="77">
        <v>-6000</v>
      </c>
      <c r="H431" s="77">
        <v>-1.036</v>
      </c>
      <c r="I431" s="77">
        <v>6.216E-2</v>
      </c>
      <c r="J431" s="78">
        <v>0</v>
      </c>
      <c r="K431" s="78">
        <v>0</v>
      </c>
    </row>
    <row r="432" spans="2:11">
      <c r="B432" t="s">
        <v>6707</v>
      </c>
      <c r="C432" t="s">
        <v>6708</v>
      </c>
      <c r="D432" t="s">
        <v>123</v>
      </c>
      <c r="E432" t="s">
        <v>106</v>
      </c>
      <c r="F432" t="s">
        <v>6439</v>
      </c>
      <c r="G432" s="77">
        <v>895000</v>
      </c>
      <c r="H432" s="77">
        <v>-1.9333666666666693</v>
      </c>
      <c r="I432" s="77">
        <v>-17.3036316666667</v>
      </c>
      <c r="J432" s="78">
        <v>1E-4</v>
      </c>
      <c r="K432" s="78">
        <v>0</v>
      </c>
    </row>
    <row r="433" spans="2:11">
      <c r="B433" t="s">
        <v>6709</v>
      </c>
      <c r="C433" t="s">
        <v>6710</v>
      </c>
      <c r="D433" t="s">
        <v>123</v>
      </c>
      <c r="E433" t="s">
        <v>106</v>
      </c>
      <c r="F433" t="s">
        <v>310</v>
      </c>
      <c r="G433" s="77">
        <v>-2900000</v>
      </c>
      <c r="H433" s="77">
        <v>-3.8635514285714287</v>
      </c>
      <c r="I433" s="77">
        <v>112.042991428571</v>
      </c>
      <c r="J433" s="78">
        <v>-4.0000000000000002E-4</v>
      </c>
      <c r="K433" s="78">
        <v>0</v>
      </c>
    </row>
    <row r="434" spans="2:11">
      <c r="B434" t="s">
        <v>6711</v>
      </c>
      <c r="C434" t="s">
        <v>6712</v>
      </c>
      <c r="D434" t="s">
        <v>123</v>
      </c>
      <c r="E434" t="s">
        <v>106</v>
      </c>
      <c r="F434" t="s">
        <v>310</v>
      </c>
      <c r="G434" s="77">
        <v>-751000</v>
      </c>
      <c r="H434" s="77">
        <v>-3.8980000000000001</v>
      </c>
      <c r="I434" s="77">
        <v>29.273980000000002</v>
      </c>
      <c r="J434" s="78">
        <v>-1E-4</v>
      </c>
      <c r="K434" s="78">
        <v>0</v>
      </c>
    </row>
    <row r="435" spans="2:11">
      <c r="B435" t="s">
        <v>6713</v>
      </c>
      <c r="C435" t="s">
        <v>6714</v>
      </c>
      <c r="D435" t="s">
        <v>123</v>
      </c>
      <c r="E435" t="s">
        <v>106</v>
      </c>
      <c r="F435" t="s">
        <v>310</v>
      </c>
      <c r="G435" s="77">
        <v>1600000</v>
      </c>
      <c r="H435" s="77">
        <v>-4.2919581249999998</v>
      </c>
      <c r="I435" s="77">
        <v>-68.671329999999998</v>
      </c>
      <c r="J435" s="78">
        <v>2.9999999999999997E-4</v>
      </c>
      <c r="K435" s="78">
        <v>0</v>
      </c>
    </row>
    <row r="436" spans="2:11">
      <c r="B436" t="s">
        <v>6715</v>
      </c>
      <c r="C436" t="s">
        <v>6716</v>
      </c>
      <c r="D436" t="s">
        <v>123</v>
      </c>
      <c r="E436" t="s">
        <v>106</v>
      </c>
      <c r="F436" t="s">
        <v>310</v>
      </c>
      <c r="G436" s="77">
        <v>2592000</v>
      </c>
      <c r="H436" s="77">
        <v>-4.4360749999999998</v>
      </c>
      <c r="I436" s="77">
        <v>-114.983064</v>
      </c>
      <c r="J436" s="78">
        <v>4.0000000000000002E-4</v>
      </c>
      <c r="K436" s="78">
        <v>0</v>
      </c>
    </row>
    <row r="437" spans="2:11">
      <c r="B437" t="s">
        <v>6717</v>
      </c>
      <c r="C437" t="s">
        <v>6718</v>
      </c>
      <c r="D437" t="s">
        <v>123</v>
      </c>
      <c r="E437" t="s">
        <v>106</v>
      </c>
      <c r="F437" t="s">
        <v>5772</v>
      </c>
      <c r="G437" s="77">
        <v>3115485</v>
      </c>
      <c r="H437" s="77">
        <v>-2.4486486486486485</v>
      </c>
      <c r="I437" s="77">
        <v>-76.287281351351396</v>
      </c>
      <c r="J437" s="78">
        <v>2.9999999999999997E-4</v>
      </c>
      <c r="K437" s="78">
        <v>0</v>
      </c>
    </row>
    <row r="438" spans="2:11">
      <c r="B438" t="s">
        <v>6719</v>
      </c>
      <c r="C438" t="s">
        <v>6720</v>
      </c>
      <c r="D438" t="s">
        <v>123</v>
      </c>
      <c r="E438" t="s">
        <v>106</v>
      </c>
      <c r="F438" t="s">
        <v>5772</v>
      </c>
      <c r="G438" s="77">
        <v>1300000</v>
      </c>
      <c r="H438" s="77">
        <v>-3.4662523076923075</v>
      </c>
      <c r="I438" s="77">
        <v>-45.061279999999996</v>
      </c>
      <c r="J438" s="78">
        <v>2.0000000000000001E-4</v>
      </c>
      <c r="K438" s="78">
        <v>0</v>
      </c>
    </row>
    <row r="439" spans="2:11">
      <c r="B439" t="s">
        <v>6721</v>
      </c>
      <c r="C439" t="s">
        <v>6722</v>
      </c>
      <c r="D439" t="s">
        <v>123</v>
      </c>
      <c r="E439" t="s">
        <v>106</v>
      </c>
      <c r="F439" t="s">
        <v>5772</v>
      </c>
      <c r="G439" s="77">
        <v>810220</v>
      </c>
      <c r="H439" s="77">
        <v>-3.6454545454545499</v>
      </c>
      <c r="I439" s="77">
        <v>-29.536201818181901</v>
      </c>
      <c r="J439" s="78">
        <v>1E-4</v>
      </c>
      <c r="K439" s="78">
        <v>0</v>
      </c>
    </row>
    <row r="440" spans="2:11">
      <c r="B440" t="s">
        <v>6723</v>
      </c>
      <c r="C440" t="s">
        <v>6724</v>
      </c>
      <c r="D440" t="s">
        <v>123</v>
      </c>
      <c r="E440" t="s">
        <v>106</v>
      </c>
      <c r="F440" t="s">
        <v>6725</v>
      </c>
      <c r="G440" s="77">
        <v>-7000000</v>
      </c>
      <c r="H440" s="77">
        <v>-2.8147414285714287</v>
      </c>
      <c r="I440" s="77">
        <v>197.03190000000001</v>
      </c>
      <c r="J440" s="78">
        <v>-8.0000000000000004E-4</v>
      </c>
      <c r="K440" s="78">
        <v>0</v>
      </c>
    </row>
    <row r="441" spans="2:11">
      <c r="B441" t="s">
        <v>6726</v>
      </c>
      <c r="C441" t="s">
        <v>6727</v>
      </c>
      <c r="D441" t="s">
        <v>123</v>
      </c>
      <c r="E441" t="s">
        <v>106</v>
      </c>
      <c r="F441" t="s">
        <v>6473</v>
      </c>
      <c r="G441" s="77">
        <v>4600</v>
      </c>
      <c r="H441" s="77">
        <v>-7.5469565217391308</v>
      </c>
      <c r="I441" s="77">
        <v>-0.34716000000000002</v>
      </c>
      <c r="J441" s="78">
        <v>0</v>
      </c>
      <c r="K441" s="78">
        <v>0</v>
      </c>
    </row>
    <row r="442" spans="2:11">
      <c r="B442" t="s">
        <v>6728</v>
      </c>
      <c r="C442" t="s">
        <v>6729</v>
      </c>
      <c r="D442" t="s">
        <v>123</v>
      </c>
      <c r="E442" t="s">
        <v>106</v>
      </c>
      <c r="F442" t="s">
        <v>5934</v>
      </c>
      <c r="G442" s="77">
        <v>7650000</v>
      </c>
      <c r="H442" s="77">
        <v>-8.8383123076923145</v>
      </c>
      <c r="I442" s="77">
        <v>-676.13089153846204</v>
      </c>
      <c r="J442" s="78">
        <v>2.5999999999999999E-3</v>
      </c>
      <c r="K442" s="78">
        <v>0</v>
      </c>
    </row>
    <row r="443" spans="2:11">
      <c r="B443" t="s">
        <v>6730</v>
      </c>
      <c r="C443" t="s">
        <v>6731</v>
      </c>
      <c r="D443" t="s">
        <v>123</v>
      </c>
      <c r="E443" t="s">
        <v>106</v>
      </c>
      <c r="F443" t="s">
        <v>5934</v>
      </c>
      <c r="G443" s="77">
        <v>1540</v>
      </c>
      <c r="H443" s="77">
        <v>-9.0720779220779217</v>
      </c>
      <c r="I443" s="77">
        <v>-0.13971</v>
      </c>
      <c r="J443" s="78">
        <v>0</v>
      </c>
      <c r="K443" s="78">
        <v>0</v>
      </c>
    </row>
    <row r="444" spans="2:11">
      <c r="B444" t="s">
        <v>6732</v>
      </c>
      <c r="C444" t="s">
        <v>6733</v>
      </c>
      <c r="D444" t="s">
        <v>123</v>
      </c>
      <c r="E444" t="s">
        <v>106</v>
      </c>
      <c r="F444" t="s">
        <v>5934</v>
      </c>
      <c r="G444" s="77">
        <v>80000</v>
      </c>
      <c r="H444" s="77">
        <v>-9.3317999999999994</v>
      </c>
      <c r="I444" s="77">
        <v>-7.4654400000000001</v>
      </c>
      <c r="J444" s="78">
        <v>0</v>
      </c>
      <c r="K444" s="78">
        <v>0</v>
      </c>
    </row>
    <row r="445" spans="2:11">
      <c r="B445" t="s">
        <v>6734</v>
      </c>
      <c r="C445" t="s">
        <v>6735</v>
      </c>
      <c r="D445" t="s">
        <v>123</v>
      </c>
      <c r="E445" t="s">
        <v>106</v>
      </c>
      <c r="F445" t="s">
        <v>5934</v>
      </c>
      <c r="G445" s="77">
        <v>410000</v>
      </c>
      <c r="H445" s="77">
        <v>-9.4813647058823332</v>
      </c>
      <c r="I445" s="77">
        <v>-38.8735952941176</v>
      </c>
      <c r="J445" s="78">
        <v>2.0000000000000001E-4</v>
      </c>
      <c r="K445" s="78">
        <v>0</v>
      </c>
    </row>
    <row r="446" spans="2:11">
      <c r="B446" t="s">
        <v>6736</v>
      </c>
      <c r="C446" t="s">
        <v>6737</v>
      </c>
      <c r="D446" t="s">
        <v>123</v>
      </c>
      <c r="E446" t="s">
        <v>106</v>
      </c>
      <c r="F446" t="s">
        <v>6450</v>
      </c>
      <c r="G446" s="77">
        <v>400000</v>
      </c>
      <c r="H446" s="77">
        <v>-6.1698824999999999</v>
      </c>
      <c r="I446" s="77">
        <v>-24.67953</v>
      </c>
      <c r="J446" s="78">
        <v>1E-4</v>
      </c>
      <c r="K446" s="78">
        <v>0</v>
      </c>
    </row>
    <row r="447" spans="2:11">
      <c r="B447" t="s">
        <v>6738</v>
      </c>
      <c r="C447" t="s">
        <v>6739</v>
      </c>
      <c r="D447" t="s">
        <v>123</v>
      </c>
      <c r="E447" t="s">
        <v>106</v>
      </c>
      <c r="F447" t="s">
        <v>6450</v>
      </c>
      <c r="G447" s="77">
        <v>-4060000</v>
      </c>
      <c r="H447" s="77">
        <v>-6.5624500000000001</v>
      </c>
      <c r="I447" s="77">
        <v>266.43547000000001</v>
      </c>
      <c r="J447" s="78">
        <v>-1E-3</v>
      </c>
      <c r="K447" s="78">
        <v>0</v>
      </c>
    </row>
    <row r="448" spans="2:11">
      <c r="B448" t="s">
        <v>6740</v>
      </c>
      <c r="C448" t="s">
        <v>6741</v>
      </c>
      <c r="D448" t="s">
        <v>123</v>
      </c>
      <c r="E448" t="s">
        <v>106</v>
      </c>
      <c r="F448" t="s">
        <v>6450</v>
      </c>
      <c r="G448" s="77">
        <v>-830</v>
      </c>
      <c r="H448" s="77">
        <v>-6.3891566265060238</v>
      </c>
      <c r="I448" s="77">
        <v>5.3030000000000001E-2</v>
      </c>
      <c r="J448" s="78">
        <v>0</v>
      </c>
      <c r="K448" s="78">
        <v>0</v>
      </c>
    </row>
    <row r="449" spans="2:11">
      <c r="B449" t="s">
        <v>6742</v>
      </c>
      <c r="C449" t="s">
        <v>6743</v>
      </c>
      <c r="D449" t="s">
        <v>123</v>
      </c>
      <c r="E449" t="s">
        <v>106</v>
      </c>
      <c r="F449" t="s">
        <v>6450</v>
      </c>
      <c r="G449" s="77">
        <v>-1090000</v>
      </c>
      <c r="H449" s="77">
        <v>-12.55327272727269</v>
      </c>
      <c r="I449" s="77">
        <v>136.830672727272</v>
      </c>
      <c r="J449" s="78">
        <v>-5.0000000000000001E-4</v>
      </c>
      <c r="K449" s="78">
        <v>0</v>
      </c>
    </row>
    <row r="450" spans="2:11">
      <c r="B450" t="s">
        <v>6744</v>
      </c>
      <c r="C450" t="s">
        <v>6745</v>
      </c>
      <c r="D450" t="s">
        <v>123</v>
      </c>
      <c r="E450" t="s">
        <v>106</v>
      </c>
      <c r="F450" t="s">
        <v>6746</v>
      </c>
      <c r="G450" s="77">
        <v>-11500</v>
      </c>
      <c r="H450" s="77">
        <v>-3.9474782608695564</v>
      </c>
      <c r="I450" s="77">
        <v>0.45395999999999898</v>
      </c>
      <c r="J450" s="78">
        <v>0</v>
      </c>
      <c r="K450" s="78">
        <v>0</v>
      </c>
    </row>
    <row r="451" spans="2:11">
      <c r="B451" t="s">
        <v>6747</v>
      </c>
      <c r="C451" t="s">
        <v>6748</v>
      </c>
      <c r="D451" t="s">
        <v>123</v>
      </c>
      <c r="E451" t="s">
        <v>106</v>
      </c>
      <c r="F451" t="s">
        <v>6749</v>
      </c>
      <c r="G451" s="77">
        <v>-84</v>
      </c>
      <c r="H451" s="77">
        <v>-2.4880952380952381</v>
      </c>
      <c r="I451" s="77">
        <v>2.0899999999999998E-3</v>
      </c>
      <c r="J451" s="78">
        <v>0</v>
      </c>
      <c r="K451" s="78">
        <v>0</v>
      </c>
    </row>
    <row r="452" spans="2:11">
      <c r="B452" t="s">
        <v>6750</v>
      </c>
      <c r="C452" t="s">
        <v>6751</v>
      </c>
      <c r="D452" t="s">
        <v>123</v>
      </c>
      <c r="E452" t="s">
        <v>106</v>
      </c>
      <c r="F452" t="s">
        <v>6749</v>
      </c>
      <c r="G452" s="77">
        <v>-1000</v>
      </c>
      <c r="H452" s="77">
        <v>-4.7850000000000001</v>
      </c>
      <c r="I452" s="77">
        <v>4.7849999999999997E-2</v>
      </c>
      <c r="J452" s="78">
        <v>0</v>
      </c>
      <c r="K452" s="78">
        <v>0</v>
      </c>
    </row>
    <row r="453" spans="2:11">
      <c r="B453" t="s">
        <v>6752</v>
      </c>
      <c r="C453" t="s">
        <v>6753</v>
      </c>
      <c r="D453" t="s">
        <v>123</v>
      </c>
      <c r="E453" t="s">
        <v>106</v>
      </c>
      <c r="F453" t="s">
        <v>6754</v>
      </c>
      <c r="G453" s="77">
        <v>3070000</v>
      </c>
      <c r="H453" s="77">
        <v>-0.57732499999999998</v>
      </c>
      <c r="I453" s="77">
        <v>-17.7238775</v>
      </c>
      <c r="J453" s="78">
        <v>1E-4</v>
      </c>
      <c r="K453" s="78">
        <v>0</v>
      </c>
    </row>
    <row r="454" spans="2:11">
      <c r="B454" s="79" t="s">
        <v>6023</v>
      </c>
      <c r="C454" s="16"/>
      <c r="D454" s="16"/>
      <c r="G454" s="81">
        <v>437660060.32999998</v>
      </c>
      <c r="I454" s="81">
        <v>-58687.45694950191</v>
      </c>
      <c r="J454" s="80">
        <v>0.2286</v>
      </c>
      <c r="K454" s="80">
        <v>-2.3999999999999998E-3</v>
      </c>
    </row>
    <row r="455" spans="2:11">
      <c r="B455" t="s">
        <v>6755</v>
      </c>
      <c r="C455" t="s">
        <v>6756</v>
      </c>
      <c r="D455" t="s">
        <v>123</v>
      </c>
      <c r="E455" t="s">
        <v>106</v>
      </c>
      <c r="F455" t="s">
        <v>307</v>
      </c>
      <c r="G455" s="77">
        <v>10265391.18</v>
      </c>
      <c r="H455" s="77">
        <v>1.5853999999999999</v>
      </c>
      <c r="I455" s="77">
        <v>583.61257719904404</v>
      </c>
      <c r="J455" s="78">
        <v>-2.3E-3</v>
      </c>
      <c r="K455" s="78">
        <v>0</v>
      </c>
    </row>
    <row r="456" spans="2:11">
      <c r="B456" t="s">
        <v>6755</v>
      </c>
      <c r="C456" t="s">
        <v>6757</v>
      </c>
      <c r="D456" t="s">
        <v>123</v>
      </c>
      <c r="E456" t="s">
        <v>106</v>
      </c>
      <c r="F456" t="s">
        <v>307</v>
      </c>
      <c r="G456" s="77">
        <v>2892263.5</v>
      </c>
      <c r="H456" s="77">
        <v>1.5469999999999999</v>
      </c>
      <c r="I456" s="77">
        <v>160.449532413171</v>
      </c>
      <c r="J456" s="78">
        <v>-5.9999999999999995E-4</v>
      </c>
      <c r="K456" s="78">
        <v>0</v>
      </c>
    </row>
    <row r="457" spans="2:11">
      <c r="B457" t="s">
        <v>6755</v>
      </c>
      <c r="C457" t="s">
        <v>6758</v>
      </c>
      <c r="D457" t="s">
        <v>123</v>
      </c>
      <c r="E457" t="s">
        <v>106</v>
      </c>
      <c r="F457" t="s">
        <v>307</v>
      </c>
      <c r="G457" s="77">
        <v>2170012.65</v>
      </c>
      <c r="H457" s="77">
        <v>1.5839000000000001</v>
      </c>
      <c r="I457" s="77">
        <v>123.253797682973</v>
      </c>
      <c r="J457" s="78">
        <v>-5.0000000000000001E-4</v>
      </c>
      <c r="K457" s="78">
        <v>0</v>
      </c>
    </row>
    <row r="458" spans="2:11">
      <c r="B458" t="s">
        <v>6759</v>
      </c>
      <c r="C458" t="s">
        <v>6760</v>
      </c>
      <c r="D458" t="s">
        <v>123</v>
      </c>
      <c r="E458" t="s">
        <v>106</v>
      </c>
      <c r="F458" t="s">
        <v>5727</v>
      </c>
      <c r="G458" s="77">
        <v>3962781.48</v>
      </c>
      <c r="H458" s="77">
        <v>-5.6109999999999998</v>
      </c>
      <c r="I458" s="77">
        <v>-797.35308447028103</v>
      </c>
      <c r="J458" s="78">
        <v>3.0999999999999999E-3</v>
      </c>
      <c r="K458" s="78">
        <v>0</v>
      </c>
    </row>
    <row r="459" spans="2:11">
      <c r="B459" t="s">
        <v>6759</v>
      </c>
      <c r="C459" t="s">
        <v>6761</v>
      </c>
      <c r="D459" t="s">
        <v>123</v>
      </c>
      <c r="E459" t="s">
        <v>106</v>
      </c>
      <c r="F459" t="s">
        <v>5727</v>
      </c>
      <c r="G459" s="77">
        <v>2913899.8</v>
      </c>
      <c r="H459" s="77">
        <v>-5.7271000000000001</v>
      </c>
      <c r="I459" s="77">
        <v>-598.43869222863896</v>
      </c>
      <c r="J459" s="78">
        <v>2.3E-3</v>
      </c>
      <c r="K459" s="78">
        <v>0</v>
      </c>
    </row>
    <row r="460" spans="2:11">
      <c r="B460" t="s">
        <v>6759</v>
      </c>
      <c r="C460" t="s">
        <v>6762</v>
      </c>
      <c r="D460" t="s">
        <v>123</v>
      </c>
      <c r="E460" t="s">
        <v>106</v>
      </c>
      <c r="F460" t="s">
        <v>481</v>
      </c>
      <c r="G460" s="77">
        <v>5059214.04</v>
      </c>
      <c r="H460" s="77">
        <v>-3.4038000000000022</v>
      </c>
      <c r="I460" s="77">
        <v>-617.52902159176494</v>
      </c>
      <c r="J460" s="78">
        <v>2.3999999999999998E-3</v>
      </c>
      <c r="K460" s="78">
        <v>0</v>
      </c>
    </row>
    <row r="461" spans="2:11">
      <c r="B461" t="s">
        <v>6759</v>
      </c>
      <c r="C461" t="s">
        <v>6763</v>
      </c>
      <c r="D461" t="s">
        <v>123</v>
      </c>
      <c r="E461" t="s">
        <v>106</v>
      </c>
      <c r="F461" t="s">
        <v>299</v>
      </c>
      <c r="G461" s="77">
        <v>1765786.99</v>
      </c>
      <c r="H461" s="77">
        <v>-6.655600000000006</v>
      </c>
      <c r="I461" s="77">
        <v>-421.44005599849697</v>
      </c>
      <c r="J461" s="78">
        <v>1.6000000000000001E-3</v>
      </c>
      <c r="K461" s="78">
        <v>0</v>
      </c>
    </row>
    <row r="462" spans="2:11">
      <c r="B462" t="s">
        <v>6759</v>
      </c>
      <c r="C462" t="s">
        <v>6764</v>
      </c>
      <c r="D462" t="s">
        <v>123</v>
      </c>
      <c r="E462" t="s">
        <v>106</v>
      </c>
      <c r="F462" t="s">
        <v>319</v>
      </c>
      <c r="G462" s="77">
        <v>3677563.49</v>
      </c>
      <c r="H462" s="77">
        <v>-2.4217</v>
      </c>
      <c r="I462" s="77">
        <v>-319.36756436386599</v>
      </c>
      <c r="J462" s="78">
        <v>1.1999999999999999E-3</v>
      </c>
      <c r="K462" s="78">
        <v>0</v>
      </c>
    </row>
    <row r="463" spans="2:11">
      <c r="B463" t="s">
        <v>6759</v>
      </c>
      <c r="C463" t="s">
        <v>6765</v>
      </c>
      <c r="D463" t="s">
        <v>123</v>
      </c>
      <c r="E463" t="s">
        <v>106</v>
      </c>
      <c r="F463" t="s">
        <v>5727</v>
      </c>
      <c r="G463" s="77">
        <v>2756707.94</v>
      </c>
      <c r="H463" s="77">
        <v>-5.4584000000000001</v>
      </c>
      <c r="I463" s="77">
        <v>-539.59311626229896</v>
      </c>
      <c r="J463" s="78">
        <v>2.0999999999999999E-3</v>
      </c>
      <c r="K463" s="78">
        <v>0</v>
      </c>
    </row>
    <row r="464" spans="2:11">
      <c r="B464" t="s">
        <v>6766</v>
      </c>
      <c r="C464" t="s">
        <v>6767</v>
      </c>
      <c r="D464" t="s">
        <v>123</v>
      </c>
      <c r="E464" t="s">
        <v>106</v>
      </c>
      <c r="F464" t="s">
        <v>319</v>
      </c>
      <c r="G464" s="77">
        <v>9987046.4000000004</v>
      </c>
      <c r="H464" s="77">
        <v>-1.9806999999999999</v>
      </c>
      <c r="I464" s="77">
        <v>-709.35895296865203</v>
      </c>
      <c r="J464" s="78">
        <v>2.8E-3</v>
      </c>
      <c r="K464" s="78">
        <v>0</v>
      </c>
    </row>
    <row r="465" spans="2:11">
      <c r="B465" t="s">
        <v>6766</v>
      </c>
      <c r="C465" t="s">
        <v>6768</v>
      </c>
      <c r="D465" t="s">
        <v>123</v>
      </c>
      <c r="E465" t="s">
        <v>106</v>
      </c>
      <c r="F465" t="s">
        <v>319</v>
      </c>
      <c r="G465" s="77">
        <v>2575160.16</v>
      </c>
      <c r="H465" s="77">
        <v>-1.9339999999999999</v>
      </c>
      <c r="I465" s="77">
        <v>-178.59570061491999</v>
      </c>
      <c r="J465" s="78">
        <v>6.9999999999999999E-4</v>
      </c>
      <c r="K465" s="78">
        <v>0</v>
      </c>
    </row>
    <row r="466" spans="2:11">
      <c r="B466" t="s">
        <v>6766</v>
      </c>
      <c r="C466" t="s">
        <v>6769</v>
      </c>
      <c r="D466" t="s">
        <v>123</v>
      </c>
      <c r="E466" t="s">
        <v>106</v>
      </c>
      <c r="F466" t="s">
        <v>319</v>
      </c>
      <c r="G466" s="77">
        <v>4554601.72</v>
      </c>
      <c r="H466" s="77">
        <v>-1.4345000000000001</v>
      </c>
      <c r="I466" s="77">
        <v>-234.29404136081101</v>
      </c>
      <c r="J466" s="78">
        <v>8.9999999999999998E-4</v>
      </c>
      <c r="K466" s="78">
        <v>0</v>
      </c>
    </row>
    <row r="467" spans="2:11">
      <c r="B467" t="s">
        <v>6766</v>
      </c>
      <c r="C467" t="s">
        <v>6770</v>
      </c>
      <c r="D467" t="s">
        <v>123</v>
      </c>
      <c r="E467" t="s">
        <v>106</v>
      </c>
      <c r="F467" t="s">
        <v>319</v>
      </c>
      <c r="G467" s="77">
        <v>3318529.46</v>
      </c>
      <c r="H467" s="77">
        <v>-1.9806999999999999</v>
      </c>
      <c r="I467" s="77">
        <v>-235.70818526899299</v>
      </c>
      <c r="J467" s="78">
        <v>8.9999999999999998E-4</v>
      </c>
      <c r="K467" s="78">
        <v>0</v>
      </c>
    </row>
    <row r="468" spans="2:11">
      <c r="B468" t="s">
        <v>6771</v>
      </c>
      <c r="C468" t="s">
        <v>6772</v>
      </c>
      <c r="D468" t="s">
        <v>123</v>
      </c>
      <c r="E468" t="s">
        <v>106</v>
      </c>
      <c r="F468" t="s">
        <v>377</v>
      </c>
      <c r="G468" s="77">
        <v>11064234.48</v>
      </c>
      <c r="H468" s="77">
        <v>-3.2837000000000001</v>
      </c>
      <c r="I468" s="77">
        <v>-1302.8521356844601</v>
      </c>
      <c r="J468" s="78">
        <v>5.1000000000000004E-3</v>
      </c>
      <c r="K468" s="78">
        <v>-1E-4</v>
      </c>
    </row>
    <row r="469" spans="2:11">
      <c r="B469" t="s">
        <v>6771</v>
      </c>
      <c r="C469" t="s">
        <v>6773</v>
      </c>
      <c r="D469" t="s">
        <v>123</v>
      </c>
      <c r="E469" t="s">
        <v>106</v>
      </c>
      <c r="F469" t="s">
        <v>377</v>
      </c>
      <c r="G469" s="77">
        <v>2029460.99</v>
      </c>
      <c r="H469" s="77">
        <v>-3.3180000000000001</v>
      </c>
      <c r="I469" s="77">
        <v>-241.47233111444601</v>
      </c>
      <c r="J469" s="78">
        <v>8.9999999999999998E-4</v>
      </c>
      <c r="K469" s="78">
        <v>0</v>
      </c>
    </row>
    <row r="470" spans="2:11">
      <c r="B470" t="s">
        <v>6771</v>
      </c>
      <c r="C470" t="s">
        <v>6774</v>
      </c>
      <c r="D470" t="s">
        <v>123</v>
      </c>
      <c r="E470" t="s">
        <v>106</v>
      </c>
      <c r="F470" t="s">
        <v>377</v>
      </c>
      <c r="G470" s="77">
        <v>5578105.9100000001</v>
      </c>
      <c r="H470" s="77">
        <v>-3.3719000000000019</v>
      </c>
      <c r="I470" s="77">
        <v>-674.48411730093596</v>
      </c>
      <c r="J470" s="78">
        <v>2.5999999999999999E-3</v>
      </c>
      <c r="K470" s="78">
        <v>0</v>
      </c>
    </row>
    <row r="471" spans="2:11">
      <c r="B471" t="s">
        <v>6771</v>
      </c>
      <c r="C471" t="s">
        <v>6775</v>
      </c>
      <c r="D471" t="s">
        <v>123</v>
      </c>
      <c r="E471" t="s">
        <v>106</v>
      </c>
      <c r="F471" t="s">
        <v>377</v>
      </c>
      <c r="G471" s="77">
        <v>4473552.3899999997</v>
      </c>
      <c r="H471" s="77">
        <v>-4.1877000000000004</v>
      </c>
      <c r="I471" s="77">
        <v>-671.79748702160396</v>
      </c>
      <c r="J471" s="78">
        <v>2.5999999999999999E-3</v>
      </c>
      <c r="K471" s="78">
        <v>0</v>
      </c>
    </row>
    <row r="472" spans="2:11">
      <c r="B472" t="s">
        <v>6771</v>
      </c>
      <c r="C472" t="s">
        <v>6776</v>
      </c>
      <c r="D472" t="s">
        <v>123</v>
      </c>
      <c r="E472" t="s">
        <v>106</v>
      </c>
      <c r="F472" t="s">
        <v>377</v>
      </c>
      <c r="G472" s="77">
        <v>1682396.33</v>
      </c>
      <c r="H472" s="77">
        <v>-3.8896000000000002</v>
      </c>
      <c r="I472" s="77">
        <v>-234.66241671892601</v>
      </c>
      <c r="J472" s="78">
        <v>8.9999999999999998E-4</v>
      </c>
      <c r="K472" s="78">
        <v>0</v>
      </c>
    </row>
    <row r="473" spans="2:11">
      <c r="B473" t="s">
        <v>6771</v>
      </c>
      <c r="C473" t="s">
        <v>6777</v>
      </c>
      <c r="D473" t="s">
        <v>123</v>
      </c>
      <c r="E473" t="s">
        <v>106</v>
      </c>
      <c r="F473" t="s">
        <v>646</v>
      </c>
      <c r="G473" s="77">
        <v>4680669.25</v>
      </c>
      <c r="H473" s="77">
        <v>0.42249999999999999</v>
      </c>
      <c r="I473" s="77">
        <v>70.916117706362499</v>
      </c>
      <c r="J473" s="78">
        <v>-2.9999999999999997E-4</v>
      </c>
      <c r="K473" s="78">
        <v>0</v>
      </c>
    </row>
    <row r="474" spans="2:11">
      <c r="B474" t="s">
        <v>6771</v>
      </c>
      <c r="C474" t="s">
        <v>6778</v>
      </c>
      <c r="D474" t="s">
        <v>123</v>
      </c>
      <c r="E474" t="s">
        <v>106</v>
      </c>
      <c r="F474" t="s">
        <v>377</v>
      </c>
      <c r="G474" s="77">
        <v>148462.20000000001</v>
      </c>
      <c r="H474" s="77">
        <v>-3.2763</v>
      </c>
      <c r="I474" s="77">
        <v>-17.442544472139399</v>
      </c>
      <c r="J474" s="78">
        <v>1E-4</v>
      </c>
      <c r="K474" s="78">
        <v>0</v>
      </c>
    </row>
    <row r="475" spans="2:11">
      <c r="B475" t="s">
        <v>6779</v>
      </c>
      <c r="C475" t="s">
        <v>6780</v>
      </c>
      <c r="D475" t="s">
        <v>123</v>
      </c>
      <c r="E475" t="s">
        <v>106</v>
      </c>
      <c r="F475" t="s">
        <v>654</v>
      </c>
      <c r="G475" s="77">
        <v>3235440.55</v>
      </c>
      <c r="H475" s="77">
        <v>-1.286</v>
      </c>
      <c r="I475" s="77">
        <v>-149.205446986178</v>
      </c>
      <c r="J475" s="78">
        <v>5.9999999999999995E-4</v>
      </c>
      <c r="K475" s="78">
        <v>0</v>
      </c>
    </row>
    <row r="476" spans="2:11">
      <c r="B476" t="s">
        <v>6779</v>
      </c>
      <c r="C476" t="s">
        <v>6781</v>
      </c>
      <c r="D476" t="s">
        <v>123</v>
      </c>
      <c r="E476" t="s">
        <v>106</v>
      </c>
      <c r="F476" t="s">
        <v>654</v>
      </c>
      <c r="G476" s="77">
        <v>3118332.64</v>
      </c>
      <c r="H476" s="77">
        <v>-1.3728</v>
      </c>
      <c r="I476" s="77">
        <v>-153.511175148164</v>
      </c>
      <c r="J476" s="78">
        <v>5.9999999999999995E-4</v>
      </c>
      <c r="K476" s="78">
        <v>0</v>
      </c>
    </row>
    <row r="477" spans="2:11">
      <c r="B477" t="s">
        <v>6779</v>
      </c>
      <c r="C477" t="s">
        <v>6782</v>
      </c>
      <c r="D477" t="s">
        <v>123</v>
      </c>
      <c r="E477" t="s">
        <v>106</v>
      </c>
      <c r="F477" t="s">
        <v>654</v>
      </c>
      <c r="G477" s="77">
        <v>2080091.62</v>
      </c>
      <c r="H477" s="77">
        <v>-1.3141</v>
      </c>
      <c r="I477" s="77">
        <v>-98.021459546614196</v>
      </c>
      <c r="J477" s="78">
        <v>4.0000000000000002E-4</v>
      </c>
      <c r="K477" s="78">
        <v>0</v>
      </c>
    </row>
    <row r="478" spans="2:11">
      <c r="B478" t="s">
        <v>6779</v>
      </c>
      <c r="C478" t="s">
        <v>6783</v>
      </c>
      <c r="D478" t="s">
        <v>123</v>
      </c>
      <c r="E478" t="s">
        <v>106</v>
      </c>
      <c r="F478" t="s">
        <v>654</v>
      </c>
      <c r="G478" s="77">
        <v>1445902.71</v>
      </c>
      <c r="H478" s="77">
        <v>-1.286</v>
      </c>
      <c r="I478" s="77">
        <v>-66.679191538251601</v>
      </c>
      <c r="J478" s="78">
        <v>2.9999999999999997E-4</v>
      </c>
      <c r="K478" s="78">
        <v>0</v>
      </c>
    </row>
    <row r="479" spans="2:11">
      <c r="B479" t="s">
        <v>6779</v>
      </c>
      <c r="C479" t="s">
        <v>6784</v>
      </c>
      <c r="D479" t="s">
        <v>123</v>
      </c>
      <c r="E479" t="s">
        <v>106</v>
      </c>
      <c r="F479" t="s">
        <v>654</v>
      </c>
      <c r="G479" s="77">
        <v>1155938.73</v>
      </c>
      <c r="H479" s="77">
        <v>-1.3141</v>
      </c>
      <c r="I479" s="77">
        <v>-54.472024391434999</v>
      </c>
      <c r="J479" s="78">
        <v>2.0000000000000001E-4</v>
      </c>
      <c r="K479" s="78">
        <v>0</v>
      </c>
    </row>
    <row r="480" spans="2:11">
      <c r="B480" t="s">
        <v>6785</v>
      </c>
      <c r="C480" t="s">
        <v>6786</v>
      </c>
      <c r="D480" t="s">
        <v>123</v>
      </c>
      <c r="E480" t="s">
        <v>106</v>
      </c>
      <c r="F480" t="s">
        <v>5727</v>
      </c>
      <c r="G480" s="77">
        <v>11117068.42</v>
      </c>
      <c r="H480" s="77">
        <v>-5.0918999999999963</v>
      </c>
      <c r="I480" s="77">
        <v>-2029.92704466445</v>
      </c>
      <c r="J480" s="78">
        <v>7.9000000000000008E-3</v>
      </c>
      <c r="K480" s="78">
        <v>-1E-4</v>
      </c>
    </row>
    <row r="481" spans="2:11">
      <c r="B481" t="s">
        <v>6785</v>
      </c>
      <c r="C481" t="s">
        <v>6787</v>
      </c>
      <c r="D481" t="s">
        <v>123</v>
      </c>
      <c r="E481" t="s">
        <v>106</v>
      </c>
      <c r="F481" t="s">
        <v>5727</v>
      </c>
      <c r="G481" s="77">
        <v>12279082.529999999</v>
      </c>
      <c r="H481" s="77">
        <v>-5.0411999999999928</v>
      </c>
      <c r="I481" s="77">
        <v>-2219.7810070894602</v>
      </c>
      <c r="J481" s="78">
        <v>8.6E-3</v>
      </c>
      <c r="K481" s="78">
        <v>-1E-4</v>
      </c>
    </row>
    <row r="482" spans="2:11">
      <c r="B482" t="s">
        <v>6785</v>
      </c>
      <c r="C482" t="s">
        <v>6788</v>
      </c>
      <c r="D482" t="s">
        <v>123</v>
      </c>
      <c r="E482" t="s">
        <v>106</v>
      </c>
      <c r="F482" t="s">
        <v>319</v>
      </c>
      <c r="G482" s="77">
        <v>3183560.48</v>
      </c>
      <c r="H482" s="77">
        <v>-1.9398999999999982</v>
      </c>
      <c r="I482" s="77">
        <v>-221.46379264894901</v>
      </c>
      <c r="J482" s="78">
        <v>8.9999999999999998E-4</v>
      </c>
      <c r="K482" s="78">
        <v>0</v>
      </c>
    </row>
    <row r="483" spans="2:11">
      <c r="B483" t="s">
        <v>6785</v>
      </c>
      <c r="C483" t="s">
        <v>6789</v>
      </c>
      <c r="D483" t="s">
        <v>123</v>
      </c>
      <c r="E483" t="s">
        <v>106</v>
      </c>
      <c r="F483" t="s">
        <v>5727</v>
      </c>
      <c r="G483" s="77">
        <v>1734408.98</v>
      </c>
      <c r="H483" s="77">
        <v>-5.1223999999999945</v>
      </c>
      <c r="I483" s="77">
        <v>-318.59230901119003</v>
      </c>
      <c r="J483" s="78">
        <v>1.1999999999999999E-3</v>
      </c>
      <c r="K483" s="78">
        <v>0</v>
      </c>
    </row>
    <row r="484" spans="2:11">
      <c r="B484" t="s">
        <v>6785</v>
      </c>
      <c r="C484" t="s">
        <v>6790</v>
      </c>
      <c r="D484" t="s">
        <v>123</v>
      </c>
      <c r="E484" t="s">
        <v>106</v>
      </c>
      <c r="F484" t="s">
        <v>696</v>
      </c>
      <c r="G484" s="77">
        <v>2391960.85</v>
      </c>
      <c r="H484" s="77">
        <v>-7.5019</v>
      </c>
      <c r="I484" s="77">
        <v>-643.48084446805603</v>
      </c>
      <c r="J484" s="78">
        <v>2.5000000000000001E-3</v>
      </c>
      <c r="K484" s="78">
        <v>0</v>
      </c>
    </row>
    <row r="485" spans="2:11">
      <c r="B485" t="s">
        <v>6785</v>
      </c>
      <c r="C485" t="s">
        <v>6791</v>
      </c>
      <c r="D485" t="s">
        <v>123</v>
      </c>
      <c r="E485" t="s">
        <v>106</v>
      </c>
      <c r="F485" t="s">
        <v>319</v>
      </c>
      <c r="G485" s="77">
        <v>570694.61</v>
      </c>
      <c r="H485" s="77">
        <v>-1.9399</v>
      </c>
      <c r="I485" s="77">
        <v>-39.700264395452699</v>
      </c>
      <c r="J485" s="78">
        <v>2.0000000000000001E-4</v>
      </c>
      <c r="K485" s="78">
        <v>0</v>
      </c>
    </row>
    <row r="486" spans="2:11">
      <c r="B486" t="s">
        <v>6785</v>
      </c>
      <c r="C486" t="s">
        <v>6792</v>
      </c>
      <c r="D486" t="s">
        <v>123</v>
      </c>
      <c r="E486" t="s">
        <v>106</v>
      </c>
      <c r="F486" t="s">
        <v>646</v>
      </c>
      <c r="G486" s="77">
        <v>1737631.06</v>
      </c>
      <c r="H486" s="77">
        <v>-0.44109999999999999</v>
      </c>
      <c r="I486" s="77">
        <v>-27.485580511896799</v>
      </c>
      <c r="J486" s="78">
        <v>1E-4</v>
      </c>
      <c r="K486" s="78">
        <v>0</v>
      </c>
    </row>
    <row r="487" spans="2:11">
      <c r="B487" t="s">
        <v>6793</v>
      </c>
      <c r="C487" t="s">
        <v>6794</v>
      </c>
      <c r="D487" t="s">
        <v>123</v>
      </c>
      <c r="E487" t="s">
        <v>106</v>
      </c>
      <c r="F487" t="s">
        <v>654</v>
      </c>
      <c r="G487" s="77">
        <v>8585630.8100000005</v>
      </c>
      <c r="H487" s="77">
        <v>-2.0569999999999999</v>
      </c>
      <c r="I487" s="77">
        <v>-633.31064278145595</v>
      </c>
      <c r="J487" s="78">
        <v>2.5000000000000001E-3</v>
      </c>
      <c r="K487" s="78">
        <v>0</v>
      </c>
    </row>
    <row r="488" spans="2:11">
      <c r="B488" t="s">
        <v>6793</v>
      </c>
      <c r="C488" t="s">
        <v>6795</v>
      </c>
      <c r="D488" t="s">
        <v>123</v>
      </c>
      <c r="E488" t="s">
        <v>106</v>
      </c>
      <c r="F488" t="s">
        <v>654</v>
      </c>
      <c r="G488" s="77">
        <v>7220487.9500000002</v>
      </c>
      <c r="H488" s="77">
        <v>-2.0503</v>
      </c>
      <c r="I488" s="77">
        <v>-530.87740867771697</v>
      </c>
      <c r="J488" s="78">
        <v>2.0999999999999999E-3</v>
      </c>
      <c r="K488" s="78">
        <v>0</v>
      </c>
    </row>
    <row r="489" spans="2:11">
      <c r="B489" t="s">
        <v>6793</v>
      </c>
      <c r="C489" t="s">
        <v>6796</v>
      </c>
      <c r="D489" t="s">
        <v>123</v>
      </c>
      <c r="E489" t="s">
        <v>106</v>
      </c>
      <c r="F489" t="s">
        <v>654</v>
      </c>
      <c r="G489" s="77">
        <v>2578577.27</v>
      </c>
      <c r="H489" s="77">
        <v>-2.0569999999999999</v>
      </c>
      <c r="I489" s="77">
        <v>-190.206225315826</v>
      </c>
      <c r="J489" s="78">
        <v>6.9999999999999999E-4</v>
      </c>
      <c r="K489" s="78">
        <v>0</v>
      </c>
    </row>
    <row r="490" spans="2:11">
      <c r="B490" t="s">
        <v>6793</v>
      </c>
      <c r="C490" t="s">
        <v>6797</v>
      </c>
      <c r="D490" t="s">
        <v>123</v>
      </c>
      <c r="E490" t="s">
        <v>106</v>
      </c>
      <c r="F490" t="s">
        <v>654</v>
      </c>
      <c r="G490" s="77">
        <v>3306893.25</v>
      </c>
      <c r="H490" s="77">
        <v>-1.8621000000000016</v>
      </c>
      <c r="I490" s="77">
        <v>-220.817485920786</v>
      </c>
      <c r="J490" s="78">
        <v>8.9999999999999998E-4</v>
      </c>
      <c r="K490" s="78">
        <v>0</v>
      </c>
    </row>
    <row r="491" spans="2:11">
      <c r="B491" t="s">
        <v>6793</v>
      </c>
      <c r="C491" t="s">
        <v>6798</v>
      </c>
      <c r="D491" t="s">
        <v>123</v>
      </c>
      <c r="E491" t="s">
        <v>106</v>
      </c>
      <c r="F491" t="s">
        <v>654</v>
      </c>
      <c r="G491" s="77">
        <v>6557201.2400000002</v>
      </c>
      <c r="H491" s="77">
        <v>-2.0569999999999999</v>
      </c>
      <c r="I491" s="77">
        <v>-483.68552341138599</v>
      </c>
      <c r="J491" s="78">
        <v>1.9E-3</v>
      </c>
      <c r="K491" s="78">
        <v>0</v>
      </c>
    </row>
    <row r="492" spans="2:11">
      <c r="B492" t="s">
        <v>6799</v>
      </c>
      <c r="C492" t="s">
        <v>6800</v>
      </c>
      <c r="D492" t="s">
        <v>123</v>
      </c>
      <c r="E492" t="s">
        <v>106</v>
      </c>
      <c r="F492" t="s">
        <v>307</v>
      </c>
      <c r="G492" s="77">
        <v>787944.18</v>
      </c>
      <c r="H492" s="77">
        <v>-1.5195000000000001</v>
      </c>
      <c r="I492" s="77">
        <v>-42.934503168948602</v>
      </c>
      <c r="J492" s="78">
        <v>2.0000000000000001E-4</v>
      </c>
      <c r="K492" s="78">
        <v>0</v>
      </c>
    </row>
    <row r="493" spans="2:11">
      <c r="B493" t="s">
        <v>6799</v>
      </c>
      <c r="C493" t="s">
        <v>6801</v>
      </c>
      <c r="D493" t="s">
        <v>123</v>
      </c>
      <c r="E493" t="s">
        <v>106</v>
      </c>
      <c r="F493" t="s">
        <v>307</v>
      </c>
      <c r="G493" s="77">
        <v>7059902.3600000003</v>
      </c>
      <c r="H493" s="77">
        <v>-1.9678</v>
      </c>
      <c r="I493" s="77">
        <v>-498.18418448332898</v>
      </c>
      <c r="J493" s="78">
        <v>1.9E-3</v>
      </c>
      <c r="K493" s="78">
        <v>0</v>
      </c>
    </row>
    <row r="494" spans="2:11">
      <c r="B494" t="s">
        <v>6799</v>
      </c>
      <c r="C494" t="s">
        <v>6802</v>
      </c>
      <c r="D494" t="s">
        <v>123</v>
      </c>
      <c r="E494" t="s">
        <v>106</v>
      </c>
      <c r="F494" t="s">
        <v>307</v>
      </c>
      <c r="G494" s="77">
        <v>307191.32</v>
      </c>
      <c r="H494" s="77">
        <v>-2.6530999999999998</v>
      </c>
      <c r="I494" s="77">
        <v>-29.226233178559202</v>
      </c>
      <c r="J494" s="78">
        <v>1E-4</v>
      </c>
      <c r="K494" s="78">
        <v>0</v>
      </c>
    </row>
    <row r="495" spans="2:11">
      <c r="B495" t="s">
        <v>6799</v>
      </c>
      <c r="C495" t="s">
        <v>6803</v>
      </c>
      <c r="D495" t="s">
        <v>123</v>
      </c>
      <c r="E495" t="s">
        <v>106</v>
      </c>
      <c r="F495" t="s">
        <v>307</v>
      </c>
      <c r="G495" s="77">
        <v>6214223.8799999999</v>
      </c>
      <c r="H495" s="77">
        <v>-1.5195000000000001</v>
      </c>
      <c r="I495" s="77">
        <v>-338.60852283776802</v>
      </c>
      <c r="J495" s="78">
        <v>1.2999999999999999E-3</v>
      </c>
      <c r="K495" s="78">
        <v>0</v>
      </c>
    </row>
    <row r="496" spans="2:11">
      <c r="B496" t="s">
        <v>6799</v>
      </c>
      <c r="C496" t="s">
        <v>6804</v>
      </c>
      <c r="D496" t="s">
        <v>123</v>
      </c>
      <c r="E496" t="s">
        <v>106</v>
      </c>
      <c r="F496" t="s">
        <v>307</v>
      </c>
      <c r="G496" s="77">
        <v>2305732.12</v>
      </c>
      <c r="H496" s="77">
        <v>-1.5194000000000001</v>
      </c>
      <c r="I496" s="77">
        <v>-125.629391678971</v>
      </c>
      <c r="J496" s="78">
        <v>5.0000000000000001E-4</v>
      </c>
      <c r="K496" s="78">
        <v>0</v>
      </c>
    </row>
    <row r="497" spans="2:11">
      <c r="B497" t="s">
        <v>6805</v>
      </c>
      <c r="C497" t="s">
        <v>6806</v>
      </c>
      <c r="D497" t="s">
        <v>123</v>
      </c>
      <c r="E497" t="s">
        <v>106</v>
      </c>
      <c r="F497" t="s">
        <v>696</v>
      </c>
      <c r="G497" s="77">
        <v>7644524.4199999999</v>
      </c>
      <c r="H497" s="77">
        <v>-8.2484000000000215</v>
      </c>
      <c r="I497" s="77">
        <v>-2261.1557148017901</v>
      </c>
      <c r="J497" s="78">
        <v>8.8000000000000005E-3</v>
      </c>
      <c r="K497" s="78">
        <v>-1E-4</v>
      </c>
    </row>
    <row r="498" spans="2:11">
      <c r="B498" t="s">
        <v>6805</v>
      </c>
      <c r="C498" t="s">
        <v>6807</v>
      </c>
      <c r="D498" t="s">
        <v>123</v>
      </c>
      <c r="E498" t="s">
        <v>106</v>
      </c>
      <c r="F498" t="s">
        <v>696</v>
      </c>
      <c r="G498" s="77">
        <v>2901684.49</v>
      </c>
      <c r="H498" s="77">
        <v>-8.2968999999999973</v>
      </c>
      <c r="I498" s="77">
        <v>-863.32899957660402</v>
      </c>
      <c r="J498" s="78">
        <v>3.3999999999999998E-3</v>
      </c>
      <c r="K498" s="78">
        <v>0</v>
      </c>
    </row>
    <row r="499" spans="2:11">
      <c r="B499" t="s">
        <v>6805</v>
      </c>
      <c r="C499" t="s">
        <v>6808</v>
      </c>
      <c r="D499" t="s">
        <v>123</v>
      </c>
      <c r="E499" t="s">
        <v>106</v>
      </c>
      <c r="F499" t="s">
        <v>299</v>
      </c>
      <c r="G499" s="77">
        <v>1611806.32</v>
      </c>
      <c r="H499" s="77">
        <v>-10.479300000000004</v>
      </c>
      <c r="I499" s="77">
        <v>-605.696986614651</v>
      </c>
      <c r="J499" s="78">
        <v>2.3999999999999998E-3</v>
      </c>
      <c r="K499" s="78">
        <v>0</v>
      </c>
    </row>
    <row r="500" spans="2:11">
      <c r="B500" t="s">
        <v>6805</v>
      </c>
      <c r="C500" t="s">
        <v>6809</v>
      </c>
      <c r="D500" t="s">
        <v>123</v>
      </c>
      <c r="E500" t="s">
        <v>106</v>
      </c>
      <c r="F500" t="s">
        <v>299</v>
      </c>
      <c r="G500" s="77">
        <v>2271375.7000000002</v>
      </c>
      <c r="H500" s="77">
        <v>-9.5727000000000029</v>
      </c>
      <c r="I500" s="77">
        <v>-779.71108613916601</v>
      </c>
      <c r="J500" s="78">
        <v>3.0000000000000001E-3</v>
      </c>
      <c r="K500" s="78">
        <v>0</v>
      </c>
    </row>
    <row r="501" spans="2:11">
      <c r="B501" t="s">
        <v>6805</v>
      </c>
      <c r="C501" t="s">
        <v>6810</v>
      </c>
      <c r="D501" t="s">
        <v>123</v>
      </c>
      <c r="E501" t="s">
        <v>106</v>
      </c>
      <c r="F501" t="s">
        <v>299</v>
      </c>
      <c r="G501" s="77">
        <v>1745789.46</v>
      </c>
      <c r="H501" s="77">
        <v>-7.0103999999999997</v>
      </c>
      <c r="I501" s="77">
        <v>-438.87915195356902</v>
      </c>
      <c r="J501" s="78">
        <v>1.6999999999999999E-3</v>
      </c>
      <c r="K501" s="78">
        <v>0</v>
      </c>
    </row>
    <row r="502" spans="2:11">
      <c r="B502" t="s">
        <v>6805</v>
      </c>
      <c r="C502" t="s">
        <v>6811</v>
      </c>
      <c r="D502" t="s">
        <v>123</v>
      </c>
      <c r="E502" t="s">
        <v>106</v>
      </c>
      <c r="F502" t="s">
        <v>319</v>
      </c>
      <c r="G502" s="77">
        <v>2056508.91</v>
      </c>
      <c r="H502" s="77">
        <v>-1.8694999999999999</v>
      </c>
      <c r="I502" s="77">
        <v>-137.86891258380601</v>
      </c>
      <c r="J502" s="78">
        <v>5.0000000000000001E-4</v>
      </c>
      <c r="K502" s="78">
        <v>0</v>
      </c>
    </row>
    <row r="503" spans="2:11">
      <c r="B503" t="s">
        <v>6805</v>
      </c>
      <c r="C503" t="s">
        <v>6812</v>
      </c>
      <c r="D503" t="s">
        <v>123</v>
      </c>
      <c r="E503" t="s">
        <v>106</v>
      </c>
      <c r="F503" t="s">
        <v>696</v>
      </c>
      <c r="G503" s="77">
        <v>4302381.4800000004</v>
      </c>
      <c r="H503" s="77">
        <v>-8.2375999999999774</v>
      </c>
      <c r="I503" s="77">
        <v>-1270.92493479218</v>
      </c>
      <c r="J503" s="78">
        <v>5.0000000000000001E-3</v>
      </c>
      <c r="K503" s="78">
        <v>-1E-4</v>
      </c>
    </row>
    <row r="504" spans="2:11">
      <c r="B504" t="s">
        <v>6805</v>
      </c>
      <c r="C504" t="s">
        <v>6813</v>
      </c>
      <c r="D504" t="s">
        <v>123</v>
      </c>
      <c r="E504" t="s">
        <v>106</v>
      </c>
      <c r="F504" t="s">
        <v>696</v>
      </c>
      <c r="G504" s="77">
        <v>3227748.96</v>
      </c>
      <c r="H504" s="77">
        <v>-8.2052999999999994</v>
      </c>
      <c r="I504" s="77">
        <v>-949.73949669776096</v>
      </c>
      <c r="J504" s="78">
        <v>3.7000000000000002E-3</v>
      </c>
      <c r="K504" s="78">
        <v>0</v>
      </c>
    </row>
    <row r="505" spans="2:11">
      <c r="B505" t="s">
        <v>6814</v>
      </c>
      <c r="C505" t="s">
        <v>6815</v>
      </c>
      <c r="D505" t="s">
        <v>123</v>
      </c>
      <c r="E505" t="s">
        <v>106</v>
      </c>
      <c r="F505" t="s">
        <v>307</v>
      </c>
      <c r="G505" s="77">
        <v>5595749.5099999998</v>
      </c>
      <c r="H505" s="77">
        <v>-1.6149</v>
      </c>
      <c r="I505" s="77">
        <v>-324.05161118944602</v>
      </c>
      <c r="J505" s="78">
        <v>1.2999999999999999E-3</v>
      </c>
      <c r="K505" s="78">
        <v>0</v>
      </c>
    </row>
    <row r="506" spans="2:11">
      <c r="B506" t="s">
        <v>6814</v>
      </c>
      <c r="C506" t="s">
        <v>6816</v>
      </c>
      <c r="D506" t="s">
        <v>123</v>
      </c>
      <c r="E506" t="s">
        <v>106</v>
      </c>
      <c r="F506" t="s">
        <v>307</v>
      </c>
      <c r="G506" s="77">
        <v>8203280.71</v>
      </c>
      <c r="H506" s="77">
        <v>-1.5722999999999994</v>
      </c>
      <c r="I506" s="77">
        <v>-462.52293481554102</v>
      </c>
      <c r="J506" s="78">
        <v>1.8E-3</v>
      </c>
      <c r="K506" s="78">
        <v>0</v>
      </c>
    </row>
    <row r="507" spans="2:11">
      <c r="B507" t="s">
        <v>6814</v>
      </c>
      <c r="C507" t="s">
        <v>6817</v>
      </c>
      <c r="D507" t="s">
        <v>123</v>
      </c>
      <c r="E507" t="s">
        <v>106</v>
      </c>
      <c r="F507" t="s">
        <v>307</v>
      </c>
      <c r="G507" s="77">
        <v>8785403.1899999995</v>
      </c>
      <c r="H507" s="77">
        <v>-1.6165</v>
      </c>
      <c r="I507" s="77">
        <v>-509.26952864293003</v>
      </c>
      <c r="J507" s="78">
        <v>2E-3</v>
      </c>
      <c r="K507" s="78">
        <v>0</v>
      </c>
    </row>
    <row r="508" spans="2:11">
      <c r="B508" t="s">
        <v>6814</v>
      </c>
      <c r="C508" t="s">
        <v>6818</v>
      </c>
      <c r="D508" t="s">
        <v>123</v>
      </c>
      <c r="E508" t="s">
        <v>106</v>
      </c>
      <c r="F508" t="s">
        <v>307</v>
      </c>
      <c r="G508" s="77">
        <v>472993.64</v>
      </c>
      <c r="H508" s="77">
        <v>-1.6149</v>
      </c>
      <c r="I508" s="77">
        <v>-27.391210212402999</v>
      </c>
      <c r="J508" s="78">
        <v>1E-4</v>
      </c>
      <c r="K508" s="78">
        <v>0</v>
      </c>
    </row>
    <row r="509" spans="2:11">
      <c r="B509" t="s">
        <v>6819</v>
      </c>
      <c r="C509" t="s">
        <v>6820</v>
      </c>
      <c r="D509" t="s">
        <v>123</v>
      </c>
      <c r="E509" t="s">
        <v>106</v>
      </c>
      <c r="F509" t="s">
        <v>481</v>
      </c>
      <c r="G509" s="77">
        <v>1175384.4099999999</v>
      </c>
      <c r="H509" s="77">
        <v>-1.2587999999999999</v>
      </c>
      <c r="I509" s="77">
        <v>-53.057519885745002</v>
      </c>
      <c r="J509" s="78">
        <v>2.0000000000000001E-4</v>
      </c>
      <c r="K509" s="78">
        <v>0</v>
      </c>
    </row>
    <row r="510" spans="2:11">
      <c r="B510" t="s">
        <v>6819</v>
      </c>
      <c r="C510" t="s">
        <v>6821</v>
      </c>
      <c r="D510" t="s">
        <v>123</v>
      </c>
      <c r="E510" t="s">
        <v>106</v>
      </c>
      <c r="F510" t="s">
        <v>481</v>
      </c>
      <c r="G510" s="77">
        <v>4690245.66</v>
      </c>
      <c r="H510" s="77">
        <v>-1.3627</v>
      </c>
      <c r="I510" s="77">
        <v>-229.19552370522899</v>
      </c>
      <c r="J510" s="78">
        <v>8.9999999999999998E-4</v>
      </c>
      <c r="K510" s="78">
        <v>0</v>
      </c>
    </row>
    <row r="511" spans="2:11">
      <c r="B511" t="s">
        <v>6819</v>
      </c>
      <c r="C511" t="s">
        <v>6822</v>
      </c>
      <c r="D511" t="s">
        <v>123</v>
      </c>
      <c r="E511" t="s">
        <v>106</v>
      </c>
      <c r="F511" t="s">
        <v>319</v>
      </c>
      <c r="G511" s="77">
        <v>4193478.18</v>
      </c>
      <c r="H511" s="77">
        <v>0.80100000000000005</v>
      </c>
      <c r="I511" s="77">
        <v>120.45288015537599</v>
      </c>
      <c r="J511" s="78">
        <v>-5.0000000000000001E-4</v>
      </c>
      <c r="K511" s="78">
        <v>0</v>
      </c>
    </row>
    <row r="512" spans="2:11">
      <c r="B512" t="s">
        <v>6819</v>
      </c>
      <c r="C512" t="s">
        <v>6823</v>
      </c>
      <c r="D512" t="s">
        <v>123</v>
      </c>
      <c r="E512" t="s">
        <v>106</v>
      </c>
      <c r="F512" t="s">
        <v>319</v>
      </c>
      <c r="G512" s="77">
        <v>6485445.5099999998</v>
      </c>
      <c r="H512" s="77">
        <v>-1.0475000000000001</v>
      </c>
      <c r="I512" s="77">
        <v>-243.615059598058</v>
      </c>
      <c r="J512" s="78">
        <v>8.9999999999999998E-4</v>
      </c>
      <c r="K512" s="78">
        <v>0</v>
      </c>
    </row>
    <row r="513" spans="2:11">
      <c r="B513" t="s">
        <v>6819</v>
      </c>
      <c r="C513" t="s">
        <v>6824</v>
      </c>
      <c r="D513" t="s">
        <v>123</v>
      </c>
      <c r="E513" t="s">
        <v>106</v>
      </c>
      <c r="F513" t="s">
        <v>646</v>
      </c>
      <c r="G513" s="77">
        <v>1171853.3400000001</v>
      </c>
      <c r="H513" s="77">
        <v>-0.55130000000000001</v>
      </c>
      <c r="I513" s="77">
        <v>-23.1670928838242</v>
      </c>
      <c r="J513" s="78">
        <v>1E-4</v>
      </c>
      <c r="K513" s="78">
        <v>0</v>
      </c>
    </row>
    <row r="514" spans="2:11">
      <c r="B514" t="s">
        <v>6825</v>
      </c>
      <c r="C514" t="s">
        <v>6826</v>
      </c>
      <c r="D514" t="s">
        <v>123</v>
      </c>
      <c r="E514" t="s">
        <v>106</v>
      </c>
      <c r="F514" t="s">
        <v>377</v>
      </c>
      <c r="G514" s="77">
        <v>4958530.3099999996</v>
      </c>
      <c r="H514" s="77">
        <v>-3.1431</v>
      </c>
      <c r="I514" s="77">
        <v>-558.88371629856397</v>
      </c>
      <c r="J514" s="78">
        <v>2.2000000000000001E-3</v>
      </c>
      <c r="K514" s="78">
        <v>0</v>
      </c>
    </row>
    <row r="515" spans="2:11">
      <c r="B515" t="s">
        <v>6825</v>
      </c>
      <c r="C515" t="s">
        <v>6827</v>
      </c>
      <c r="D515" t="s">
        <v>123</v>
      </c>
      <c r="E515" t="s">
        <v>106</v>
      </c>
      <c r="F515" t="s">
        <v>377</v>
      </c>
      <c r="G515" s="77">
        <v>4037697.51</v>
      </c>
      <c r="H515" s="77">
        <v>-3.1000999999999985</v>
      </c>
      <c r="I515" s="77">
        <v>-448.86916057993199</v>
      </c>
      <c r="J515" s="78">
        <v>1.6999999999999999E-3</v>
      </c>
      <c r="K515" s="78">
        <v>0</v>
      </c>
    </row>
    <row r="516" spans="2:11">
      <c r="B516" t="s">
        <v>6825</v>
      </c>
      <c r="C516" t="s">
        <v>6828</v>
      </c>
      <c r="D516" t="s">
        <v>123</v>
      </c>
      <c r="E516" t="s">
        <v>106</v>
      </c>
      <c r="F516" t="s">
        <v>377</v>
      </c>
      <c r="G516" s="77">
        <v>2306293.17</v>
      </c>
      <c r="H516" s="77">
        <v>-3.1431</v>
      </c>
      <c r="I516" s="77">
        <v>-259.945914845804</v>
      </c>
      <c r="J516" s="78">
        <v>1E-3</v>
      </c>
      <c r="K516" s="78">
        <v>0</v>
      </c>
    </row>
    <row r="517" spans="2:11">
      <c r="B517" t="s">
        <v>6825</v>
      </c>
      <c r="C517" t="s">
        <v>6829</v>
      </c>
      <c r="D517" t="s">
        <v>123</v>
      </c>
      <c r="E517" t="s">
        <v>106</v>
      </c>
      <c r="F517" t="s">
        <v>319</v>
      </c>
      <c r="G517" s="77">
        <v>2988868.34</v>
      </c>
      <c r="H517" s="77">
        <v>0.51490000000000002</v>
      </c>
      <c r="I517" s="77">
        <v>55.1874035344186</v>
      </c>
      <c r="J517" s="78">
        <v>-2.0000000000000001E-4</v>
      </c>
      <c r="K517" s="78">
        <v>0</v>
      </c>
    </row>
    <row r="518" spans="2:11">
      <c r="B518" t="s">
        <v>6830</v>
      </c>
      <c r="C518" t="s">
        <v>6831</v>
      </c>
      <c r="D518" t="s">
        <v>123</v>
      </c>
      <c r="E518" t="s">
        <v>201</v>
      </c>
      <c r="F518" t="s">
        <v>319</v>
      </c>
      <c r="G518" s="77">
        <v>24988206.469999999</v>
      </c>
      <c r="H518" s="77">
        <v>19.10000000000003</v>
      </c>
      <c r="I518" s="77">
        <v>128.92145373501799</v>
      </c>
      <c r="J518" s="78">
        <v>-5.0000000000000001E-4</v>
      </c>
      <c r="K518" s="78">
        <v>0</v>
      </c>
    </row>
    <row r="519" spans="2:11">
      <c r="B519" t="s">
        <v>6832</v>
      </c>
      <c r="C519" t="s">
        <v>6833</v>
      </c>
      <c r="D519" t="s">
        <v>123</v>
      </c>
      <c r="E519" t="s">
        <v>120</v>
      </c>
      <c r="F519" t="s">
        <v>307</v>
      </c>
      <c r="G519" s="77">
        <v>2468025.52</v>
      </c>
      <c r="H519" s="77">
        <v>-4.1832999999999929</v>
      </c>
      <c r="I519" s="77">
        <v>-247.94265515495201</v>
      </c>
      <c r="J519" s="78">
        <v>1E-3</v>
      </c>
      <c r="K519" s="78">
        <v>0</v>
      </c>
    </row>
    <row r="520" spans="2:11">
      <c r="B520" t="s">
        <v>6832</v>
      </c>
      <c r="C520" t="s">
        <v>6834</v>
      </c>
      <c r="D520" t="s">
        <v>123</v>
      </c>
      <c r="E520" t="s">
        <v>120</v>
      </c>
      <c r="F520" t="s">
        <v>307</v>
      </c>
      <c r="G520" s="77">
        <v>4386288.53</v>
      </c>
      <c r="H520" s="77">
        <v>-4.1205999999999996</v>
      </c>
      <c r="I520" s="77">
        <v>-434.050484508983</v>
      </c>
      <c r="J520" s="78">
        <v>1.6999999999999999E-3</v>
      </c>
      <c r="K520" s="78">
        <v>0</v>
      </c>
    </row>
    <row r="521" spans="2:11">
      <c r="B521" t="s">
        <v>6835</v>
      </c>
      <c r="C521" t="s">
        <v>6836</v>
      </c>
      <c r="D521" t="s">
        <v>123</v>
      </c>
      <c r="E521" t="s">
        <v>110</v>
      </c>
      <c r="F521" t="s">
        <v>319</v>
      </c>
      <c r="G521" s="77">
        <v>1443839.7</v>
      </c>
      <c r="H521" s="77">
        <v>3.0493000000000028</v>
      </c>
      <c r="I521" s="77">
        <v>171.53801287609599</v>
      </c>
      <c r="J521" s="78">
        <v>-6.9999999999999999E-4</v>
      </c>
      <c r="K521" s="78">
        <v>0</v>
      </c>
    </row>
    <row r="522" spans="2:11">
      <c r="B522" t="s">
        <v>6837</v>
      </c>
      <c r="C522" t="s">
        <v>6838</v>
      </c>
      <c r="D522" t="s">
        <v>123</v>
      </c>
      <c r="E522" t="s">
        <v>110</v>
      </c>
      <c r="F522" t="s">
        <v>654</v>
      </c>
      <c r="G522" s="77">
        <v>1925673.04</v>
      </c>
      <c r="H522" s="77">
        <v>2.3742000000000001</v>
      </c>
      <c r="I522" s="77">
        <v>178.13165087975199</v>
      </c>
      <c r="J522" s="78">
        <v>-6.9999999999999999E-4</v>
      </c>
      <c r="K522" s="78">
        <v>0</v>
      </c>
    </row>
    <row r="523" spans="2:11">
      <c r="B523" t="s">
        <v>6839</v>
      </c>
      <c r="C523" t="s">
        <v>6840</v>
      </c>
      <c r="D523" t="s">
        <v>123</v>
      </c>
      <c r="E523" t="s">
        <v>113</v>
      </c>
      <c r="F523" t="s">
        <v>307</v>
      </c>
      <c r="G523" s="77">
        <v>2904556.82</v>
      </c>
      <c r="H523" s="77">
        <v>2.4119000000000002</v>
      </c>
      <c r="I523" s="77">
        <v>310.07746729862203</v>
      </c>
      <c r="J523" s="78">
        <v>-1.1999999999999999E-3</v>
      </c>
      <c r="K523" s="78">
        <v>0</v>
      </c>
    </row>
    <row r="524" spans="2:11">
      <c r="B524" t="s">
        <v>6841</v>
      </c>
      <c r="C524" t="s">
        <v>6842</v>
      </c>
      <c r="D524" t="s">
        <v>123</v>
      </c>
      <c r="E524" t="s">
        <v>201</v>
      </c>
      <c r="F524" t="s">
        <v>307</v>
      </c>
      <c r="G524" s="77">
        <v>14919676.199999999</v>
      </c>
      <c r="H524" s="77">
        <v>-76.180000000000092</v>
      </c>
      <c r="I524" s="77">
        <v>-307.013241599271</v>
      </c>
      <c r="J524" s="78">
        <v>1.1999999999999999E-3</v>
      </c>
      <c r="K524" s="78">
        <v>0</v>
      </c>
    </row>
    <row r="525" spans="2:11">
      <c r="B525" t="s">
        <v>6841</v>
      </c>
      <c r="C525" t="s">
        <v>6843</v>
      </c>
      <c r="D525" t="s">
        <v>123</v>
      </c>
      <c r="E525" t="s">
        <v>201</v>
      </c>
      <c r="F525" t="s">
        <v>307</v>
      </c>
      <c r="G525" s="77">
        <v>6737822</v>
      </c>
      <c r="H525" s="77">
        <v>-91.510000000000332</v>
      </c>
      <c r="I525" s="77">
        <v>-166.550074000346</v>
      </c>
      <c r="J525" s="78">
        <v>5.9999999999999995E-4</v>
      </c>
      <c r="K525" s="78">
        <v>0</v>
      </c>
    </row>
    <row r="526" spans="2:11">
      <c r="B526" t="s">
        <v>6841</v>
      </c>
      <c r="C526" t="s">
        <v>6844</v>
      </c>
      <c r="D526" t="s">
        <v>123</v>
      </c>
      <c r="E526" t="s">
        <v>201</v>
      </c>
      <c r="F526" t="s">
        <v>307</v>
      </c>
      <c r="G526" s="77">
        <v>8663037.75</v>
      </c>
      <c r="H526" s="77">
        <v>-71.410000000000124</v>
      </c>
      <c r="I526" s="77">
        <v>-167.10366724951299</v>
      </c>
      <c r="J526" s="78">
        <v>6.9999999999999999E-4</v>
      </c>
      <c r="K526" s="78">
        <v>0</v>
      </c>
    </row>
    <row r="527" spans="2:11">
      <c r="B527" t="s">
        <v>6841</v>
      </c>
      <c r="C527" t="s">
        <v>6845</v>
      </c>
      <c r="D527" t="s">
        <v>123</v>
      </c>
      <c r="E527" t="s">
        <v>201</v>
      </c>
      <c r="F527" t="s">
        <v>307</v>
      </c>
      <c r="G527" s="77">
        <v>17111424.670000002</v>
      </c>
      <c r="H527" s="77">
        <v>-60.390000000000128</v>
      </c>
      <c r="I527" s="77">
        <v>-279.13091574405098</v>
      </c>
      <c r="J527" s="78">
        <v>1.1000000000000001E-3</v>
      </c>
      <c r="K527" s="78">
        <v>0</v>
      </c>
    </row>
    <row r="528" spans="2:11">
      <c r="B528" t="s">
        <v>6841</v>
      </c>
      <c r="C528" t="s">
        <v>6846</v>
      </c>
      <c r="D528" t="s">
        <v>123</v>
      </c>
      <c r="E528" t="s">
        <v>201</v>
      </c>
      <c r="F528" t="s">
        <v>654</v>
      </c>
      <c r="G528" s="77">
        <v>1501593.19</v>
      </c>
      <c r="H528" s="77">
        <v>242.41</v>
      </c>
      <c r="I528" s="77">
        <v>98.324005545355604</v>
      </c>
      <c r="J528" s="78">
        <v>-4.0000000000000002E-4</v>
      </c>
      <c r="K528" s="78">
        <v>0</v>
      </c>
    </row>
    <row r="529" spans="2:11">
      <c r="B529" t="s">
        <v>6841</v>
      </c>
      <c r="C529" t="s">
        <v>6847</v>
      </c>
      <c r="D529" t="s">
        <v>123</v>
      </c>
      <c r="E529" t="s">
        <v>201</v>
      </c>
      <c r="F529" t="s">
        <v>654</v>
      </c>
      <c r="G529" s="77">
        <v>6728292.6799999997</v>
      </c>
      <c r="H529" s="77">
        <v>243.87000000000006</v>
      </c>
      <c r="I529" s="77">
        <v>443.22065813363702</v>
      </c>
      <c r="J529" s="78">
        <v>-1.6999999999999999E-3</v>
      </c>
      <c r="K529" s="78">
        <v>0</v>
      </c>
    </row>
    <row r="530" spans="2:11">
      <c r="B530" t="s">
        <v>6841</v>
      </c>
      <c r="C530" t="s">
        <v>6848</v>
      </c>
      <c r="D530" t="s">
        <v>123</v>
      </c>
      <c r="E530" t="s">
        <v>201</v>
      </c>
      <c r="F530" t="s">
        <v>654</v>
      </c>
      <c r="G530" s="77">
        <v>2098380.2799999998</v>
      </c>
      <c r="H530" s="77">
        <v>243.87</v>
      </c>
      <c r="I530" s="77">
        <v>138.22904753843699</v>
      </c>
      <c r="J530" s="78">
        <v>-5.0000000000000001E-4</v>
      </c>
      <c r="K530" s="78">
        <v>0</v>
      </c>
    </row>
    <row r="531" spans="2:11">
      <c r="B531" t="s">
        <v>6849</v>
      </c>
      <c r="C531" t="s">
        <v>6850</v>
      </c>
      <c r="D531" t="s">
        <v>123</v>
      </c>
      <c r="E531" t="s">
        <v>106</v>
      </c>
      <c r="F531" t="s">
        <v>377</v>
      </c>
      <c r="G531" s="77">
        <v>10835623.189999999</v>
      </c>
      <c r="H531" s="77">
        <v>2.7469999999999999</v>
      </c>
      <c r="I531" s="77">
        <v>1067.3892845390801</v>
      </c>
      <c r="J531" s="78">
        <v>-4.1999999999999997E-3</v>
      </c>
      <c r="K531" s="78">
        <v>0</v>
      </c>
    </row>
    <row r="532" spans="2:11">
      <c r="B532" t="s">
        <v>6851</v>
      </c>
      <c r="C532" t="s">
        <v>6852</v>
      </c>
      <c r="D532" t="s">
        <v>123</v>
      </c>
      <c r="E532" t="s">
        <v>106</v>
      </c>
      <c r="F532" t="s">
        <v>481</v>
      </c>
      <c r="G532" s="77">
        <v>48610722.439999998</v>
      </c>
      <c r="H532" s="77">
        <v>-5.1900999999999966</v>
      </c>
      <c r="I532" s="77">
        <v>-9047.2811478153599</v>
      </c>
      <c r="J532" s="78">
        <v>3.5200000000000002E-2</v>
      </c>
      <c r="K532" s="78">
        <v>-4.0000000000000002E-4</v>
      </c>
    </row>
    <row r="533" spans="2:11">
      <c r="B533" t="s">
        <v>6853</v>
      </c>
      <c r="C533" t="s">
        <v>6854</v>
      </c>
      <c r="D533" t="s">
        <v>123</v>
      </c>
      <c r="E533" t="s">
        <v>106</v>
      </c>
      <c r="F533" t="s">
        <v>307</v>
      </c>
      <c r="G533" s="77">
        <v>47976392.229999997</v>
      </c>
      <c r="H533" s="77">
        <v>-2.5688000000000004</v>
      </c>
      <c r="I533" s="77">
        <v>-4419.4493830847996</v>
      </c>
      <c r="J533" s="78">
        <v>1.72E-2</v>
      </c>
      <c r="K533" s="78">
        <v>-2.0000000000000001E-4</v>
      </c>
    </row>
    <row r="534" spans="2:11">
      <c r="B534" t="s">
        <v>6855</v>
      </c>
      <c r="C534" t="s">
        <v>6856</v>
      </c>
      <c r="D534" t="s">
        <v>123</v>
      </c>
      <c r="E534" t="s">
        <v>106</v>
      </c>
      <c r="F534" t="s">
        <v>654</v>
      </c>
      <c r="G534" s="77">
        <v>21885218.530000001</v>
      </c>
      <c r="H534" s="77">
        <v>-1.4251999999999987</v>
      </c>
      <c r="I534" s="77">
        <v>-1118.5025702795599</v>
      </c>
      <c r="J534" s="78">
        <v>4.4000000000000003E-3</v>
      </c>
      <c r="K534" s="78">
        <v>0</v>
      </c>
    </row>
    <row r="535" spans="2:11">
      <c r="B535" t="s">
        <v>6857</v>
      </c>
      <c r="C535" t="s">
        <v>6858</v>
      </c>
      <c r="D535" t="s">
        <v>123</v>
      </c>
      <c r="E535" t="s">
        <v>106</v>
      </c>
      <c r="F535" t="s">
        <v>696</v>
      </c>
      <c r="G535" s="77">
        <v>21396367</v>
      </c>
      <c r="H535" s="77">
        <v>3.7578999999999998</v>
      </c>
      <c r="I535" s="77">
        <v>2883.3379147178898</v>
      </c>
      <c r="J535" s="78">
        <v>-1.12E-2</v>
      </c>
      <c r="K535" s="78">
        <v>1E-4</v>
      </c>
    </row>
    <row r="536" spans="2:11">
      <c r="B536" t="s">
        <v>6859</v>
      </c>
      <c r="C536" t="s">
        <v>6860</v>
      </c>
      <c r="D536" t="s">
        <v>123</v>
      </c>
      <c r="E536" t="s">
        <v>106</v>
      </c>
      <c r="F536" t="s">
        <v>755</v>
      </c>
      <c r="G536" s="77">
        <v>67330212.409999996</v>
      </c>
      <c r="H536" s="77">
        <v>-3.0771000000000011</v>
      </c>
      <c r="I536" s="77">
        <v>-7429.5392263202502</v>
      </c>
      <c r="J536" s="78">
        <v>2.8899999999999999E-2</v>
      </c>
      <c r="K536" s="78">
        <v>-2.9999999999999997E-4</v>
      </c>
    </row>
    <row r="537" spans="2:11">
      <c r="B537" t="s">
        <v>6861</v>
      </c>
      <c r="C537" t="s">
        <v>6862</v>
      </c>
      <c r="D537" t="s">
        <v>123</v>
      </c>
      <c r="E537" t="s">
        <v>106</v>
      </c>
      <c r="F537" t="s">
        <v>646</v>
      </c>
      <c r="G537" s="77">
        <v>7229041.6699999999</v>
      </c>
      <c r="H537" s="77">
        <v>-1.3445</v>
      </c>
      <c r="I537" s="77">
        <v>-348.53935239779798</v>
      </c>
      <c r="J537" s="78">
        <v>1.4E-3</v>
      </c>
      <c r="K537" s="78">
        <v>0</v>
      </c>
    </row>
    <row r="538" spans="2:11">
      <c r="B538" t="s">
        <v>6863</v>
      </c>
      <c r="C538" t="s">
        <v>6864</v>
      </c>
      <c r="D538" t="s">
        <v>123</v>
      </c>
      <c r="E538" t="s">
        <v>110</v>
      </c>
      <c r="F538" t="s">
        <v>6865</v>
      </c>
      <c r="G538" s="77">
        <v>-7785800</v>
      </c>
      <c r="H538" s="77">
        <v>29.619883033658901</v>
      </c>
      <c r="I538" s="77">
        <v>-2306.1448532346199</v>
      </c>
      <c r="J538" s="78">
        <v>8.9999999999999993E-3</v>
      </c>
      <c r="K538" s="78">
        <v>-1E-4</v>
      </c>
    </row>
    <row r="539" spans="2:11">
      <c r="B539" t="s">
        <v>6866</v>
      </c>
      <c r="C539" t="s">
        <v>6867</v>
      </c>
      <c r="D539" t="s">
        <v>123</v>
      </c>
      <c r="E539" t="s">
        <v>113</v>
      </c>
      <c r="F539" t="s">
        <v>6453</v>
      </c>
      <c r="G539" s="77">
        <v>-1847000</v>
      </c>
      <c r="H539" s="77">
        <v>13.3559049373618</v>
      </c>
      <c r="I539" s="77">
        <v>-246.68356419307199</v>
      </c>
      <c r="J539" s="78">
        <v>1E-3</v>
      </c>
      <c r="K539" s="78">
        <v>0</v>
      </c>
    </row>
    <row r="540" spans="2:11">
      <c r="B540" t="s">
        <v>6868</v>
      </c>
      <c r="C540" t="s">
        <v>6869</v>
      </c>
      <c r="D540" t="s">
        <v>123</v>
      </c>
      <c r="E540" t="s">
        <v>113</v>
      </c>
      <c r="F540" t="s">
        <v>922</v>
      </c>
      <c r="G540" s="77">
        <v>-710000</v>
      </c>
      <c r="H540" s="77">
        <v>6.4661909090909093</v>
      </c>
      <c r="I540" s="77">
        <v>-45.909955454545504</v>
      </c>
      <c r="J540" s="78">
        <v>2.0000000000000001E-4</v>
      </c>
      <c r="K540" s="78">
        <v>0</v>
      </c>
    </row>
    <row r="541" spans="2:11">
      <c r="B541" t="s">
        <v>6870</v>
      </c>
      <c r="C541" t="s">
        <v>6871</v>
      </c>
      <c r="D541" t="s">
        <v>123</v>
      </c>
      <c r="E541" t="s">
        <v>110</v>
      </c>
      <c r="F541" t="s">
        <v>6372</v>
      </c>
      <c r="G541" s="77">
        <v>-129000</v>
      </c>
      <c r="H541" s="77">
        <v>0.72516129032258203</v>
      </c>
      <c r="I541" s="77">
        <v>-0.93545806451613001</v>
      </c>
      <c r="J541" s="78">
        <v>0</v>
      </c>
      <c r="K541" s="78">
        <v>0</v>
      </c>
    </row>
    <row r="542" spans="2:11">
      <c r="B542" t="s">
        <v>6872</v>
      </c>
      <c r="C542" t="s">
        <v>6873</v>
      </c>
      <c r="D542" t="s">
        <v>123</v>
      </c>
      <c r="E542" t="s">
        <v>106</v>
      </c>
      <c r="F542" t="s">
        <v>6445</v>
      </c>
      <c r="G542" s="77">
        <v>1990655.19</v>
      </c>
      <c r="H542" s="77">
        <v>2.3280297321729235</v>
      </c>
      <c r="I542" s="77">
        <v>46.343044688243403</v>
      </c>
      <c r="J542" s="78">
        <v>-2.0000000000000001E-4</v>
      </c>
      <c r="K542" s="78">
        <v>0</v>
      </c>
    </row>
    <row r="543" spans="2:11">
      <c r="B543" t="s">
        <v>6874</v>
      </c>
      <c r="C543" t="s">
        <v>6875</v>
      </c>
      <c r="D543" t="s">
        <v>123</v>
      </c>
      <c r="E543" t="s">
        <v>110</v>
      </c>
      <c r="F543" t="s">
        <v>6383</v>
      </c>
      <c r="G543" s="77">
        <v>-2300000</v>
      </c>
      <c r="H543" s="77">
        <v>8.2174003234203905</v>
      </c>
      <c r="I543" s="77">
        <v>-189.00020743866901</v>
      </c>
      <c r="J543" s="78">
        <v>6.9999999999999999E-4</v>
      </c>
      <c r="K543" s="78">
        <v>0</v>
      </c>
    </row>
    <row r="544" spans="2:11">
      <c r="B544" t="s">
        <v>6876</v>
      </c>
      <c r="C544" t="s">
        <v>6877</v>
      </c>
      <c r="D544" t="s">
        <v>123</v>
      </c>
      <c r="E544" t="s">
        <v>110</v>
      </c>
      <c r="F544" t="s">
        <v>6428</v>
      </c>
      <c r="G544" s="77">
        <v>-17010000</v>
      </c>
      <c r="H544" s="77">
        <v>1.9616467265609994</v>
      </c>
      <c r="I544" s="77">
        <v>-333.67610818802598</v>
      </c>
      <c r="J544" s="78">
        <v>1.2999999999999999E-3</v>
      </c>
      <c r="K544" s="78">
        <v>0</v>
      </c>
    </row>
    <row r="545" spans="2:11">
      <c r="B545" t="s">
        <v>6878</v>
      </c>
      <c r="C545" t="s">
        <v>6879</v>
      </c>
      <c r="D545" t="s">
        <v>123</v>
      </c>
      <c r="E545" t="s">
        <v>110</v>
      </c>
      <c r="F545" t="s">
        <v>6880</v>
      </c>
      <c r="G545" s="77">
        <v>-3900000</v>
      </c>
      <c r="H545" s="77">
        <v>3.4212306949352049</v>
      </c>
      <c r="I545" s="77">
        <v>-133.427997102473</v>
      </c>
      <c r="J545" s="78">
        <v>5.0000000000000001E-4</v>
      </c>
      <c r="K545" s="78">
        <v>0</v>
      </c>
    </row>
    <row r="546" spans="2:11">
      <c r="B546" t="s">
        <v>6881</v>
      </c>
      <c r="C546" t="s">
        <v>6882</v>
      </c>
      <c r="D546" t="s">
        <v>123</v>
      </c>
      <c r="E546" t="s">
        <v>110</v>
      </c>
      <c r="F546" t="s">
        <v>6450</v>
      </c>
      <c r="G546" s="77">
        <v>-16000000</v>
      </c>
      <c r="H546" s="77">
        <v>4.5536343021948502</v>
      </c>
      <c r="I546" s="77">
        <v>-728.58148835117595</v>
      </c>
      <c r="J546" s="78">
        <v>2.8E-3</v>
      </c>
      <c r="K546" s="78">
        <v>0</v>
      </c>
    </row>
    <row r="547" spans="2:11">
      <c r="B547" t="s">
        <v>6883</v>
      </c>
      <c r="C547" t="s">
        <v>6884</v>
      </c>
      <c r="D547" t="s">
        <v>123</v>
      </c>
      <c r="E547" t="s">
        <v>106</v>
      </c>
      <c r="F547" t="s">
        <v>5772</v>
      </c>
      <c r="G547" s="77">
        <v>660000</v>
      </c>
      <c r="H547" s="77">
        <v>-2.9599000000000002</v>
      </c>
      <c r="I547" s="77">
        <v>-19.535340000000001</v>
      </c>
      <c r="J547" s="78">
        <v>1E-4</v>
      </c>
      <c r="K547" s="78">
        <v>0</v>
      </c>
    </row>
    <row r="548" spans="2:11">
      <c r="B548" t="s">
        <v>6885</v>
      </c>
      <c r="C548" t="s">
        <v>6886</v>
      </c>
      <c r="D548" t="s">
        <v>123</v>
      </c>
      <c r="E548" t="s">
        <v>106</v>
      </c>
      <c r="F548" t="s">
        <v>5772</v>
      </c>
      <c r="G548" s="77">
        <v>1930000</v>
      </c>
      <c r="H548" s="77">
        <v>-2.8090999999999999</v>
      </c>
      <c r="I548" s="77">
        <v>-54.215629999999997</v>
      </c>
      <c r="J548" s="78">
        <v>2.0000000000000001E-4</v>
      </c>
      <c r="K548" s="78">
        <v>0</v>
      </c>
    </row>
    <row r="549" spans="2:11">
      <c r="B549" t="s">
        <v>6887</v>
      </c>
      <c r="C549" t="s">
        <v>6888</v>
      </c>
      <c r="D549" t="s">
        <v>123</v>
      </c>
      <c r="E549" t="s">
        <v>110</v>
      </c>
      <c r="F549" t="s">
        <v>6380</v>
      </c>
      <c r="G549" s="77">
        <v>-1491400</v>
      </c>
      <c r="H549" s="77">
        <v>36.753399999999999</v>
      </c>
      <c r="I549" s="77">
        <v>-548.14020760000005</v>
      </c>
      <c r="J549" s="78">
        <v>2.0999999999999999E-3</v>
      </c>
      <c r="K549" s="78">
        <v>0</v>
      </c>
    </row>
    <row r="550" spans="2:11">
      <c r="B550" t="s">
        <v>6889</v>
      </c>
      <c r="C550" t="s">
        <v>6890</v>
      </c>
      <c r="D550" t="s">
        <v>123</v>
      </c>
      <c r="E550" t="s">
        <v>110</v>
      </c>
      <c r="F550" t="s">
        <v>6891</v>
      </c>
      <c r="G550" s="77">
        <v>-15606920</v>
      </c>
      <c r="H550" s="77">
        <v>20.021999999999998</v>
      </c>
      <c r="I550" s="77">
        <v>-3124.8175224000001</v>
      </c>
      <c r="J550" s="78">
        <v>1.2200000000000001E-2</v>
      </c>
      <c r="K550" s="78">
        <v>-1E-4</v>
      </c>
    </row>
    <row r="551" spans="2:11">
      <c r="B551" t="s">
        <v>6892</v>
      </c>
      <c r="C551" t="s">
        <v>6893</v>
      </c>
      <c r="D551" t="s">
        <v>123</v>
      </c>
      <c r="E551" t="s">
        <v>113</v>
      </c>
      <c r="F551" t="s">
        <v>6894</v>
      </c>
      <c r="G551" s="77">
        <v>-2835000</v>
      </c>
      <c r="H551" s="77">
        <v>5.8921999999999999</v>
      </c>
      <c r="I551" s="77">
        <v>-167.04387</v>
      </c>
      <c r="J551" s="78">
        <v>6.9999999999999999E-4</v>
      </c>
      <c r="K551" s="78">
        <v>0</v>
      </c>
    </row>
    <row r="552" spans="2:11">
      <c r="B552" t="s">
        <v>6895</v>
      </c>
      <c r="C552" t="s">
        <v>6896</v>
      </c>
      <c r="D552" t="s">
        <v>123</v>
      </c>
      <c r="E552" t="s">
        <v>110</v>
      </c>
      <c r="F552" t="s">
        <v>6891</v>
      </c>
      <c r="G552" s="77">
        <v>-10388100</v>
      </c>
      <c r="H552" s="77">
        <v>20.100481361244821</v>
      </c>
      <c r="I552" s="77">
        <v>-2088.0581042874701</v>
      </c>
      <c r="J552" s="78">
        <v>8.0999999999999996E-3</v>
      </c>
      <c r="K552" s="78">
        <v>-1E-4</v>
      </c>
    </row>
    <row r="553" spans="2:11">
      <c r="B553" t="s">
        <v>6897</v>
      </c>
      <c r="C553" t="s">
        <v>6898</v>
      </c>
      <c r="D553" t="s">
        <v>123</v>
      </c>
      <c r="E553" t="s">
        <v>110</v>
      </c>
      <c r="F553" t="s">
        <v>6899</v>
      </c>
      <c r="G553" s="77">
        <v>-5335600</v>
      </c>
      <c r="H553" s="77">
        <v>18.8486992668733</v>
      </c>
      <c r="I553" s="77">
        <v>-1005.69119808329</v>
      </c>
      <c r="J553" s="78">
        <v>3.8999999999999998E-3</v>
      </c>
      <c r="K553" s="78">
        <v>0</v>
      </c>
    </row>
    <row r="554" spans="2:11">
      <c r="B554" t="s">
        <v>6900</v>
      </c>
      <c r="C554" t="s">
        <v>6901</v>
      </c>
      <c r="D554" t="s">
        <v>123</v>
      </c>
      <c r="E554" t="s">
        <v>113</v>
      </c>
      <c r="F554" t="s">
        <v>6894</v>
      </c>
      <c r="G554" s="77">
        <v>-19494400</v>
      </c>
      <c r="H554" s="77">
        <v>5.4609916307380182</v>
      </c>
      <c r="I554" s="77">
        <v>-1064.5875524625901</v>
      </c>
      <c r="J554" s="78">
        <v>4.1000000000000003E-3</v>
      </c>
      <c r="K554" s="78">
        <v>0</v>
      </c>
    </row>
    <row r="555" spans="2:11">
      <c r="B555" t="s">
        <v>6902</v>
      </c>
      <c r="C555" t="s">
        <v>6903</v>
      </c>
      <c r="D555" t="s">
        <v>123</v>
      </c>
      <c r="E555" t="s">
        <v>113</v>
      </c>
      <c r="F555" t="s">
        <v>6465</v>
      </c>
      <c r="G555" s="77">
        <v>-3000000</v>
      </c>
      <c r="H555" s="77">
        <v>13.945449333333301</v>
      </c>
      <c r="I555" s="77">
        <v>-418.36347999999902</v>
      </c>
      <c r="J555" s="78">
        <v>1.6000000000000001E-3</v>
      </c>
      <c r="K555" s="78">
        <v>0</v>
      </c>
    </row>
    <row r="556" spans="2:11">
      <c r="B556" t="s">
        <v>6904</v>
      </c>
      <c r="C556" t="s">
        <v>6905</v>
      </c>
      <c r="D556" t="s">
        <v>123</v>
      </c>
      <c r="E556" t="s">
        <v>113</v>
      </c>
      <c r="F556" t="s">
        <v>6906</v>
      </c>
      <c r="G556" s="77">
        <v>-200000</v>
      </c>
      <c r="H556" s="77">
        <v>3.8135599999999998</v>
      </c>
      <c r="I556" s="77">
        <v>-7.6271199999999997</v>
      </c>
      <c r="J556" s="78">
        <v>0</v>
      </c>
      <c r="K556" s="78">
        <v>0</v>
      </c>
    </row>
    <row r="557" spans="2:11">
      <c r="B557" t="s">
        <v>6907</v>
      </c>
      <c r="C557" t="s">
        <v>6908</v>
      </c>
      <c r="D557" t="s">
        <v>123</v>
      </c>
      <c r="E557" t="s">
        <v>113</v>
      </c>
      <c r="F557" t="s">
        <v>6362</v>
      </c>
      <c r="G557" s="77">
        <v>-5207550</v>
      </c>
      <c r="H557" s="77">
        <v>6.9321111111111113</v>
      </c>
      <c r="I557" s="77">
        <v>-360.99315216666702</v>
      </c>
      <c r="J557" s="78">
        <v>1.4E-3</v>
      </c>
      <c r="K557" s="78">
        <v>0</v>
      </c>
    </row>
    <row r="558" spans="2:11">
      <c r="B558" t="s">
        <v>6909</v>
      </c>
      <c r="C558" t="s">
        <v>6910</v>
      </c>
      <c r="D558" t="s">
        <v>123</v>
      </c>
      <c r="E558" t="s">
        <v>110</v>
      </c>
      <c r="F558" t="s">
        <v>6445</v>
      </c>
      <c r="G558" s="77">
        <v>-5595000</v>
      </c>
      <c r="H558" s="77">
        <v>5.7608273458445041</v>
      </c>
      <c r="I558" s="77">
        <v>-322.31828999999999</v>
      </c>
      <c r="J558" s="78">
        <v>1.2999999999999999E-3</v>
      </c>
      <c r="K558" s="78">
        <v>0</v>
      </c>
    </row>
    <row r="559" spans="2:11">
      <c r="B559" t="s">
        <v>6911</v>
      </c>
      <c r="C559" t="s">
        <v>6912</v>
      </c>
      <c r="D559" t="s">
        <v>123</v>
      </c>
      <c r="E559" t="s">
        <v>106</v>
      </c>
      <c r="F559" t="s">
        <v>6445</v>
      </c>
      <c r="G559" s="77">
        <v>1077949.18</v>
      </c>
      <c r="H559" s="77">
        <v>5.615782592409909</v>
      </c>
      <c r="I559" s="77">
        <v>60.535282405465402</v>
      </c>
      <c r="J559" s="78">
        <v>-2.0000000000000001E-4</v>
      </c>
      <c r="K559" s="78">
        <v>0</v>
      </c>
    </row>
    <row r="560" spans="2:11">
      <c r="B560" t="s">
        <v>6913</v>
      </c>
      <c r="C560" t="s">
        <v>6914</v>
      </c>
      <c r="D560" t="s">
        <v>123</v>
      </c>
      <c r="E560" t="s">
        <v>120</v>
      </c>
      <c r="F560" t="s">
        <v>6434</v>
      </c>
      <c r="G560" s="77">
        <v>-8496500</v>
      </c>
      <c r="H560" s="77">
        <v>-9.9043505674653183</v>
      </c>
      <c r="I560" s="77">
        <v>841.52314596469</v>
      </c>
      <c r="J560" s="78">
        <v>-3.3E-3</v>
      </c>
      <c r="K560" s="78">
        <v>0</v>
      </c>
    </row>
    <row r="561" spans="2:11">
      <c r="B561" t="s">
        <v>6915</v>
      </c>
      <c r="C561" t="s">
        <v>6916</v>
      </c>
      <c r="D561" t="s">
        <v>123</v>
      </c>
      <c r="E561" t="s">
        <v>106</v>
      </c>
      <c r="F561" t="s">
        <v>6434</v>
      </c>
      <c r="G561" s="77">
        <v>6596380.5</v>
      </c>
      <c r="H561" s="77">
        <v>2.9458850491127779</v>
      </c>
      <c r="I561" s="77">
        <v>194.321786932089</v>
      </c>
      <c r="J561" s="78">
        <v>-8.0000000000000004E-4</v>
      </c>
      <c r="K561" s="78">
        <v>0</v>
      </c>
    </row>
    <row r="562" spans="2:11">
      <c r="B562" t="s">
        <v>6917</v>
      </c>
      <c r="C562" t="s">
        <v>6918</v>
      </c>
      <c r="D562" t="s">
        <v>123</v>
      </c>
      <c r="E562" t="s">
        <v>110</v>
      </c>
      <c r="F562" t="s">
        <v>6422</v>
      </c>
      <c r="G562" s="77">
        <v>-3551100</v>
      </c>
      <c r="H562" s="77">
        <v>7.7629893924783202</v>
      </c>
      <c r="I562" s="77">
        <v>-275.67151631629702</v>
      </c>
      <c r="J562" s="78">
        <v>1.1000000000000001E-3</v>
      </c>
      <c r="K562" s="78">
        <v>0</v>
      </c>
    </row>
    <row r="563" spans="2:11">
      <c r="B563" t="s">
        <v>6917</v>
      </c>
      <c r="C563" t="s">
        <v>6919</v>
      </c>
      <c r="D563" t="s">
        <v>123</v>
      </c>
      <c r="E563" t="s">
        <v>110</v>
      </c>
      <c r="F563" t="s">
        <v>6422</v>
      </c>
      <c r="G563" s="77">
        <v>2700000</v>
      </c>
      <c r="H563" s="77">
        <v>7.7629903703703702</v>
      </c>
      <c r="I563" s="77">
        <v>209.60074</v>
      </c>
      <c r="J563" s="78">
        <v>-8.0000000000000004E-4</v>
      </c>
      <c r="K563" s="78">
        <v>0</v>
      </c>
    </row>
    <row r="564" spans="2:11">
      <c r="B564" t="s">
        <v>6920</v>
      </c>
      <c r="C564" t="s">
        <v>6921</v>
      </c>
      <c r="D564" t="s">
        <v>123</v>
      </c>
      <c r="E564" t="s">
        <v>110</v>
      </c>
      <c r="F564" t="s">
        <v>6439</v>
      </c>
      <c r="G564" s="77">
        <v>-127000</v>
      </c>
      <c r="H564" s="77">
        <v>10.294</v>
      </c>
      <c r="I564" s="77">
        <v>-13.07338</v>
      </c>
      <c r="J564" s="78">
        <v>1E-4</v>
      </c>
      <c r="K564" s="78">
        <v>0</v>
      </c>
    </row>
    <row r="565" spans="2:11">
      <c r="B565" t="s">
        <v>6922</v>
      </c>
      <c r="C565" t="s">
        <v>6923</v>
      </c>
      <c r="D565" t="s">
        <v>123</v>
      </c>
      <c r="E565" t="s">
        <v>110</v>
      </c>
      <c r="F565" t="s">
        <v>6439</v>
      </c>
      <c r="G565" s="77">
        <v>-15265830</v>
      </c>
      <c r="H565" s="77">
        <v>10.266666666666667</v>
      </c>
      <c r="I565" s="77">
        <v>-1567.29188000001</v>
      </c>
      <c r="J565" s="78">
        <v>6.1000000000000004E-3</v>
      </c>
      <c r="K565" s="78">
        <v>-1E-4</v>
      </c>
    </row>
    <row r="566" spans="2:11">
      <c r="B566" t="s">
        <v>6922</v>
      </c>
      <c r="C566" t="s">
        <v>6924</v>
      </c>
      <c r="D566" t="s">
        <v>123</v>
      </c>
      <c r="E566" t="s">
        <v>110</v>
      </c>
      <c r="F566" t="s">
        <v>6439</v>
      </c>
      <c r="G566" s="77">
        <v>2034100</v>
      </c>
      <c r="H566" s="77">
        <v>10.2664353846154</v>
      </c>
      <c r="I566" s="77">
        <v>208.82956215846201</v>
      </c>
      <c r="J566" s="78">
        <v>-8.0000000000000004E-4</v>
      </c>
      <c r="K566" s="78">
        <v>0</v>
      </c>
    </row>
    <row r="567" spans="2:11">
      <c r="B567" t="s">
        <v>6925</v>
      </c>
      <c r="C567" t="s">
        <v>6926</v>
      </c>
      <c r="D567" t="s">
        <v>123</v>
      </c>
      <c r="E567" t="s">
        <v>110</v>
      </c>
      <c r="F567" t="s">
        <v>6725</v>
      </c>
      <c r="G567" s="77">
        <v>240000</v>
      </c>
      <c r="H567" s="77">
        <v>10.304629166666709</v>
      </c>
      <c r="I567" s="77">
        <v>24.731110000000101</v>
      </c>
      <c r="J567" s="78">
        <v>-1E-4</v>
      </c>
      <c r="K567" s="78">
        <v>0</v>
      </c>
    </row>
    <row r="568" spans="2:11">
      <c r="B568" t="s">
        <v>6927</v>
      </c>
      <c r="C568" t="s">
        <v>6928</v>
      </c>
      <c r="D568" t="s">
        <v>123</v>
      </c>
      <c r="E568" t="s">
        <v>110</v>
      </c>
      <c r="F568" t="s">
        <v>6725</v>
      </c>
      <c r="G568" s="77">
        <v>272000</v>
      </c>
      <c r="H568" s="77">
        <v>10.319266666666699</v>
      </c>
      <c r="I568" s="77">
        <v>28.068405333333398</v>
      </c>
      <c r="J568" s="78">
        <v>-1E-4</v>
      </c>
      <c r="K568" s="78">
        <v>0</v>
      </c>
    </row>
    <row r="569" spans="2:11">
      <c r="B569" t="s">
        <v>6929</v>
      </c>
      <c r="C569" t="s">
        <v>6930</v>
      </c>
      <c r="D569" t="s">
        <v>123</v>
      </c>
      <c r="E569" t="s">
        <v>110</v>
      </c>
      <c r="F569" t="s">
        <v>5934</v>
      </c>
      <c r="G569" s="77">
        <v>-39000</v>
      </c>
      <c r="H569" s="77">
        <v>5.9221282051282049</v>
      </c>
      <c r="I569" s="77">
        <v>-2.3096299999999998</v>
      </c>
      <c r="J569" s="78">
        <v>0</v>
      </c>
      <c r="K569" s="78">
        <v>0</v>
      </c>
    </row>
    <row r="570" spans="2:11">
      <c r="B570" t="s">
        <v>6931</v>
      </c>
      <c r="C570" t="s">
        <v>6932</v>
      </c>
      <c r="D570" t="s">
        <v>123</v>
      </c>
      <c r="E570" t="s">
        <v>110</v>
      </c>
      <c r="F570" t="s">
        <v>5934</v>
      </c>
      <c r="G570" s="77">
        <v>-9970000</v>
      </c>
      <c r="H570" s="77">
        <v>4.8808312169312202</v>
      </c>
      <c r="I570" s="77">
        <v>-486.61887232804202</v>
      </c>
      <c r="J570" s="78">
        <v>1.9E-3</v>
      </c>
      <c r="K570" s="78">
        <v>0</v>
      </c>
    </row>
    <row r="571" spans="2:11">
      <c r="B571" t="s">
        <v>6933</v>
      </c>
      <c r="C571" t="s">
        <v>6934</v>
      </c>
      <c r="D571" t="s">
        <v>123</v>
      </c>
      <c r="E571" t="s">
        <v>110</v>
      </c>
      <c r="F571" t="s">
        <v>6746</v>
      </c>
      <c r="G571" s="77">
        <v>-41000</v>
      </c>
      <c r="H571" s="77">
        <v>2.9625121951219513</v>
      </c>
      <c r="I571" s="77">
        <v>-1.2146300000000001</v>
      </c>
      <c r="J571" s="78">
        <v>0</v>
      </c>
      <c r="K571" s="78">
        <v>0</v>
      </c>
    </row>
    <row r="572" spans="2:11">
      <c r="B572" t="s">
        <v>6935</v>
      </c>
      <c r="C572" t="s">
        <v>6936</v>
      </c>
      <c r="D572" t="s">
        <v>123</v>
      </c>
      <c r="E572" t="s">
        <v>110</v>
      </c>
      <c r="F572" t="s">
        <v>6749</v>
      </c>
      <c r="G572" s="77">
        <v>-12000</v>
      </c>
      <c r="H572" s="77">
        <v>-0.38466666666666666</v>
      </c>
      <c r="I572" s="77">
        <v>4.616E-2</v>
      </c>
      <c r="J572" s="78">
        <v>0</v>
      </c>
      <c r="K572" s="78">
        <v>0</v>
      </c>
    </row>
    <row r="573" spans="2:11">
      <c r="B573" s="79" t="s">
        <v>5129</v>
      </c>
      <c r="G573" s="81">
        <v>83016589.930000007</v>
      </c>
      <c r="I573" s="81">
        <v>-806.12459808854999</v>
      </c>
      <c r="J573" s="80">
        <v>3.0999999999999999E-3</v>
      </c>
      <c r="K573" s="80">
        <v>0</v>
      </c>
    </row>
    <row r="574" spans="2:11">
      <c r="B574" t="s">
        <v>6937</v>
      </c>
      <c r="C574" t="s">
        <v>6938</v>
      </c>
      <c r="D574" t="s">
        <v>123</v>
      </c>
      <c r="E574" t="s">
        <v>102</v>
      </c>
      <c r="F574" t="s">
        <v>377</v>
      </c>
      <c r="G574" s="77">
        <v>3796050.53</v>
      </c>
      <c r="H574" s="77">
        <v>-7.2972999999999999</v>
      </c>
      <c r="I574" s="77">
        <v>-277.00919532568997</v>
      </c>
      <c r="J574" s="78">
        <v>1.1000000000000001E-3</v>
      </c>
      <c r="K574" s="78">
        <v>0</v>
      </c>
    </row>
    <row r="575" spans="2:11">
      <c r="B575" t="s">
        <v>6937</v>
      </c>
      <c r="C575" t="s">
        <v>6939</v>
      </c>
      <c r="D575" t="s">
        <v>123</v>
      </c>
      <c r="E575" t="s">
        <v>102</v>
      </c>
      <c r="F575" t="s">
        <v>307</v>
      </c>
      <c r="G575" s="77">
        <v>3946456.47</v>
      </c>
      <c r="H575" s="77">
        <v>-6.2786</v>
      </c>
      <c r="I575" s="77">
        <v>-247.78221592541999</v>
      </c>
      <c r="J575" s="78">
        <v>1E-3</v>
      </c>
      <c r="K575" s="78">
        <v>0</v>
      </c>
    </row>
    <row r="576" spans="2:11">
      <c r="B576" t="s">
        <v>6940</v>
      </c>
      <c r="C576" t="s">
        <v>6941</v>
      </c>
      <c r="D576" t="s">
        <v>123</v>
      </c>
      <c r="E576" t="s">
        <v>102</v>
      </c>
      <c r="F576" t="s">
        <v>319</v>
      </c>
      <c r="G576" s="77">
        <v>13367310.689999999</v>
      </c>
      <c r="H576" s="77">
        <v>-6.915</v>
      </c>
      <c r="I576" s="77">
        <v>-924.34953421349996</v>
      </c>
      <c r="J576" s="78">
        <v>3.5999999999999999E-3</v>
      </c>
      <c r="K576" s="78">
        <v>0</v>
      </c>
    </row>
    <row r="577" spans="2:11">
      <c r="B577" t="s">
        <v>6940</v>
      </c>
      <c r="C577" t="s">
        <v>6942</v>
      </c>
      <c r="D577" t="s">
        <v>123</v>
      </c>
      <c r="E577" t="s">
        <v>102</v>
      </c>
      <c r="F577" t="s">
        <v>646</v>
      </c>
      <c r="G577" s="77">
        <v>14043398.949999999</v>
      </c>
      <c r="H577" s="77">
        <v>-12.652699999999999</v>
      </c>
      <c r="I577" s="77">
        <v>-1776.8691389466501</v>
      </c>
      <c r="J577" s="78">
        <v>6.8999999999999999E-3</v>
      </c>
      <c r="K577" s="78">
        <v>-1E-4</v>
      </c>
    </row>
    <row r="578" spans="2:11">
      <c r="B578" t="s">
        <v>6940</v>
      </c>
      <c r="C578" t="s">
        <v>6943</v>
      </c>
      <c r="D578" t="s">
        <v>123</v>
      </c>
      <c r="E578" t="s">
        <v>102</v>
      </c>
      <c r="F578" t="s">
        <v>307</v>
      </c>
      <c r="G578" s="77">
        <v>3374983.62</v>
      </c>
      <c r="H578" s="77">
        <v>15.5808</v>
      </c>
      <c r="I578" s="77">
        <v>525.84944786495998</v>
      </c>
      <c r="J578" s="78">
        <v>-2E-3</v>
      </c>
      <c r="K578" s="78">
        <v>0</v>
      </c>
    </row>
    <row r="579" spans="2:11">
      <c r="B579" t="s">
        <v>6944</v>
      </c>
      <c r="C579" t="s">
        <v>6945</v>
      </c>
      <c r="D579" t="s">
        <v>123</v>
      </c>
      <c r="E579" t="s">
        <v>102</v>
      </c>
      <c r="F579" t="s">
        <v>646</v>
      </c>
      <c r="G579" s="77">
        <v>9716876.4000000004</v>
      </c>
      <c r="H579" s="77">
        <v>27.424900000000001</v>
      </c>
      <c r="I579" s="77">
        <v>2664.8436358235999</v>
      </c>
      <c r="J579" s="78">
        <v>-1.04E-2</v>
      </c>
      <c r="K579" s="78">
        <v>1E-4</v>
      </c>
    </row>
    <row r="580" spans="2:11">
      <c r="B580" t="s">
        <v>6944</v>
      </c>
      <c r="C580" t="s">
        <v>6946</v>
      </c>
      <c r="D580" t="s">
        <v>123</v>
      </c>
      <c r="E580" t="s">
        <v>102</v>
      </c>
      <c r="F580" t="s">
        <v>646</v>
      </c>
      <c r="G580" s="77">
        <v>8437625.5800000001</v>
      </c>
      <c r="H580" s="77">
        <v>-27.104199999999999</v>
      </c>
      <c r="I580" s="77">
        <v>-2286.9509124543602</v>
      </c>
      <c r="J580" s="78">
        <v>8.8999999999999999E-3</v>
      </c>
      <c r="K580" s="78">
        <v>-1E-4</v>
      </c>
    </row>
    <row r="581" spans="2:11">
      <c r="B581" t="s">
        <v>6947</v>
      </c>
      <c r="C581" t="s">
        <v>6948</v>
      </c>
      <c r="D581" t="s">
        <v>123</v>
      </c>
      <c r="E581" t="s">
        <v>102</v>
      </c>
      <c r="F581" t="s">
        <v>872</v>
      </c>
      <c r="G581" s="77">
        <v>11382400.27</v>
      </c>
      <c r="H581" s="77">
        <v>-5.6688000000000001</v>
      </c>
      <c r="I581" s="77">
        <v>-645.24550650575998</v>
      </c>
      <c r="J581" s="78">
        <v>2.5000000000000001E-3</v>
      </c>
      <c r="K581" s="78">
        <v>0</v>
      </c>
    </row>
    <row r="582" spans="2:11">
      <c r="B582" t="s">
        <v>6949</v>
      </c>
      <c r="C582" t="s">
        <v>6950</v>
      </c>
      <c r="D582" t="s">
        <v>123</v>
      </c>
      <c r="E582" t="s">
        <v>201</v>
      </c>
      <c r="F582" t="s">
        <v>755</v>
      </c>
      <c r="G582" s="77">
        <v>14951487.42</v>
      </c>
      <c r="H582" s="77">
        <v>535.17000000000178</v>
      </c>
      <c r="I582" s="77">
        <v>2161.3888215942702</v>
      </c>
      <c r="J582" s="78">
        <v>-8.3999999999999995E-3</v>
      </c>
      <c r="K582" s="78">
        <v>1E-4</v>
      </c>
    </row>
    <row r="583" spans="2:11">
      <c r="B583" s="79" t="s">
        <v>1245</v>
      </c>
      <c r="G583" s="81">
        <v>0</v>
      </c>
      <c r="I583" s="81">
        <v>0</v>
      </c>
      <c r="J583" s="80">
        <v>0</v>
      </c>
      <c r="K583" s="80">
        <v>0</v>
      </c>
    </row>
    <row r="584" spans="2:11">
      <c r="B584" t="s">
        <v>217</v>
      </c>
      <c r="C584" t="s">
        <v>217</v>
      </c>
      <c r="D584" t="s">
        <v>217</v>
      </c>
      <c r="E584" t="s">
        <v>217</v>
      </c>
      <c r="G584" s="77">
        <v>0</v>
      </c>
      <c r="H584" s="77">
        <v>0</v>
      </c>
      <c r="I584" s="77">
        <v>0</v>
      </c>
      <c r="J584" s="78">
        <v>0</v>
      </c>
      <c r="K584" s="78">
        <v>0</v>
      </c>
    </row>
    <row r="585" spans="2:11">
      <c r="B585" s="79" t="s">
        <v>256</v>
      </c>
      <c r="G585" s="81">
        <v>33807076.759999998</v>
      </c>
      <c r="I585" s="81">
        <v>271.40207631150002</v>
      </c>
      <c r="J585" s="80">
        <v>-1.1000000000000001E-3</v>
      </c>
      <c r="K585" s="80">
        <v>0</v>
      </c>
    </row>
    <row r="586" spans="2:11">
      <c r="B586" s="79" t="s">
        <v>5119</v>
      </c>
      <c r="G586" s="81">
        <v>0</v>
      </c>
      <c r="I586" s="81">
        <v>0</v>
      </c>
      <c r="J586" s="80">
        <v>0</v>
      </c>
      <c r="K586" s="80">
        <v>0</v>
      </c>
    </row>
    <row r="587" spans="2:11">
      <c r="B587" t="s">
        <v>217</v>
      </c>
      <c r="C587" t="s">
        <v>217</v>
      </c>
      <c r="D587" t="s">
        <v>217</v>
      </c>
      <c r="E587" t="s">
        <v>217</v>
      </c>
      <c r="G587" s="77">
        <v>0</v>
      </c>
      <c r="H587" s="77">
        <v>0</v>
      </c>
      <c r="I587" s="77">
        <v>0</v>
      </c>
      <c r="J587" s="78">
        <v>0</v>
      </c>
      <c r="K587" s="78">
        <v>0</v>
      </c>
    </row>
    <row r="588" spans="2:11">
      <c r="B588" s="79" t="s">
        <v>5138</v>
      </c>
      <c r="G588" s="81">
        <v>33807076.759999998</v>
      </c>
      <c r="I588" s="81">
        <v>271.40207631150002</v>
      </c>
      <c r="J588" s="80">
        <v>-1.1000000000000001E-3</v>
      </c>
      <c r="K588" s="80">
        <v>0</v>
      </c>
    </row>
    <row r="589" spans="2:11">
      <c r="B589" t="s">
        <v>6951</v>
      </c>
      <c r="C589" t="s">
        <v>6952</v>
      </c>
      <c r="D589" t="s">
        <v>123</v>
      </c>
      <c r="E589" t="s">
        <v>201</v>
      </c>
      <c r="F589" t="s">
        <v>307</v>
      </c>
      <c r="G589" s="77">
        <v>33807076.759999998</v>
      </c>
      <c r="H589" s="77">
        <v>29.720000000000034</v>
      </c>
      <c r="I589" s="77">
        <v>271.40207631150002</v>
      </c>
      <c r="J589" s="78">
        <v>-1.1000000000000001E-3</v>
      </c>
      <c r="K589" s="78">
        <v>0</v>
      </c>
    </row>
    <row r="590" spans="2:11">
      <c r="B590" s="79" t="s">
        <v>5129</v>
      </c>
      <c r="G590" s="81">
        <v>0</v>
      </c>
      <c r="I590" s="81">
        <v>0</v>
      </c>
      <c r="J590" s="80">
        <v>0</v>
      </c>
      <c r="K590" s="80">
        <v>0</v>
      </c>
    </row>
    <row r="591" spans="2:11">
      <c r="B591" t="s">
        <v>217</v>
      </c>
      <c r="C591" t="s">
        <v>217</v>
      </c>
      <c r="D591" t="s">
        <v>217</v>
      </c>
      <c r="E591" t="s">
        <v>217</v>
      </c>
      <c r="G591" s="77">
        <v>0</v>
      </c>
      <c r="H591" s="77">
        <v>0</v>
      </c>
      <c r="I591" s="77">
        <v>0</v>
      </c>
      <c r="J591" s="78">
        <v>0</v>
      </c>
      <c r="K591" s="78">
        <v>0</v>
      </c>
    </row>
    <row r="592" spans="2:11">
      <c r="B592" s="79" t="s">
        <v>1245</v>
      </c>
      <c r="G592" s="81">
        <v>0</v>
      </c>
      <c r="I592" s="81">
        <v>0</v>
      </c>
      <c r="J592" s="80">
        <v>0</v>
      </c>
      <c r="K592" s="80">
        <v>0</v>
      </c>
    </row>
    <row r="593" spans="2:11">
      <c r="B593" t="s">
        <v>217</v>
      </c>
      <c r="C593" t="s">
        <v>217</v>
      </c>
      <c r="D593" t="s">
        <v>217</v>
      </c>
      <c r="E593" t="s">
        <v>217</v>
      </c>
      <c r="G593" s="77">
        <v>0</v>
      </c>
      <c r="H593" s="77">
        <v>0</v>
      </c>
      <c r="I593" s="77">
        <v>0</v>
      </c>
      <c r="J593" s="78">
        <v>0</v>
      </c>
      <c r="K593" s="78">
        <v>0</v>
      </c>
    </row>
    <row r="594" spans="2:11">
      <c r="B594" t="s">
        <v>258</v>
      </c>
    </row>
    <row r="595" spans="2:11">
      <c r="B595" t="s">
        <v>400</v>
      </c>
    </row>
    <row r="596" spans="2:11">
      <c r="B596" t="s">
        <v>401</v>
      </c>
    </row>
    <row r="597" spans="2:11">
      <c r="B597" t="s">
        <v>402</v>
      </c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6">
        <v>45016</v>
      </c>
    </row>
    <row r="2" spans="2:78" s="1" customFormat="1">
      <c r="B2" s="2" t="s">
        <v>1</v>
      </c>
      <c r="C2" s="12" t="s">
        <v>198</v>
      </c>
    </row>
    <row r="3" spans="2:78" s="1" customFormat="1">
      <c r="B3" s="2" t="s">
        <v>2</v>
      </c>
      <c r="C3" s="26" t="s">
        <v>197</v>
      </c>
    </row>
    <row r="4" spans="2:78" s="1" customFormat="1">
      <c r="B4" s="2" t="s">
        <v>3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8.25</v>
      </c>
      <c r="I11" s="7"/>
      <c r="J11" s="7"/>
      <c r="K11" s="76">
        <v>1E-4</v>
      </c>
      <c r="L11" s="75">
        <v>25</v>
      </c>
      <c r="M11" s="7"/>
      <c r="N11" s="75">
        <v>1.8826589649999999E-2</v>
      </c>
      <c r="O11" s="7"/>
      <c r="P11" s="76">
        <v>1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207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5154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5158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5159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5160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7">
        <v>0</v>
      </c>
      <c r="I19" t="s">
        <v>217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5161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7">
        <v>0</v>
      </c>
      <c r="I21" t="s">
        <v>217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5162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5163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256</v>
      </c>
      <c r="D26" s="16"/>
      <c r="H26" s="81">
        <v>8.25</v>
      </c>
      <c r="K26" s="80">
        <v>1E-4</v>
      </c>
      <c r="L26" s="81">
        <v>25</v>
      </c>
      <c r="N26" s="81">
        <v>1.8826589649999999E-2</v>
      </c>
      <c r="P26" s="80">
        <v>1</v>
      </c>
      <c r="Q26" s="80">
        <v>0</v>
      </c>
    </row>
    <row r="27" spans="2:17">
      <c r="B27" s="79" t="s">
        <v>5154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7">
        <v>0</v>
      </c>
      <c r="I28" t="s">
        <v>217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5158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7">
        <v>0</v>
      </c>
      <c r="I30" t="s">
        <v>217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5159</v>
      </c>
      <c r="D31" s="16"/>
      <c r="H31" s="81">
        <v>8.25</v>
      </c>
      <c r="K31" s="80">
        <v>1E-4</v>
      </c>
      <c r="L31" s="81">
        <v>25</v>
      </c>
      <c r="N31" s="81">
        <v>1.8826589649999999E-2</v>
      </c>
      <c r="P31" s="80">
        <v>1</v>
      </c>
      <c r="Q31" s="80">
        <v>0</v>
      </c>
    </row>
    <row r="32" spans="2:17">
      <c r="B32" s="79" t="s">
        <v>5160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7">
        <v>0</v>
      </c>
      <c r="I33" t="s">
        <v>217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5161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7">
        <v>0</v>
      </c>
      <c r="I35" t="s">
        <v>217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5162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7">
        <v>0</v>
      </c>
      <c r="I37" t="s">
        <v>217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5163</v>
      </c>
      <c r="D38" s="16"/>
      <c r="H38" s="81">
        <v>8.25</v>
      </c>
      <c r="K38" s="80">
        <v>1E-4</v>
      </c>
      <c r="L38" s="81">
        <v>25</v>
      </c>
      <c r="N38" s="81">
        <v>1.8826589649999999E-2</v>
      </c>
      <c r="P38" s="80">
        <v>1</v>
      </c>
      <c r="Q38" s="80">
        <v>0</v>
      </c>
    </row>
    <row r="39" spans="2:17">
      <c r="B39" t="s">
        <v>6953</v>
      </c>
      <c r="C39" t="s">
        <v>6954</v>
      </c>
      <c r="D39" s="16"/>
      <c r="E39" t="s">
        <v>217</v>
      </c>
      <c r="F39" t="s">
        <v>218</v>
      </c>
      <c r="G39" t="s">
        <v>654</v>
      </c>
      <c r="H39" s="77">
        <v>8.25</v>
      </c>
      <c r="I39" t="s">
        <v>106</v>
      </c>
      <c r="J39" s="78">
        <v>0</v>
      </c>
      <c r="K39" s="78">
        <v>1E-4</v>
      </c>
      <c r="L39" s="77">
        <v>25</v>
      </c>
      <c r="M39" s="77">
        <v>1E-4</v>
      </c>
      <c r="N39" s="77">
        <v>1.8826589649999999E-2</v>
      </c>
      <c r="O39" s="78">
        <v>0</v>
      </c>
      <c r="P39" s="78">
        <v>1</v>
      </c>
      <c r="Q39" s="78">
        <v>0</v>
      </c>
    </row>
    <row r="40" spans="2:17">
      <c r="B40" t="s">
        <v>258</v>
      </c>
      <c r="D40" s="16"/>
    </row>
    <row r="41" spans="2:17">
      <c r="B41" t="s">
        <v>400</v>
      </c>
      <c r="D41" s="16"/>
    </row>
    <row r="42" spans="2:17">
      <c r="B42" t="s">
        <v>401</v>
      </c>
      <c r="D42" s="16"/>
    </row>
    <row r="43" spans="2:17">
      <c r="B43" t="s">
        <v>402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08"/>
  <sheetViews>
    <sheetView rightToLeft="1" topLeftCell="A389" workbookViewId="0">
      <selection activeCell="E404" sqref="E13:E40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6">
        <v>45016</v>
      </c>
    </row>
    <row r="2" spans="2:60" s="1" customFormat="1">
      <c r="B2" s="2" t="s">
        <v>1</v>
      </c>
      <c r="C2" s="12" t="s">
        <v>198</v>
      </c>
    </row>
    <row r="3" spans="2:60" s="1" customFormat="1">
      <c r="B3" s="2" t="s">
        <v>2</v>
      </c>
      <c r="C3" s="26" t="s">
        <v>197</v>
      </c>
    </row>
    <row r="4" spans="2:60" s="1" customFormat="1">
      <c r="B4" s="2" t="s">
        <v>3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3.9</v>
      </c>
      <c r="J11" s="18"/>
      <c r="K11" s="18"/>
      <c r="L11" s="18"/>
      <c r="M11" s="76">
        <v>4.3499999999999997E-2</v>
      </c>
      <c r="N11" s="75">
        <v>2182262180.0799999</v>
      </c>
      <c r="O11" s="7"/>
      <c r="P11" s="75">
        <v>2819744.1737721646</v>
      </c>
      <c r="Q11" s="76">
        <v>1</v>
      </c>
      <c r="R11" s="76">
        <v>0.11559999999999999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207</v>
      </c>
      <c r="I12" s="81">
        <v>4.37</v>
      </c>
      <c r="M12" s="80">
        <v>3.49E-2</v>
      </c>
      <c r="N12" s="81">
        <v>1896998215.8099999</v>
      </c>
      <c r="P12" s="81">
        <v>2066151.7826147887</v>
      </c>
      <c r="Q12" s="80">
        <v>0.73270000000000002</v>
      </c>
      <c r="R12" s="80">
        <v>8.4699999999999998E-2</v>
      </c>
    </row>
    <row r="13" spans="2:60">
      <c r="B13" s="79" t="s">
        <v>6955</v>
      </c>
      <c r="I13" s="81">
        <v>2.84</v>
      </c>
      <c r="M13" s="80">
        <v>2.0500000000000001E-2</v>
      </c>
      <c r="N13" s="81">
        <v>810042577.23000002</v>
      </c>
      <c r="P13" s="81">
        <v>889455.87773454655</v>
      </c>
      <c r="Q13" s="80">
        <v>0.31540000000000001</v>
      </c>
      <c r="R13" s="80">
        <v>3.6499999999999998E-2</v>
      </c>
    </row>
    <row r="14" spans="2:60">
      <c r="B14" t="s">
        <v>7841</v>
      </c>
      <c r="C14" t="s">
        <v>6956</v>
      </c>
      <c r="D14" t="s">
        <v>6957</v>
      </c>
      <c r="E14"/>
      <c r="F14" t="s">
        <v>5058</v>
      </c>
      <c r="G14" t="s">
        <v>6958</v>
      </c>
      <c r="H14" t="s">
        <v>5221</v>
      </c>
      <c r="I14" s="77">
        <v>2.98</v>
      </c>
      <c r="J14" t="s">
        <v>128</v>
      </c>
      <c r="K14" t="s">
        <v>102</v>
      </c>
      <c r="L14" s="78">
        <v>1.4999999999999999E-2</v>
      </c>
      <c r="M14" s="78">
        <v>2.0899999999999998E-2</v>
      </c>
      <c r="N14" s="77">
        <v>45625331.829999998</v>
      </c>
      <c r="O14" s="77">
        <v>102.72406699999995</v>
      </c>
      <c r="P14" s="77">
        <v>46868.196438021499</v>
      </c>
      <c r="Q14" s="78">
        <v>1.66E-2</v>
      </c>
      <c r="R14" s="78">
        <v>1.9E-3</v>
      </c>
    </row>
    <row r="15" spans="2:60">
      <c r="B15" t="s">
        <v>7841</v>
      </c>
      <c r="C15" t="s">
        <v>6956</v>
      </c>
      <c r="D15" t="s">
        <v>6959</v>
      </c>
      <c r="E15"/>
      <c r="F15" t="s">
        <v>5058</v>
      </c>
      <c r="G15" t="s">
        <v>6960</v>
      </c>
      <c r="H15" t="s">
        <v>5221</v>
      </c>
      <c r="I15" s="77">
        <v>2.79</v>
      </c>
      <c r="J15" t="s">
        <v>128</v>
      </c>
      <c r="K15" t="s">
        <v>102</v>
      </c>
      <c r="L15" s="78">
        <v>1.43E-2</v>
      </c>
      <c r="M15" s="78">
        <v>2.0500000000000001E-2</v>
      </c>
      <c r="N15" s="77">
        <v>745274185.14999998</v>
      </c>
      <c r="O15" s="77">
        <v>110.38080499999994</v>
      </c>
      <c r="P15" s="77">
        <v>822639.64502576005</v>
      </c>
      <c r="Q15" s="78">
        <v>0.29170000000000001</v>
      </c>
      <c r="R15" s="78">
        <v>3.3700000000000001E-2</v>
      </c>
    </row>
    <row r="16" spans="2:60">
      <c r="B16" t="s">
        <v>7841</v>
      </c>
      <c r="C16" t="s">
        <v>6956</v>
      </c>
      <c r="D16" t="s">
        <v>6961</v>
      </c>
      <c r="E16"/>
      <c r="F16" t="s">
        <v>5058</v>
      </c>
      <c r="G16" t="s">
        <v>1420</v>
      </c>
      <c r="H16" t="s">
        <v>5221</v>
      </c>
      <c r="I16" s="77">
        <v>4.74</v>
      </c>
      <c r="J16" t="s">
        <v>128</v>
      </c>
      <c r="K16" t="s">
        <v>102</v>
      </c>
      <c r="L16" s="78">
        <v>1.1599999999999999E-2</v>
      </c>
      <c r="M16" s="78">
        <v>1.78E-2</v>
      </c>
      <c r="N16" s="77">
        <v>19143060.25</v>
      </c>
      <c r="O16" s="77">
        <v>104.20505399999982</v>
      </c>
      <c r="P16" s="77">
        <v>19948.036270764998</v>
      </c>
      <c r="Q16" s="78">
        <v>7.1000000000000004E-3</v>
      </c>
      <c r="R16" s="78">
        <v>8.0000000000000004E-4</v>
      </c>
    </row>
    <row r="17" spans="2:18">
      <c r="B17" s="79" t="s">
        <v>6962</v>
      </c>
      <c r="I17" s="81">
        <v>6.68</v>
      </c>
      <c r="M17" s="80">
        <v>3.9800000000000002E-2</v>
      </c>
      <c r="N17" s="81">
        <v>162846196.59</v>
      </c>
      <c r="P17" s="81">
        <v>170590.19049210308</v>
      </c>
      <c r="Q17" s="80">
        <v>6.0499999999999998E-2</v>
      </c>
      <c r="R17" s="80">
        <v>7.0000000000000001E-3</v>
      </c>
    </row>
    <row r="18" spans="2:18">
      <c r="B18" t="s">
        <v>6963</v>
      </c>
      <c r="C18" t="s">
        <v>6956</v>
      </c>
      <c r="D18" t="s">
        <v>6964</v>
      </c>
      <c r="E18"/>
      <c r="F18" t="s">
        <v>217</v>
      </c>
      <c r="G18" t="s">
        <v>6965</v>
      </c>
      <c r="H18" t="s">
        <v>218</v>
      </c>
      <c r="I18" s="77">
        <v>7.13</v>
      </c>
      <c r="J18" t="s">
        <v>112</v>
      </c>
      <c r="K18" t="s">
        <v>102</v>
      </c>
      <c r="L18" s="78">
        <v>2.6599999999999999E-2</v>
      </c>
      <c r="M18" s="78">
        <v>2.06E-2</v>
      </c>
      <c r="N18" s="77">
        <v>6866912.5099999998</v>
      </c>
      <c r="O18" s="77">
        <v>115.18</v>
      </c>
      <c r="P18" s="77">
        <v>7909.3098290179996</v>
      </c>
      <c r="Q18" s="78">
        <v>2.8E-3</v>
      </c>
      <c r="R18" s="78">
        <v>2.9999999999999997E-4</v>
      </c>
    </row>
    <row r="19" spans="2:18">
      <c r="B19" t="s">
        <v>6963</v>
      </c>
      <c r="C19" t="s">
        <v>6956</v>
      </c>
      <c r="D19" t="s">
        <v>6966</v>
      </c>
      <c r="E19"/>
      <c r="F19" t="s">
        <v>217</v>
      </c>
      <c r="G19" t="s">
        <v>6965</v>
      </c>
      <c r="H19" t="s">
        <v>218</v>
      </c>
      <c r="I19" s="77">
        <v>7.63</v>
      </c>
      <c r="J19" t="s">
        <v>112</v>
      </c>
      <c r="K19" t="s">
        <v>102</v>
      </c>
      <c r="L19" s="78">
        <v>2.4500000000000001E-2</v>
      </c>
      <c r="M19" s="78">
        <v>4.2599999999999999E-2</v>
      </c>
      <c r="N19" s="77">
        <v>10126187.359999999</v>
      </c>
      <c r="O19" s="77">
        <v>104.03</v>
      </c>
      <c r="P19" s="77">
        <v>10534.272710608</v>
      </c>
      <c r="Q19" s="78">
        <v>3.7000000000000002E-3</v>
      </c>
      <c r="R19" s="78">
        <v>4.0000000000000002E-4</v>
      </c>
    </row>
    <row r="20" spans="2:18">
      <c r="B20" t="s">
        <v>6963</v>
      </c>
      <c r="C20" t="s">
        <v>6956</v>
      </c>
      <c r="D20" t="s">
        <v>6967</v>
      </c>
      <c r="E20"/>
      <c r="F20" t="s">
        <v>217</v>
      </c>
      <c r="G20" t="s">
        <v>6965</v>
      </c>
      <c r="H20" t="s">
        <v>218</v>
      </c>
      <c r="I20" s="77">
        <v>5.62</v>
      </c>
      <c r="J20" t="s">
        <v>127</v>
      </c>
      <c r="K20" t="s">
        <v>102</v>
      </c>
      <c r="L20" s="78">
        <v>3.7100000000000001E-2</v>
      </c>
      <c r="M20" s="78">
        <v>4.3099999999999999E-2</v>
      </c>
      <c r="N20" s="77">
        <v>7505367.4100000001</v>
      </c>
      <c r="O20" s="77">
        <v>100.83</v>
      </c>
      <c r="P20" s="77">
        <v>7567.6619595029997</v>
      </c>
      <c r="Q20" s="78">
        <v>2.7000000000000001E-3</v>
      </c>
      <c r="R20" s="78">
        <v>2.9999999999999997E-4</v>
      </c>
    </row>
    <row r="21" spans="2:18">
      <c r="B21" t="s">
        <v>6963</v>
      </c>
      <c r="C21" t="s">
        <v>6956</v>
      </c>
      <c r="D21" t="s">
        <v>6968</v>
      </c>
      <c r="E21"/>
      <c r="F21" t="s">
        <v>217</v>
      </c>
      <c r="G21" t="s">
        <v>6965</v>
      </c>
      <c r="H21" t="s">
        <v>218</v>
      </c>
      <c r="I21" s="77">
        <v>7.54</v>
      </c>
      <c r="J21" t="s">
        <v>127</v>
      </c>
      <c r="K21" t="s">
        <v>102</v>
      </c>
      <c r="L21" s="78">
        <v>3.2899999999999999E-2</v>
      </c>
      <c r="M21" s="78">
        <v>4.87E-2</v>
      </c>
      <c r="N21" s="77">
        <v>11527847.5</v>
      </c>
      <c r="O21" s="77">
        <v>98.79</v>
      </c>
      <c r="P21" s="77">
        <v>11388.36054525</v>
      </c>
      <c r="Q21" s="78">
        <v>4.0000000000000001E-3</v>
      </c>
      <c r="R21" s="78">
        <v>5.0000000000000001E-4</v>
      </c>
    </row>
    <row r="22" spans="2:18">
      <c r="B22" t="s">
        <v>6963</v>
      </c>
      <c r="C22" t="s">
        <v>6956</v>
      </c>
      <c r="D22" t="s">
        <v>6969</v>
      </c>
      <c r="E22"/>
      <c r="F22" t="s">
        <v>217</v>
      </c>
      <c r="G22" t="s">
        <v>6970</v>
      </c>
      <c r="H22" t="s">
        <v>218</v>
      </c>
      <c r="I22" s="77">
        <v>6.15</v>
      </c>
      <c r="J22" t="s">
        <v>112</v>
      </c>
      <c r="K22" t="s">
        <v>102</v>
      </c>
      <c r="L22" s="78">
        <v>2.3E-2</v>
      </c>
      <c r="M22" s="78">
        <v>1.8599999999999998E-2</v>
      </c>
      <c r="N22" s="77">
        <v>5261992.21</v>
      </c>
      <c r="O22" s="77">
        <v>115.24</v>
      </c>
      <c r="P22" s="77">
        <v>6063.9198228040004</v>
      </c>
      <c r="Q22" s="78">
        <v>2.2000000000000001E-3</v>
      </c>
      <c r="R22" s="78">
        <v>2.0000000000000001E-4</v>
      </c>
    </row>
    <row r="23" spans="2:18">
      <c r="B23" t="s">
        <v>6963</v>
      </c>
      <c r="C23" t="s">
        <v>6956</v>
      </c>
      <c r="D23" t="s">
        <v>6971</v>
      </c>
      <c r="E23"/>
      <c r="F23" t="s">
        <v>217</v>
      </c>
      <c r="G23" t="s">
        <v>6970</v>
      </c>
      <c r="H23" t="s">
        <v>218</v>
      </c>
      <c r="I23" s="77">
        <v>7.05</v>
      </c>
      <c r="J23" t="s">
        <v>112</v>
      </c>
      <c r="K23" t="s">
        <v>102</v>
      </c>
      <c r="L23" s="78">
        <v>1.8499999999999999E-2</v>
      </c>
      <c r="M23" s="78">
        <v>3.39E-2</v>
      </c>
      <c r="N23" s="77">
        <v>7735872.5300000003</v>
      </c>
      <c r="O23" s="77">
        <v>109.14</v>
      </c>
      <c r="P23" s="77">
        <v>8442.9312792420005</v>
      </c>
      <c r="Q23" s="78">
        <v>3.0000000000000001E-3</v>
      </c>
      <c r="R23" s="78">
        <v>2.9999999999999997E-4</v>
      </c>
    </row>
    <row r="24" spans="2:18">
      <c r="B24" t="s">
        <v>6963</v>
      </c>
      <c r="C24" t="s">
        <v>6956</v>
      </c>
      <c r="D24" t="s">
        <v>6972</v>
      </c>
      <c r="E24"/>
      <c r="F24" t="s">
        <v>217</v>
      </c>
      <c r="G24" t="s">
        <v>6970</v>
      </c>
      <c r="H24" t="s">
        <v>218</v>
      </c>
      <c r="I24" s="77">
        <v>4.71</v>
      </c>
      <c r="J24" t="s">
        <v>127</v>
      </c>
      <c r="K24" t="s">
        <v>102</v>
      </c>
      <c r="L24" s="78">
        <v>3.27E-2</v>
      </c>
      <c r="M24" s="78">
        <v>4.3700000000000003E-2</v>
      </c>
      <c r="N24" s="77">
        <v>8719070.2300000004</v>
      </c>
      <c r="O24" s="77">
        <v>98.16</v>
      </c>
      <c r="P24" s="77">
        <v>8558.6393377679997</v>
      </c>
      <c r="Q24" s="78">
        <v>3.0000000000000001E-3</v>
      </c>
      <c r="R24" s="78">
        <v>4.0000000000000002E-4</v>
      </c>
    </row>
    <row r="25" spans="2:18">
      <c r="B25" t="s">
        <v>6963</v>
      </c>
      <c r="C25" t="s">
        <v>6956</v>
      </c>
      <c r="D25" t="s">
        <v>6973</v>
      </c>
      <c r="E25"/>
      <c r="F25" t="s">
        <v>217</v>
      </c>
      <c r="G25" t="s">
        <v>6970</v>
      </c>
      <c r="H25" t="s">
        <v>218</v>
      </c>
      <c r="I25" s="77">
        <v>6.89</v>
      </c>
      <c r="J25" t="s">
        <v>127</v>
      </c>
      <c r="K25" t="s">
        <v>102</v>
      </c>
      <c r="L25" s="78">
        <v>3.0099999999999998E-2</v>
      </c>
      <c r="M25" s="78">
        <v>4.6699999999999998E-2</v>
      </c>
      <c r="N25" s="77">
        <v>11148919.01</v>
      </c>
      <c r="O25" s="77">
        <v>99.53</v>
      </c>
      <c r="P25" s="77">
        <v>11096.519090653001</v>
      </c>
      <c r="Q25" s="78">
        <v>3.8999999999999998E-3</v>
      </c>
      <c r="R25" s="78">
        <v>5.0000000000000001E-4</v>
      </c>
    </row>
    <row r="26" spans="2:18">
      <c r="B26" t="s">
        <v>6963</v>
      </c>
      <c r="C26" t="s">
        <v>6956</v>
      </c>
      <c r="D26" t="s">
        <v>6974</v>
      </c>
      <c r="E26"/>
      <c r="F26" t="s">
        <v>217</v>
      </c>
      <c r="G26" t="s">
        <v>6975</v>
      </c>
      <c r="H26" t="s">
        <v>218</v>
      </c>
      <c r="I26" s="77">
        <v>-21.86</v>
      </c>
      <c r="J26" t="s">
        <v>123</v>
      </c>
      <c r="K26" t="s">
        <v>102</v>
      </c>
      <c r="L26" s="78">
        <v>0</v>
      </c>
      <c r="M26" s="78">
        <v>-0.13950000000000001</v>
      </c>
      <c r="N26" s="77">
        <v>-512.95000000000005</v>
      </c>
      <c r="O26" s="77">
        <v>2706.1606750000001</v>
      </c>
      <c r="P26" s="77">
        <v>-13.8812511824125</v>
      </c>
      <c r="Q26" s="78">
        <v>0</v>
      </c>
      <c r="R26" s="78">
        <v>0</v>
      </c>
    </row>
    <row r="27" spans="2:18">
      <c r="B27" t="s">
        <v>6963</v>
      </c>
      <c r="C27" t="s">
        <v>6956</v>
      </c>
      <c r="D27" t="s">
        <v>6976</v>
      </c>
      <c r="E27"/>
      <c r="F27" t="s">
        <v>217</v>
      </c>
      <c r="G27" t="s">
        <v>6977</v>
      </c>
      <c r="H27" t="s">
        <v>218</v>
      </c>
      <c r="I27" s="77">
        <v>0.01</v>
      </c>
      <c r="J27" t="s">
        <v>123</v>
      </c>
      <c r="K27" t="s">
        <v>102</v>
      </c>
      <c r="L27" s="78">
        <v>0</v>
      </c>
      <c r="M27" s="78">
        <v>-0.1411</v>
      </c>
      <c r="N27" s="77">
        <v>-827.6</v>
      </c>
      <c r="O27" s="77">
        <v>2780.0809920000002</v>
      </c>
      <c r="P27" s="77">
        <v>-23.007950289791999</v>
      </c>
      <c r="Q27" s="78">
        <v>0</v>
      </c>
      <c r="R27" s="78">
        <v>0</v>
      </c>
    </row>
    <row r="28" spans="2:18">
      <c r="B28" t="s">
        <v>6963</v>
      </c>
      <c r="C28" t="s">
        <v>6956</v>
      </c>
      <c r="D28" t="s">
        <v>6978</v>
      </c>
      <c r="E28"/>
      <c r="F28" t="s">
        <v>217</v>
      </c>
      <c r="G28" t="s">
        <v>6977</v>
      </c>
      <c r="H28" t="s">
        <v>218</v>
      </c>
      <c r="I28" s="77">
        <v>0.01</v>
      </c>
      <c r="J28" t="s">
        <v>123</v>
      </c>
      <c r="K28" t="s">
        <v>102</v>
      </c>
      <c r="L28" s="78">
        <v>0</v>
      </c>
      <c r="M28" s="78">
        <v>-0.1145</v>
      </c>
      <c r="N28" s="77">
        <v>-936.02</v>
      </c>
      <c r="O28" s="77">
        <v>1426.1410129999999</v>
      </c>
      <c r="P28" s="77">
        <v>-13.348965109882601</v>
      </c>
      <c r="Q28" s="78">
        <v>0</v>
      </c>
      <c r="R28" s="78">
        <v>0</v>
      </c>
    </row>
    <row r="29" spans="2:18">
      <c r="B29" t="s">
        <v>6963</v>
      </c>
      <c r="C29" t="s">
        <v>6956</v>
      </c>
      <c r="D29" t="s">
        <v>6979</v>
      </c>
      <c r="E29"/>
      <c r="F29" t="s">
        <v>217</v>
      </c>
      <c r="G29" t="s">
        <v>6977</v>
      </c>
      <c r="H29" t="s">
        <v>218</v>
      </c>
      <c r="I29" s="77">
        <v>0.01</v>
      </c>
      <c r="J29" t="s">
        <v>123</v>
      </c>
      <c r="K29" t="s">
        <v>102</v>
      </c>
      <c r="L29" s="78">
        <v>0</v>
      </c>
      <c r="M29" s="78">
        <v>-0.1482</v>
      </c>
      <c r="N29" s="77">
        <v>-771.03</v>
      </c>
      <c r="O29" s="77">
        <v>3334.0382129999998</v>
      </c>
      <c r="P29" s="77">
        <v>-25.706434833693901</v>
      </c>
      <c r="Q29" s="78">
        <v>0</v>
      </c>
      <c r="R29" s="78">
        <v>0</v>
      </c>
    </row>
    <row r="30" spans="2:18">
      <c r="B30" t="s">
        <v>6963</v>
      </c>
      <c r="C30" t="s">
        <v>6956</v>
      </c>
      <c r="D30" t="s">
        <v>6980</v>
      </c>
      <c r="E30"/>
      <c r="F30" t="s">
        <v>217</v>
      </c>
      <c r="G30" t="s">
        <v>6977</v>
      </c>
      <c r="H30" t="s">
        <v>218</v>
      </c>
      <c r="I30" s="77">
        <v>0.01</v>
      </c>
      <c r="J30" t="s">
        <v>123</v>
      </c>
      <c r="K30" t="s">
        <v>102</v>
      </c>
      <c r="L30" s="78">
        <v>0</v>
      </c>
      <c r="M30" s="78">
        <v>-8.0600000000000005E-2</v>
      </c>
      <c r="N30" s="77">
        <v>-1450.77</v>
      </c>
      <c r="O30" s="77">
        <v>627.15155500000003</v>
      </c>
      <c r="P30" s="77">
        <v>-9.0985266144734993</v>
      </c>
      <c r="Q30" s="78">
        <v>0</v>
      </c>
      <c r="R30" s="78">
        <v>0</v>
      </c>
    </row>
    <row r="31" spans="2:18">
      <c r="B31" t="s">
        <v>6963</v>
      </c>
      <c r="C31" t="s">
        <v>6956</v>
      </c>
      <c r="D31" t="s">
        <v>6981</v>
      </c>
      <c r="E31"/>
      <c r="F31" t="s">
        <v>217</v>
      </c>
      <c r="G31" t="s">
        <v>6977</v>
      </c>
      <c r="H31" t="s">
        <v>218</v>
      </c>
      <c r="I31" s="77">
        <v>0.01</v>
      </c>
      <c r="J31" t="s">
        <v>123</v>
      </c>
      <c r="K31" t="s">
        <v>102</v>
      </c>
      <c r="L31" s="78">
        <v>0</v>
      </c>
      <c r="M31" s="78">
        <v>-0.1108</v>
      </c>
      <c r="N31" s="77">
        <v>-1080.3</v>
      </c>
      <c r="O31" s="77">
        <v>1301.278384</v>
      </c>
      <c r="P31" s="77">
        <v>-14.057710382352001</v>
      </c>
      <c r="Q31" s="78">
        <v>0</v>
      </c>
      <c r="R31" s="78">
        <v>0</v>
      </c>
    </row>
    <row r="32" spans="2:18">
      <c r="B32" t="s">
        <v>6963</v>
      </c>
      <c r="C32" t="s">
        <v>6956</v>
      </c>
      <c r="D32" t="s">
        <v>6982</v>
      </c>
      <c r="E32"/>
      <c r="F32" t="s">
        <v>217</v>
      </c>
      <c r="G32" t="s">
        <v>6977</v>
      </c>
      <c r="H32" t="s">
        <v>218</v>
      </c>
      <c r="I32" s="77">
        <v>0.01</v>
      </c>
      <c r="J32" t="s">
        <v>123</v>
      </c>
      <c r="K32" t="s">
        <v>102</v>
      </c>
      <c r="L32" s="78">
        <v>0</v>
      </c>
      <c r="M32" s="78">
        <v>-0.1033</v>
      </c>
      <c r="N32" s="77">
        <v>-1041.3900000000001</v>
      </c>
      <c r="O32" s="77">
        <v>1083.3313479999999</v>
      </c>
      <c r="P32" s="77">
        <v>-11.2817043249372</v>
      </c>
      <c r="Q32" s="78">
        <v>0</v>
      </c>
      <c r="R32" s="78">
        <v>0</v>
      </c>
    </row>
    <row r="33" spans="2:18">
      <c r="B33" t="s">
        <v>6963</v>
      </c>
      <c r="C33" t="s">
        <v>6956</v>
      </c>
      <c r="D33" t="s">
        <v>6983</v>
      </c>
      <c r="E33"/>
      <c r="F33" t="s">
        <v>217</v>
      </c>
      <c r="G33" t="s">
        <v>6977</v>
      </c>
      <c r="H33" t="s">
        <v>218</v>
      </c>
      <c r="I33" s="77">
        <v>0.01</v>
      </c>
      <c r="J33" t="s">
        <v>123</v>
      </c>
      <c r="K33" t="s">
        <v>102</v>
      </c>
      <c r="L33" s="78">
        <v>0</v>
      </c>
      <c r="M33" s="78">
        <v>-0.1331</v>
      </c>
      <c r="N33" s="77">
        <v>-909.4</v>
      </c>
      <c r="O33" s="77">
        <v>2266.3938739999999</v>
      </c>
      <c r="P33" s="77">
        <v>-20.610585890155999</v>
      </c>
      <c r="Q33" s="78">
        <v>0</v>
      </c>
      <c r="R33" s="78">
        <v>0</v>
      </c>
    </row>
    <row r="34" spans="2:18">
      <c r="B34" t="s">
        <v>6963</v>
      </c>
      <c r="C34" t="s">
        <v>6956</v>
      </c>
      <c r="D34" t="s">
        <v>6984</v>
      </c>
      <c r="E34"/>
      <c r="F34" t="s">
        <v>217</v>
      </c>
      <c r="G34" t="s">
        <v>6985</v>
      </c>
      <c r="H34" t="s">
        <v>218</v>
      </c>
      <c r="I34" s="77">
        <v>7.59</v>
      </c>
      <c r="J34" t="s">
        <v>112</v>
      </c>
      <c r="K34" t="s">
        <v>102</v>
      </c>
      <c r="L34" s="78">
        <v>2.1399999999999999E-2</v>
      </c>
      <c r="M34" s="78">
        <v>1.4500000000000001E-2</v>
      </c>
      <c r="N34" s="77">
        <v>7085734.8799999999</v>
      </c>
      <c r="O34" s="77">
        <v>120.7</v>
      </c>
      <c r="P34" s="77">
        <v>8552.4820001600001</v>
      </c>
      <c r="Q34" s="78">
        <v>3.0000000000000001E-3</v>
      </c>
      <c r="R34" s="78">
        <v>4.0000000000000002E-4</v>
      </c>
    </row>
    <row r="35" spans="2:18">
      <c r="B35" t="s">
        <v>6963</v>
      </c>
      <c r="C35" t="s">
        <v>6956</v>
      </c>
      <c r="D35" t="s">
        <v>6986</v>
      </c>
      <c r="E35"/>
      <c r="F35" t="s">
        <v>217</v>
      </c>
      <c r="G35" t="s">
        <v>6985</v>
      </c>
      <c r="H35" t="s">
        <v>218</v>
      </c>
      <c r="I35" s="77">
        <v>8.3699999999999992</v>
      </c>
      <c r="J35" t="s">
        <v>112</v>
      </c>
      <c r="K35" t="s">
        <v>102</v>
      </c>
      <c r="L35" s="78">
        <v>2.8400000000000002E-2</v>
      </c>
      <c r="M35" s="78">
        <v>3.49E-2</v>
      </c>
      <c r="N35" s="77">
        <v>9724715.5500000007</v>
      </c>
      <c r="O35" s="77">
        <v>109.74</v>
      </c>
      <c r="P35" s="77">
        <v>10671.902844570001</v>
      </c>
      <c r="Q35" s="78">
        <v>3.8E-3</v>
      </c>
      <c r="R35" s="78">
        <v>4.0000000000000002E-4</v>
      </c>
    </row>
    <row r="36" spans="2:18">
      <c r="B36" t="s">
        <v>6963</v>
      </c>
      <c r="C36" t="s">
        <v>6956</v>
      </c>
      <c r="D36" t="s">
        <v>6987</v>
      </c>
      <c r="E36"/>
      <c r="F36" t="s">
        <v>217</v>
      </c>
      <c r="G36" t="s">
        <v>6985</v>
      </c>
      <c r="H36" t="s">
        <v>218</v>
      </c>
      <c r="I36" s="77">
        <v>8.09</v>
      </c>
      <c r="J36" t="s">
        <v>112</v>
      </c>
      <c r="K36" t="s">
        <v>102</v>
      </c>
      <c r="L36" s="78">
        <v>3.0099999999999998E-2</v>
      </c>
      <c r="M36" s="78">
        <v>4.5400000000000003E-2</v>
      </c>
      <c r="N36" s="77">
        <v>18250541.41</v>
      </c>
      <c r="O36" s="77">
        <v>100.83</v>
      </c>
      <c r="P36" s="77">
        <v>18402.020903703</v>
      </c>
      <c r="Q36" s="78">
        <v>6.4999999999999997E-3</v>
      </c>
      <c r="R36" s="78">
        <v>8.0000000000000004E-4</v>
      </c>
    </row>
    <row r="37" spans="2:18">
      <c r="B37" t="s">
        <v>6963</v>
      </c>
      <c r="C37" t="s">
        <v>6956</v>
      </c>
      <c r="D37" t="s">
        <v>6988</v>
      </c>
      <c r="E37"/>
      <c r="F37" t="s">
        <v>217</v>
      </c>
      <c r="G37" t="s">
        <v>6985</v>
      </c>
      <c r="H37" t="s">
        <v>218</v>
      </c>
      <c r="I37" s="77">
        <v>6.38</v>
      </c>
      <c r="J37" t="s">
        <v>112</v>
      </c>
      <c r="K37" t="s">
        <v>102</v>
      </c>
      <c r="L37" s="78">
        <v>3.4099999999999998E-2</v>
      </c>
      <c r="M37" s="78">
        <v>4.1799999999999997E-2</v>
      </c>
      <c r="N37" s="77">
        <v>22193949.629999999</v>
      </c>
      <c r="O37" s="77">
        <v>98.01</v>
      </c>
      <c r="P37" s="77">
        <v>21752.290032362998</v>
      </c>
      <c r="Q37" s="78">
        <v>7.7000000000000002E-3</v>
      </c>
      <c r="R37" s="78">
        <v>8.9999999999999998E-4</v>
      </c>
    </row>
    <row r="38" spans="2:18">
      <c r="B38" t="s">
        <v>6963</v>
      </c>
      <c r="C38" t="s">
        <v>6956</v>
      </c>
      <c r="D38" t="s">
        <v>6989</v>
      </c>
      <c r="E38"/>
      <c r="F38" t="s">
        <v>217</v>
      </c>
      <c r="G38" t="s">
        <v>6985</v>
      </c>
      <c r="H38" t="s">
        <v>218</v>
      </c>
      <c r="I38" s="77">
        <v>7.56</v>
      </c>
      <c r="J38" t="s">
        <v>112</v>
      </c>
      <c r="K38" t="s">
        <v>102</v>
      </c>
      <c r="L38" s="78">
        <v>3.9600000000000003E-2</v>
      </c>
      <c r="M38" s="78">
        <v>6.4500000000000002E-2</v>
      </c>
      <c r="N38" s="77">
        <v>4654803.0199999996</v>
      </c>
      <c r="O38" s="77">
        <v>103.88</v>
      </c>
      <c r="P38" s="77">
        <v>4835.4093771759999</v>
      </c>
      <c r="Q38" s="78">
        <v>1.6999999999999999E-3</v>
      </c>
      <c r="R38" s="78">
        <v>2.0000000000000001E-4</v>
      </c>
    </row>
    <row r="39" spans="2:18">
      <c r="B39" t="s">
        <v>6963</v>
      </c>
      <c r="C39" t="s">
        <v>6956</v>
      </c>
      <c r="D39" t="s">
        <v>6990</v>
      </c>
      <c r="E39"/>
      <c r="F39" t="s">
        <v>217</v>
      </c>
      <c r="G39" t="s">
        <v>6977</v>
      </c>
      <c r="H39" t="s">
        <v>218</v>
      </c>
      <c r="I39" s="77">
        <v>0.01</v>
      </c>
      <c r="J39" t="s">
        <v>123</v>
      </c>
      <c r="K39" t="s">
        <v>102</v>
      </c>
      <c r="L39" s="78">
        <v>0</v>
      </c>
      <c r="M39" s="78">
        <v>-9.5600000000000004E-2</v>
      </c>
      <c r="N39" s="77">
        <v>-1540.8</v>
      </c>
      <c r="O39" s="77">
        <v>1026.239793</v>
      </c>
      <c r="P39" s="77">
        <v>-15.812302730543999</v>
      </c>
      <c r="Q39" s="78">
        <v>0</v>
      </c>
      <c r="R39" s="78">
        <v>0</v>
      </c>
    </row>
    <row r="40" spans="2:18">
      <c r="B40" t="s">
        <v>6963</v>
      </c>
      <c r="C40" t="s">
        <v>6956</v>
      </c>
      <c r="D40" t="s">
        <v>6991</v>
      </c>
      <c r="E40"/>
      <c r="F40" t="s">
        <v>217</v>
      </c>
      <c r="G40" t="s">
        <v>6977</v>
      </c>
      <c r="H40" t="s">
        <v>218</v>
      </c>
      <c r="I40" s="77">
        <v>0.01</v>
      </c>
      <c r="J40" t="s">
        <v>123</v>
      </c>
      <c r="K40" t="s">
        <v>102</v>
      </c>
      <c r="L40" s="78">
        <v>0</v>
      </c>
      <c r="M40" s="78">
        <v>-0.1084</v>
      </c>
      <c r="N40" s="77">
        <v>-1333.93</v>
      </c>
      <c r="O40" s="77">
        <v>1429.300686</v>
      </c>
      <c r="P40" s="77">
        <v>-19.065870640759801</v>
      </c>
      <c r="Q40" s="78">
        <v>0</v>
      </c>
      <c r="R40" s="78">
        <v>0</v>
      </c>
    </row>
    <row r="41" spans="2:18">
      <c r="B41" t="s">
        <v>6963</v>
      </c>
      <c r="C41" t="s">
        <v>6956</v>
      </c>
      <c r="D41" t="s">
        <v>6992</v>
      </c>
      <c r="E41"/>
      <c r="F41" t="s">
        <v>217</v>
      </c>
      <c r="G41" t="s">
        <v>6977</v>
      </c>
      <c r="H41" t="s">
        <v>218</v>
      </c>
      <c r="I41" s="77">
        <v>0.01</v>
      </c>
      <c r="J41" t="s">
        <v>123</v>
      </c>
      <c r="K41" t="s">
        <v>102</v>
      </c>
      <c r="L41" s="78">
        <v>0</v>
      </c>
      <c r="M41" s="78">
        <v>-0.15909999999999999</v>
      </c>
      <c r="N41" s="77">
        <v>-657.42</v>
      </c>
      <c r="O41" s="77">
        <v>5548.8825639999995</v>
      </c>
      <c r="P41" s="77">
        <v>-36.479463752248797</v>
      </c>
      <c r="Q41" s="78">
        <v>0</v>
      </c>
      <c r="R41" s="78">
        <v>0</v>
      </c>
    </row>
    <row r="42" spans="2:18">
      <c r="B42" t="s">
        <v>6963</v>
      </c>
      <c r="C42" t="s">
        <v>6956</v>
      </c>
      <c r="D42" t="s">
        <v>6993</v>
      </c>
      <c r="E42"/>
      <c r="F42" t="s">
        <v>217</v>
      </c>
      <c r="G42" t="s">
        <v>6977</v>
      </c>
      <c r="H42" t="s">
        <v>218</v>
      </c>
      <c r="I42" s="77">
        <v>0.01</v>
      </c>
      <c r="J42" t="s">
        <v>123</v>
      </c>
      <c r="K42" t="s">
        <v>102</v>
      </c>
      <c r="L42" s="78">
        <v>0</v>
      </c>
      <c r="M42" s="78">
        <v>-0.14069999999999999</v>
      </c>
      <c r="N42" s="77">
        <v>-1235.3599999999999</v>
      </c>
      <c r="O42" s="77">
        <v>3367.4366249999998</v>
      </c>
      <c r="P42" s="77">
        <v>-41.599965090600001</v>
      </c>
      <c r="Q42" s="78">
        <v>0</v>
      </c>
      <c r="R42" s="78">
        <v>0</v>
      </c>
    </row>
    <row r="43" spans="2:18">
      <c r="B43" t="s">
        <v>6963</v>
      </c>
      <c r="C43" t="s">
        <v>6956</v>
      </c>
      <c r="D43" t="s">
        <v>6994</v>
      </c>
      <c r="E43"/>
      <c r="F43" t="s">
        <v>217</v>
      </c>
      <c r="G43" t="s">
        <v>6977</v>
      </c>
      <c r="H43" t="s">
        <v>218</v>
      </c>
      <c r="I43" s="77">
        <v>0.01</v>
      </c>
      <c r="J43" t="s">
        <v>123</v>
      </c>
      <c r="K43" t="s">
        <v>102</v>
      </c>
      <c r="L43" s="78">
        <v>0</v>
      </c>
      <c r="M43" s="78">
        <v>-0.1409</v>
      </c>
      <c r="N43" s="77">
        <v>-328.9</v>
      </c>
      <c r="O43" s="77">
        <v>3384.508268</v>
      </c>
      <c r="P43" s="77">
        <v>-11.131647693452001</v>
      </c>
      <c r="Q43" s="78">
        <v>0</v>
      </c>
      <c r="R43" s="78">
        <v>0</v>
      </c>
    </row>
    <row r="44" spans="2:18">
      <c r="B44" t="s">
        <v>6963</v>
      </c>
      <c r="C44" t="s">
        <v>6956</v>
      </c>
      <c r="D44" t="s">
        <v>6995</v>
      </c>
      <c r="E44"/>
      <c r="F44" t="s">
        <v>217</v>
      </c>
      <c r="G44" t="s">
        <v>6996</v>
      </c>
      <c r="H44" t="s">
        <v>218</v>
      </c>
      <c r="I44" s="77">
        <v>4.1500000000000004</v>
      </c>
      <c r="J44" t="s">
        <v>112</v>
      </c>
      <c r="K44" t="s">
        <v>102</v>
      </c>
      <c r="L44" s="78">
        <v>3.1E-2</v>
      </c>
      <c r="M44" s="78">
        <v>2.3599999999999999E-2</v>
      </c>
      <c r="N44" s="77">
        <v>4010163.91</v>
      </c>
      <c r="O44" s="77">
        <v>122.03</v>
      </c>
      <c r="P44" s="77">
        <v>4893.6030193730003</v>
      </c>
      <c r="Q44" s="78">
        <v>1.6999999999999999E-3</v>
      </c>
      <c r="R44" s="78">
        <v>2.0000000000000001E-4</v>
      </c>
    </row>
    <row r="45" spans="2:18">
      <c r="B45" t="s">
        <v>6963</v>
      </c>
      <c r="C45" t="s">
        <v>6956</v>
      </c>
      <c r="D45" t="s">
        <v>6997</v>
      </c>
      <c r="E45"/>
      <c r="F45" t="s">
        <v>217</v>
      </c>
      <c r="G45" t="s">
        <v>6996</v>
      </c>
      <c r="H45" t="s">
        <v>218</v>
      </c>
      <c r="I45" s="77">
        <v>5.86</v>
      </c>
      <c r="J45" t="s">
        <v>112</v>
      </c>
      <c r="K45" t="s">
        <v>102</v>
      </c>
      <c r="L45" s="78">
        <v>0.01</v>
      </c>
      <c r="M45" s="78">
        <v>3.2199999999999999E-2</v>
      </c>
      <c r="N45" s="77">
        <v>7768640.9100000001</v>
      </c>
      <c r="O45" s="77">
        <v>110.16</v>
      </c>
      <c r="P45" s="77">
        <v>8557.9348264559994</v>
      </c>
      <c r="Q45" s="78">
        <v>3.0000000000000001E-3</v>
      </c>
      <c r="R45" s="78">
        <v>4.0000000000000002E-4</v>
      </c>
    </row>
    <row r="46" spans="2:18">
      <c r="B46" t="s">
        <v>6963</v>
      </c>
      <c r="C46" t="s">
        <v>6956</v>
      </c>
      <c r="D46" t="s">
        <v>6998</v>
      </c>
      <c r="E46"/>
      <c r="F46" t="s">
        <v>217</v>
      </c>
      <c r="G46" t="s">
        <v>6996</v>
      </c>
      <c r="H46" t="s">
        <v>218</v>
      </c>
      <c r="I46" s="77">
        <v>5.16</v>
      </c>
      <c r="J46" t="s">
        <v>112</v>
      </c>
      <c r="K46" t="s">
        <v>102</v>
      </c>
      <c r="L46" s="78">
        <v>1.29E-2</v>
      </c>
      <c r="M46" s="78">
        <v>5.1400000000000001E-2</v>
      </c>
      <c r="N46" s="77">
        <v>5165071.46</v>
      </c>
      <c r="O46" s="77">
        <v>114.02</v>
      </c>
      <c r="P46" s="77">
        <v>5889.2144786919998</v>
      </c>
      <c r="Q46" s="78">
        <v>2.0999999999999999E-3</v>
      </c>
      <c r="R46" s="78">
        <v>2.0000000000000001E-4</v>
      </c>
    </row>
    <row r="47" spans="2:18">
      <c r="B47" t="s">
        <v>6963</v>
      </c>
      <c r="C47" t="s">
        <v>6956</v>
      </c>
      <c r="D47" t="s">
        <v>6999</v>
      </c>
      <c r="E47"/>
      <c r="F47" t="s">
        <v>217</v>
      </c>
      <c r="G47" t="s">
        <v>6996</v>
      </c>
      <c r="H47" t="s">
        <v>218</v>
      </c>
      <c r="I47" s="77">
        <v>5.13</v>
      </c>
      <c r="J47" t="s">
        <v>112</v>
      </c>
      <c r="K47" t="s">
        <v>102</v>
      </c>
      <c r="L47" s="78">
        <v>1.6400000000000001E-2</v>
      </c>
      <c r="M47" s="78">
        <v>5.2299999999999999E-2</v>
      </c>
      <c r="N47" s="77">
        <v>2126274.2000000002</v>
      </c>
      <c r="O47" s="77">
        <v>123.95</v>
      </c>
      <c r="P47" s="77">
        <v>2635.5168709</v>
      </c>
      <c r="Q47" s="78">
        <v>8.9999999999999998E-4</v>
      </c>
      <c r="R47" s="78">
        <v>1E-4</v>
      </c>
    </row>
    <row r="48" spans="2:18">
      <c r="B48" t="s">
        <v>6963</v>
      </c>
      <c r="C48" t="s">
        <v>6956</v>
      </c>
      <c r="D48" t="s">
        <v>7000</v>
      </c>
      <c r="E48"/>
      <c r="F48" t="s">
        <v>217</v>
      </c>
      <c r="G48" t="s">
        <v>6996</v>
      </c>
      <c r="H48" t="s">
        <v>218</v>
      </c>
      <c r="I48" s="77">
        <v>3.6</v>
      </c>
      <c r="J48" t="s">
        <v>127</v>
      </c>
      <c r="K48" t="s">
        <v>102</v>
      </c>
      <c r="L48" s="78">
        <v>5.5399999999999998E-2</v>
      </c>
      <c r="M48" s="78">
        <v>5.3400000000000003E-2</v>
      </c>
      <c r="N48" s="77">
        <v>1002408.39</v>
      </c>
      <c r="O48" s="77">
        <v>101.84</v>
      </c>
      <c r="P48" s="77">
        <v>1020.852704376</v>
      </c>
      <c r="Q48" s="78">
        <v>4.0000000000000002E-4</v>
      </c>
      <c r="R48" s="78">
        <v>0</v>
      </c>
    </row>
    <row r="49" spans="2:18">
      <c r="B49" t="s">
        <v>6963</v>
      </c>
      <c r="C49" t="s">
        <v>6956</v>
      </c>
      <c r="D49" t="s">
        <v>7001</v>
      </c>
      <c r="E49"/>
      <c r="F49" t="s">
        <v>217</v>
      </c>
      <c r="G49" t="s">
        <v>6996</v>
      </c>
      <c r="H49" t="s">
        <v>218</v>
      </c>
      <c r="I49" s="77">
        <v>5.26</v>
      </c>
      <c r="J49" t="s">
        <v>127</v>
      </c>
      <c r="K49" t="s">
        <v>102</v>
      </c>
      <c r="L49" s="78">
        <v>6.7100000000000007E-2</v>
      </c>
      <c r="M49" s="78">
        <v>4.3499999999999997E-2</v>
      </c>
      <c r="N49" s="77">
        <v>11984725.23</v>
      </c>
      <c r="O49" s="77">
        <v>101.05</v>
      </c>
      <c r="P49" s="77">
        <v>12110.564844914999</v>
      </c>
      <c r="Q49" s="78">
        <v>4.3E-3</v>
      </c>
      <c r="R49" s="78">
        <v>5.0000000000000001E-4</v>
      </c>
    </row>
    <row r="50" spans="2:18">
      <c r="B50" t="s">
        <v>6963</v>
      </c>
      <c r="C50" t="s">
        <v>6956</v>
      </c>
      <c r="D50" t="s">
        <v>7002</v>
      </c>
      <c r="E50"/>
      <c r="F50" t="s">
        <v>217</v>
      </c>
      <c r="G50" t="s">
        <v>6977</v>
      </c>
      <c r="H50" t="s">
        <v>218</v>
      </c>
      <c r="I50" s="77">
        <v>0.01</v>
      </c>
      <c r="J50" t="s">
        <v>123</v>
      </c>
      <c r="K50" t="s">
        <v>102</v>
      </c>
      <c r="L50" s="78">
        <v>0</v>
      </c>
      <c r="M50" s="78">
        <v>-0.1701</v>
      </c>
      <c r="N50" s="77">
        <v>-124.42</v>
      </c>
      <c r="O50" s="77">
        <v>3759.0193100000001</v>
      </c>
      <c r="P50" s="77">
        <v>-4.6769718255020001</v>
      </c>
      <c r="Q50" s="78">
        <v>0</v>
      </c>
      <c r="R50" s="78">
        <v>0</v>
      </c>
    </row>
    <row r="51" spans="2:18">
      <c r="B51" t="s">
        <v>6963</v>
      </c>
      <c r="C51" t="s">
        <v>6956</v>
      </c>
      <c r="D51" t="s">
        <v>7003</v>
      </c>
      <c r="E51"/>
      <c r="F51" t="s">
        <v>217</v>
      </c>
      <c r="G51" t="s">
        <v>6977</v>
      </c>
      <c r="H51" t="s">
        <v>218</v>
      </c>
      <c r="I51" s="77">
        <v>0.01</v>
      </c>
      <c r="J51" t="s">
        <v>123</v>
      </c>
      <c r="K51" t="s">
        <v>102</v>
      </c>
      <c r="L51" s="78">
        <v>0</v>
      </c>
      <c r="M51" s="78">
        <v>-0.2344</v>
      </c>
      <c r="N51" s="77">
        <v>-64.599999999999994</v>
      </c>
      <c r="O51" s="77">
        <v>17955.116085000001</v>
      </c>
      <c r="P51" s="77">
        <v>-11.59900499091</v>
      </c>
      <c r="Q51" s="78">
        <v>0</v>
      </c>
      <c r="R51" s="78">
        <v>0</v>
      </c>
    </row>
    <row r="52" spans="2:18">
      <c r="B52" t="s">
        <v>6963</v>
      </c>
      <c r="C52" t="s">
        <v>6956</v>
      </c>
      <c r="D52" t="s">
        <v>7004</v>
      </c>
      <c r="E52"/>
      <c r="F52" t="s">
        <v>217</v>
      </c>
      <c r="G52" t="s">
        <v>7005</v>
      </c>
      <c r="H52" t="s">
        <v>218</v>
      </c>
      <c r="I52" s="77">
        <v>0.01</v>
      </c>
      <c r="J52" t="s">
        <v>123</v>
      </c>
      <c r="K52" t="s">
        <v>102</v>
      </c>
      <c r="L52" s="78">
        <v>0</v>
      </c>
      <c r="M52" s="78">
        <v>-0.18440000000000001</v>
      </c>
      <c r="N52" s="77">
        <v>-117.2</v>
      </c>
      <c r="O52" s="77">
        <v>5826.3230649999996</v>
      </c>
      <c r="P52" s="77">
        <v>-6.82845063218</v>
      </c>
      <c r="Q52" s="78">
        <v>0</v>
      </c>
      <c r="R52" s="78">
        <v>0</v>
      </c>
    </row>
    <row r="53" spans="2:18">
      <c r="B53" t="s">
        <v>6963</v>
      </c>
      <c r="C53" t="s">
        <v>6956</v>
      </c>
      <c r="D53" t="s">
        <v>7006</v>
      </c>
      <c r="E53"/>
      <c r="F53" t="s">
        <v>217</v>
      </c>
      <c r="G53" t="s">
        <v>6977</v>
      </c>
      <c r="H53" t="s">
        <v>218</v>
      </c>
      <c r="I53" s="77">
        <v>0.01</v>
      </c>
      <c r="J53" t="s">
        <v>123</v>
      </c>
      <c r="K53" t="s">
        <v>102</v>
      </c>
      <c r="L53" s="78">
        <v>0</v>
      </c>
      <c r="M53" s="78">
        <v>-0.22939999999999999</v>
      </c>
      <c r="N53" s="77">
        <v>-68.67</v>
      </c>
      <c r="O53" s="77">
        <v>21886.092097000001</v>
      </c>
      <c r="P53" s="77">
        <v>-15.0291794430099</v>
      </c>
      <c r="Q53" s="78">
        <v>0</v>
      </c>
      <c r="R53" s="78">
        <v>0</v>
      </c>
    </row>
    <row r="54" spans="2:18">
      <c r="B54" s="79" t="s">
        <v>7007</v>
      </c>
      <c r="I54" s="81">
        <v>0</v>
      </c>
      <c r="M54" s="80">
        <v>0</v>
      </c>
      <c r="N54" s="81">
        <v>0</v>
      </c>
      <c r="P54" s="81">
        <v>0</v>
      </c>
      <c r="Q54" s="80">
        <v>0</v>
      </c>
      <c r="R54" s="80">
        <v>0</v>
      </c>
    </row>
    <row r="55" spans="2:18">
      <c r="B55" t="s">
        <v>217</v>
      </c>
      <c r="D55" t="s">
        <v>217</v>
      </c>
      <c r="F55" t="s">
        <v>217</v>
      </c>
      <c r="I55" s="77">
        <v>0</v>
      </c>
      <c r="J55" t="s">
        <v>217</v>
      </c>
      <c r="K55" t="s">
        <v>217</v>
      </c>
      <c r="L55" s="78">
        <v>0</v>
      </c>
      <c r="M55" s="78">
        <v>0</v>
      </c>
      <c r="N55" s="77">
        <v>0</v>
      </c>
      <c r="O55" s="77">
        <v>0</v>
      </c>
      <c r="P55" s="77">
        <v>0</v>
      </c>
      <c r="Q55" s="78">
        <v>0</v>
      </c>
      <c r="R55" s="78">
        <v>0</v>
      </c>
    </row>
    <row r="56" spans="2:18">
      <c r="B56" s="79" t="s">
        <v>7008</v>
      </c>
      <c r="I56" s="81">
        <v>5.33</v>
      </c>
      <c r="M56" s="80">
        <v>4.6899999999999997E-2</v>
      </c>
      <c r="N56" s="81">
        <v>924109441.99000001</v>
      </c>
      <c r="P56" s="81">
        <v>1006105.7143881391</v>
      </c>
      <c r="Q56" s="80">
        <v>0.35680000000000001</v>
      </c>
      <c r="R56" s="80">
        <v>4.1200000000000001E-2</v>
      </c>
    </row>
    <row r="57" spans="2:18">
      <c r="B57" t="s">
        <v>7009</v>
      </c>
      <c r="C57" t="s">
        <v>6956</v>
      </c>
      <c r="D57" t="s">
        <v>7010</v>
      </c>
      <c r="E57"/>
      <c r="F57" t="s">
        <v>485</v>
      </c>
      <c r="G57" t="s">
        <v>514</v>
      </c>
      <c r="H57" t="s">
        <v>212</v>
      </c>
      <c r="I57" s="77">
        <v>2.17</v>
      </c>
      <c r="J57" t="s">
        <v>112</v>
      </c>
      <c r="K57" t="s">
        <v>102</v>
      </c>
      <c r="L57" s="78">
        <v>7.0499999999999993E-2</v>
      </c>
      <c r="M57" s="78">
        <v>1.95E-2</v>
      </c>
      <c r="N57" s="77">
        <v>298987.76</v>
      </c>
      <c r="O57" s="77">
        <v>146.69999999999999</v>
      </c>
      <c r="P57" s="77">
        <v>438.61504392000001</v>
      </c>
      <c r="Q57" s="78">
        <v>2.0000000000000001E-4</v>
      </c>
      <c r="R57" s="78">
        <v>0</v>
      </c>
    </row>
    <row r="58" spans="2:18">
      <c r="B58" t="s">
        <v>7009</v>
      </c>
      <c r="C58" t="s">
        <v>6956</v>
      </c>
      <c r="D58" t="s">
        <v>7011</v>
      </c>
      <c r="E58"/>
      <c r="F58" t="s">
        <v>485</v>
      </c>
      <c r="G58" t="s">
        <v>7012</v>
      </c>
      <c r="H58" t="s">
        <v>212</v>
      </c>
      <c r="I58" s="77">
        <v>2.16</v>
      </c>
      <c r="J58" t="s">
        <v>112</v>
      </c>
      <c r="K58" t="s">
        <v>106</v>
      </c>
      <c r="L58" s="78">
        <v>9.8500000000000004E-2</v>
      </c>
      <c r="M58" s="78">
        <v>6.0299999999999999E-2</v>
      </c>
      <c r="N58" s="77">
        <v>1938678.01</v>
      </c>
      <c r="O58" s="77">
        <v>110.91000000000005</v>
      </c>
      <c r="P58" s="77">
        <v>7710.5733822751299</v>
      </c>
      <c r="Q58" s="78">
        <v>2.7000000000000001E-3</v>
      </c>
      <c r="R58" s="78">
        <v>2.9999999999999997E-4</v>
      </c>
    </row>
    <row r="59" spans="2:18">
      <c r="B59" t="s">
        <v>7009</v>
      </c>
      <c r="C59" t="s">
        <v>6956</v>
      </c>
      <c r="D59" t="s">
        <v>7013</v>
      </c>
      <c r="E59"/>
      <c r="F59" t="s">
        <v>485</v>
      </c>
      <c r="G59" t="s">
        <v>5603</v>
      </c>
      <c r="H59" t="s">
        <v>212</v>
      </c>
      <c r="I59" s="77">
        <v>2.16</v>
      </c>
      <c r="J59" t="s">
        <v>112</v>
      </c>
      <c r="K59" t="s">
        <v>106</v>
      </c>
      <c r="L59" s="78">
        <v>9.8500000000000004E-2</v>
      </c>
      <c r="M59" s="78">
        <v>6.0299999999999999E-2</v>
      </c>
      <c r="N59" s="77">
        <v>2346085.02</v>
      </c>
      <c r="O59" s="77">
        <v>110.91</v>
      </c>
      <c r="P59" s="77">
        <v>9330.9258239156607</v>
      </c>
      <c r="Q59" s="78">
        <v>3.3E-3</v>
      </c>
      <c r="R59" s="78">
        <v>4.0000000000000002E-4</v>
      </c>
    </row>
    <row r="60" spans="2:18">
      <c r="B60" t="s">
        <v>7014</v>
      </c>
      <c r="C60" t="s">
        <v>6956</v>
      </c>
      <c r="D60" t="s">
        <v>7015</v>
      </c>
      <c r="E60"/>
      <c r="F60" t="s">
        <v>485</v>
      </c>
      <c r="G60" t="s">
        <v>7016</v>
      </c>
      <c r="H60" t="s">
        <v>212</v>
      </c>
      <c r="I60" s="77">
        <v>7.29</v>
      </c>
      <c r="J60" t="s">
        <v>833</v>
      </c>
      <c r="K60" t="s">
        <v>102</v>
      </c>
      <c r="L60" s="78">
        <v>3.1899999999999998E-2</v>
      </c>
      <c r="M60" s="78">
        <v>2.6100000000000002E-2</v>
      </c>
      <c r="N60" s="77">
        <v>2277161.21</v>
      </c>
      <c r="O60" s="77">
        <v>111.97</v>
      </c>
      <c r="P60" s="77">
        <v>2549.737406837</v>
      </c>
      <c r="Q60" s="78">
        <v>8.9999999999999998E-4</v>
      </c>
      <c r="R60" s="78">
        <v>1E-4</v>
      </c>
    </row>
    <row r="61" spans="2:18">
      <c r="B61" t="s">
        <v>7014</v>
      </c>
      <c r="C61" t="s">
        <v>6956</v>
      </c>
      <c r="D61" t="s">
        <v>7017</v>
      </c>
      <c r="E61"/>
      <c r="F61" t="s">
        <v>485</v>
      </c>
      <c r="G61" t="s">
        <v>7018</v>
      </c>
      <c r="H61" t="s">
        <v>212</v>
      </c>
      <c r="I61" s="77">
        <v>7.2</v>
      </c>
      <c r="J61" t="s">
        <v>833</v>
      </c>
      <c r="K61" t="s">
        <v>102</v>
      </c>
      <c r="L61" s="78">
        <v>3.1899999999999998E-2</v>
      </c>
      <c r="M61" s="78">
        <v>2.8299999999999999E-2</v>
      </c>
      <c r="N61" s="77">
        <v>325308.74</v>
      </c>
      <c r="O61" s="77">
        <v>113.11</v>
      </c>
      <c r="P61" s="77">
        <v>367.95671581400001</v>
      </c>
      <c r="Q61" s="78">
        <v>1E-4</v>
      </c>
      <c r="R61" s="78">
        <v>0</v>
      </c>
    </row>
    <row r="62" spans="2:18">
      <c r="B62" t="s">
        <v>7014</v>
      </c>
      <c r="C62" t="s">
        <v>6956</v>
      </c>
      <c r="D62" t="s">
        <v>7019</v>
      </c>
      <c r="E62"/>
      <c r="F62" t="s">
        <v>485</v>
      </c>
      <c r="G62" t="s">
        <v>7020</v>
      </c>
      <c r="H62" t="s">
        <v>212</v>
      </c>
      <c r="I62" s="77">
        <v>7.24</v>
      </c>
      <c r="J62" t="s">
        <v>833</v>
      </c>
      <c r="K62" t="s">
        <v>102</v>
      </c>
      <c r="L62" s="78">
        <v>3.1699999999999999E-2</v>
      </c>
      <c r="M62" s="78">
        <v>2.3800000000000002E-2</v>
      </c>
      <c r="N62" s="77">
        <v>1626543.71</v>
      </c>
      <c r="O62" s="77">
        <v>116.54</v>
      </c>
      <c r="P62" s="77">
        <v>1895.574039634</v>
      </c>
      <c r="Q62" s="78">
        <v>6.9999999999999999E-4</v>
      </c>
      <c r="R62" s="78">
        <v>1E-4</v>
      </c>
    </row>
    <row r="63" spans="2:18">
      <c r="B63" t="s">
        <v>7014</v>
      </c>
      <c r="C63" t="s">
        <v>6956</v>
      </c>
      <c r="D63" t="s">
        <v>7021</v>
      </c>
      <c r="E63"/>
      <c r="F63" t="s">
        <v>485</v>
      </c>
      <c r="G63" t="s">
        <v>1330</v>
      </c>
      <c r="H63" t="s">
        <v>212</v>
      </c>
      <c r="I63" s="77">
        <v>7.23</v>
      </c>
      <c r="J63" t="s">
        <v>833</v>
      </c>
      <c r="K63" t="s">
        <v>102</v>
      </c>
      <c r="L63" s="78">
        <v>3.1699999999999999E-2</v>
      </c>
      <c r="M63" s="78">
        <v>2.4E-2</v>
      </c>
      <c r="N63" s="77">
        <v>2277161.21</v>
      </c>
      <c r="O63" s="77">
        <v>116.66</v>
      </c>
      <c r="P63" s="77">
        <v>2656.5362675860001</v>
      </c>
      <c r="Q63" s="78">
        <v>8.9999999999999998E-4</v>
      </c>
      <c r="R63" s="78">
        <v>1E-4</v>
      </c>
    </row>
    <row r="64" spans="2:18">
      <c r="B64" t="s">
        <v>7014</v>
      </c>
      <c r="C64" t="s">
        <v>6956</v>
      </c>
      <c r="D64" t="s">
        <v>7022</v>
      </c>
      <c r="E64"/>
      <c r="F64" t="s">
        <v>485</v>
      </c>
      <c r="G64" t="s">
        <v>7023</v>
      </c>
      <c r="H64" t="s">
        <v>212</v>
      </c>
      <c r="I64" s="77">
        <v>7.14</v>
      </c>
      <c r="J64" t="s">
        <v>833</v>
      </c>
      <c r="K64" t="s">
        <v>102</v>
      </c>
      <c r="L64" s="78">
        <v>3.15E-2</v>
      </c>
      <c r="M64" s="78">
        <v>3.1800000000000002E-2</v>
      </c>
      <c r="N64" s="77">
        <v>1626543.71</v>
      </c>
      <c r="O64" s="77">
        <v>109.88</v>
      </c>
      <c r="P64" s="77">
        <v>1787.2462285480001</v>
      </c>
      <c r="Q64" s="78">
        <v>5.9999999999999995E-4</v>
      </c>
      <c r="R64" s="78">
        <v>1E-4</v>
      </c>
    </row>
    <row r="65" spans="2:18">
      <c r="B65" t="s">
        <v>7014</v>
      </c>
      <c r="C65" t="s">
        <v>6956</v>
      </c>
      <c r="D65" t="s">
        <v>7024</v>
      </c>
      <c r="E65"/>
      <c r="F65" t="s">
        <v>485</v>
      </c>
      <c r="G65" t="s">
        <v>7025</v>
      </c>
      <c r="H65" t="s">
        <v>212</v>
      </c>
      <c r="I65" s="77">
        <v>7.15</v>
      </c>
      <c r="J65" t="s">
        <v>833</v>
      </c>
      <c r="K65" t="s">
        <v>102</v>
      </c>
      <c r="L65" s="78">
        <v>2.6599999999999999E-2</v>
      </c>
      <c r="M65" s="78">
        <v>3.9899999999999998E-2</v>
      </c>
      <c r="N65" s="77">
        <v>3424302.55</v>
      </c>
      <c r="O65" s="77">
        <v>99.42</v>
      </c>
      <c r="P65" s="77">
        <v>3404.4415952099998</v>
      </c>
      <c r="Q65" s="78">
        <v>1.1999999999999999E-3</v>
      </c>
      <c r="R65" s="78">
        <v>1E-4</v>
      </c>
    </row>
    <row r="66" spans="2:18">
      <c r="B66" t="s">
        <v>7014</v>
      </c>
      <c r="C66" t="s">
        <v>6956</v>
      </c>
      <c r="D66" t="s">
        <v>7026</v>
      </c>
      <c r="E66"/>
      <c r="F66" t="s">
        <v>485</v>
      </c>
      <c r="G66" t="s">
        <v>7027</v>
      </c>
      <c r="H66" t="s">
        <v>212</v>
      </c>
      <c r="I66" s="77">
        <v>7.26</v>
      </c>
      <c r="J66" t="s">
        <v>833</v>
      </c>
      <c r="K66" t="s">
        <v>102</v>
      </c>
      <c r="L66" s="78">
        <v>1.89E-2</v>
      </c>
      <c r="M66" s="78">
        <v>4.3700000000000003E-2</v>
      </c>
      <c r="N66" s="77">
        <v>3468110.27</v>
      </c>
      <c r="O66" s="77">
        <v>91.14</v>
      </c>
      <c r="P66" s="77">
        <v>3160.8357000780002</v>
      </c>
      <c r="Q66" s="78">
        <v>1.1000000000000001E-3</v>
      </c>
      <c r="R66" s="78">
        <v>1E-4</v>
      </c>
    </row>
    <row r="67" spans="2:18">
      <c r="B67" t="s">
        <v>7014</v>
      </c>
      <c r="C67" t="s">
        <v>6956</v>
      </c>
      <c r="D67" t="s">
        <v>7028</v>
      </c>
      <c r="E67"/>
      <c r="F67" t="s">
        <v>485</v>
      </c>
      <c r="G67" t="s">
        <v>659</v>
      </c>
      <c r="H67" t="s">
        <v>212</v>
      </c>
      <c r="I67" s="77">
        <v>7.1</v>
      </c>
      <c r="J67" t="s">
        <v>833</v>
      </c>
      <c r="K67" t="s">
        <v>102</v>
      </c>
      <c r="L67" s="78">
        <v>1.9E-2</v>
      </c>
      <c r="M67" s="78">
        <v>5.7099999999999998E-2</v>
      </c>
      <c r="N67" s="77">
        <v>5273851.55</v>
      </c>
      <c r="O67" s="77">
        <v>83.3</v>
      </c>
      <c r="P67" s="77">
        <v>4393.1183411499997</v>
      </c>
      <c r="Q67" s="78">
        <v>1.6000000000000001E-3</v>
      </c>
      <c r="R67" s="78">
        <v>2.0000000000000001E-4</v>
      </c>
    </row>
    <row r="68" spans="2:18">
      <c r="B68" t="s">
        <v>7029</v>
      </c>
      <c r="C68" t="s">
        <v>6956</v>
      </c>
      <c r="D68" t="s">
        <v>7030</v>
      </c>
      <c r="E68"/>
      <c r="F68" t="s">
        <v>598</v>
      </c>
      <c r="G68" t="s">
        <v>279</v>
      </c>
      <c r="H68" t="s">
        <v>5221</v>
      </c>
      <c r="I68" s="77">
        <v>5.01</v>
      </c>
      <c r="J68" t="s">
        <v>467</v>
      </c>
      <c r="K68" t="s">
        <v>102</v>
      </c>
      <c r="L68" s="78">
        <v>2.75E-2</v>
      </c>
      <c r="M68" s="78">
        <v>8.2900000000000001E-2</v>
      </c>
      <c r="N68" s="77">
        <v>37063178.759999998</v>
      </c>
      <c r="O68" s="77">
        <v>94.48</v>
      </c>
      <c r="P68" s="77">
        <v>35017.291292447997</v>
      </c>
      <c r="Q68" s="78">
        <v>1.24E-2</v>
      </c>
      <c r="R68" s="78">
        <v>1.4E-3</v>
      </c>
    </row>
    <row r="69" spans="2:18">
      <c r="B69" t="s">
        <v>7029</v>
      </c>
      <c r="C69" t="s">
        <v>6956</v>
      </c>
      <c r="D69" t="s">
        <v>7031</v>
      </c>
      <c r="E69"/>
      <c r="F69" t="s">
        <v>598</v>
      </c>
      <c r="G69" t="s">
        <v>550</v>
      </c>
      <c r="H69" t="s">
        <v>5221</v>
      </c>
      <c r="I69" s="77">
        <v>4.99</v>
      </c>
      <c r="J69" t="s">
        <v>467</v>
      </c>
      <c r="K69" t="s">
        <v>102</v>
      </c>
      <c r="L69" s="78">
        <v>2.75E-2</v>
      </c>
      <c r="M69" s="78">
        <v>8.9099999999999999E-2</v>
      </c>
      <c r="N69" s="77">
        <v>6397408.9500000002</v>
      </c>
      <c r="O69" s="77">
        <v>94.58</v>
      </c>
      <c r="P69" s="77">
        <v>6050.6693849100002</v>
      </c>
      <c r="Q69" s="78">
        <v>2.0999999999999999E-3</v>
      </c>
      <c r="R69" s="78">
        <v>2.0000000000000001E-4</v>
      </c>
    </row>
    <row r="70" spans="2:18">
      <c r="B70" t="s">
        <v>7029</v>
      </c>
      <c r="C70" t="s">
        <v>6956</v>
      </c>
      <c r="D70" t="s">
        <v>7032</v>
      </c>
      <c r="E70"/>
      <c r="F70" t="s">
        <v>598</v>
      </c>
      <c r="G70" t="s">
        <v>299</v>
      </c>
      <c r="H70" t="s">
        <v>5221</v>
      </c>
      <c r="I70" s="77">
        <v>5.03</v>
      </c>
      <c r="J70" t="s">
        <v>467</v>
      </c>
      <c r="K70" t="s">
        <v>102</v>
      </c>
      <c r="L70" s="78">
        <v>2.75E-2</v>
      </c>
      <c r="M70" s="78">
        <v>7.0199999999999999E-2</v>
      </c>
      <c r="N70" s="77">
        <v>19588664.920000002</v>
      </c>
      <c r="O70" s="77">
        <v>100.25</v>
      </c>
      <c r="P70" s="77">
        <v>19637.636582300001</v>
      </c>
      <c r="Q70" s="78">
        <v>7.0000000000000001E-3</v>
      </c>
      <c r="R70" s="78">
        <v>8.0000000000000004E-4</v>
      </c>
    </row>
    <row r="71" spans="2:18">
      <c r="B71" t="s">
        <v>7033</v>
      </c>
      <c r="C71" t="s">
        <v>6956</v>
      </c>
      <c r="D71" t="s">
        <v>7034</v>
      </c>
      <c r="E71"/>
      <c r="F71" t="s">
        <v>598</v>
      </c>
      <c r="G71" t="s">
        <v>7035</v>
      </c>
      <c r="H71" t="s">
        <v>5221</v>
      </c>
      <c r="I71" s="77">
        <v>3.19</v>
      </c>
      <c r="J71" t="s">
        <v>123</v>
      </c>
      <c r="K71" t="s">
        <v>102</v>
      </c>
      <c r="L71" s="78">
        <v>4.4999999999999998E-2</v>
      </c>
      <c r="M71" s="78">
        <v>4.5699999999999998E-2</v>
      </c>
      <c r="N71" s="77">
        <v>12382366.82</v>
      </c>
      <c r="O71" s="77">
        <v>124.66</v>
      </c>
      <c r="P71" s="77">
        <v>15435.858477812</v>
      </c>
      <c r="Q71" s="78">
        <v>5.4999999999999997E-3</v>
      </c>
      <c r="R71" s="78">
        <v>5.9999999999999995E-4</v>
      </c>
    </row>
    <row r="72" spans="2:18">
      <c r="B72" t="s">
        <v>7033</v>
      </c>
      <c r="C72" t="s">
        <v>6956</v>
      </c>
      <c r="D72" t="s">
        <v>7036</v>
      </c>
      <c r="E72"/>
      <c r="F72" t="s">
        <v>508</v>
      </c>
      <c r="G72" t="s">
        <v>7037</v>
      </c>
      <c r="H72" t="s">
        <v>212</v>
      </c>
      <c r="I72" s="77">
        <v>4.95</v>
      </c>
      <c r="J72" t="s">
        <v>833</v>
      </c>
      <c r="K72" t="s">
        <v>102</v>
      </c>
      <c r="L72" s="78">
        <v>4.2000000000000003E-2</v>
      </c>
      <c r="M72" s="78">
        <v>4.2599999999999999E-2</v>
      </c>
      <c r="N72" s="77">
        <v>1223127.8899999999</v>
      </c>
      <c r="O72" s="77">
        <v>114.61</v>
      </c>
      <c r="P72" s="77">
        <v>1401.8268747290001</v>
      </c>
      <c r="Q72" s="78">
        <v>5.0000000000000001E-4</v>
      </c>
      <c r="R72" s="78">
        <v>1E-4</v>
      </c>
    </row>
    <row r="73" spans="2:18">
      <c r="B73" t="s">
        <v>7009</v>
      </c>
      <c r="C73" t="s">
        <v>6956</v>
      </c>
      <c r="D73" t="s">
        <v>7038</v>
      </c>
      <c r="E73"/>
      <c r="F73" t="s">
        <v>508</v>
      </c>
      <c r="G73" t="s">
        <v>514</v>
      </c>
      <c r="H73" t="s">
        <v>212</v>
      </c>
      <c r="I73" s="77">
        <v>2.1</v>
      </c>
      <c r="J73" t="s">
        <v>112</v>
      </c>
      <c r="K73" t="s">
        <v>102</v>
      </c>
      <c r="L73" s="78">
        <v>3.85E-2</v>
      </c>
      <c r="M73" s="78">
        <v>5.7799999999999997E-2</v>
      </c>
      <c r="N73" s="77">
        <v>251567.56</v>
      </c>
      <c r="O73" s="77">
        <v>130.1</v>
      </c>
      <c r="P73" s="77">
        <v>327.28939556</v>
      </c>
      <c r="Q73" s="78">
        <v>1E-4</v>
      </c>
      <c r="R73" s="78">
        <v>0</v>
      </c>
    </row>
    <row r="74" spans="2:18">
      <c r="B74" s="94" t="s">
        <v>7039</v>
      </c>
      <c r="C74" t="s">
        <v>6956</v>
      </c>
      <c r="D74" t="s">
        <v>7040</v>
      </c>
      <c r="E74"/>
      <c r="F74" t="s">
        <v>668</v>
      </c>
      <c r="G74" t="s">
        <v>588</v>
      </c>
      <c r="H74" t="s">
        <v>150</v>
      </c>
      <c r="I74" s="77">
        <v>1.98</v>
      </c>
      <c r="J74" t="s">
        <v>833</v>
      </c>
      <c r="K74" t="s">
        <v>102</v>
      </c>
      <c r="L74" s="78">
        <v>5.7000000000000002E-2</v>
      </c>
      <c r="M74" s="78">
        <v>1.7600000000000001E-2</v>
      </c>
      <c r="N74" s="77">
        <v>2313670.75</v>
      </c>
      <c r="O74" s="77">
        <v>126.49083329888289</v>
      </c>
      <c r="P74" s="77">
        <v>2926.581412475</v>
      </c>
      <c r="Q74" s="78">
        <v>1E-3</v>
      </c>
      <c r="R74" s="78">
        <v>1E-4</v>
      </c>
    </row>
    <row r="75" spans="2:18">
      <c r="B75" s="94" t="s">
        <v>7039</v>
      </c>
      <c r="C75" t="s">
        <v>6956</v>
      </c>
      <c r="D75" t="s">
        <v>7041</v>
      </c>
      <c r="E75"/>
      <c r="F75" t="s">
        <v>668</v>
      </c>
      <c r="G75" t="s">
        <v>282</v>
      </c>
      <c r="H75" t="s">
        <v>150</v>
      </c>
      <c r="I75" s="77">
        <v>13.17</v>
      </c>
      <c r="J75" t="s">
        <v>833</v>
      </c>
      <c r="K75" t="s">
        <v>102</v>
      </c>
      <c r="L75" s="78">
        <v>2.1499999999999998E-2</v>
      </c>
      <c r="M75" s="78">
        <v>2.18E-2</v>
      </c>
      <c r="N75" s="77">
        <v>15478366.210000001</v>
      </c>
      <c r="O75" s="77">
        <v>86.83</v>
      </c>
      <c r="P75" s="77">
        <v>13439.865380142999</v>
      </c>
      <c r="Q75" s="78">
        <v>4.7999999999999996E-3</v>
      </c>
      <c r="R75" s="78">
        <v>5.9999999999999995E-4</v>
      </c>
    </row>
    <row r="76" spans="2:18">
      <c r="B76" t="s">
        <v>7042</v>
      </c>
      <c r="C76" t="s">
        <v>6956</v>
      </c>
      <c r="D76" t="s">
        <v>7043</v>
      </c>
      <c r="E76"/>
      <c r="F76" t="s">
        <v>650</v>
      </c>
      <c r="G76" t="s">
        <v>7044</v>
      </c>
      <c r="H76" t="s">
        <v>212</v>
      </c>
      <c r="I76" s="77">
        <v>8.15</v>
      </c>
      <c r="J76" t="s">
        <v>1010</v>
      </c>
      <c r="K76" t="s">
        <v>102</v>
      </c>
      <c r="L76" s="78">
        <v>3.5200000000000002E-2</v>
      </c>
      <c r="M76" s="78">
        <v>3.2599999999999997E-2</v>
      </c>
      <c r="N76" s="77">
        <v>4853896.91</v>
      </c>
      <c r="O76" s="77">
        <v>105.2</v>
      </c>
      <c r="P76" s="77">
        <v>5106.2995493199996</v>
      </c>
      <c r="Q76" s="78">
        <v>1.8E-3</v>
      </c>
      <c r="R76" s="78">
        <v>2.0000000000000001E-4</v>
      </c>
    </row>
    <row r="77" spans="2:18">
      <c r="B77" t="s">
        <v>7042</v>
      </c>
      <c r="C77" t="s">
        <v>6956</v>
      </c>
      <c r="D77" t="s">
        <v>7045</v>
      </c>
      <c r="E77"/>
      <c r="F77" t="s">
        <v>650</v>
      </c>
      <c r="G77" t="s">
        <v>1424</v>
      </c>
      <c r="H77" t="s">
        <v>212</v>
      </c>
      <c r="I77" s="77">
        <v>8.1300000000000008</v>
      </c>
      <c r="J77" t="s">
        <v>1010</v>
      </c>
      <c r="K77" t="s">
        <v>102</v>
      </c>
      <c r="L77" s="78">
        <v>3.6200000000000003E-2</v>
      </c>
      <c r="M77" s="78">
        <v>3.3000000000000002E-2</v>
      </c>
      <c r="N77" s="77">
        <v>1015742.49</v>
      </c>
      <c r="O77" s="77">
        <v>104.66</v>
      </c>
      <c r="P77" s="77">
        <v>1063.0760900339999</v>
      </c>
      <c r="Q77" s="78">
        <v>4.0000000000000002E-4</v>
      </c>
      <c r="R77" s="78">
        <v>0</v>
      </c>
    </row>
    <row r="78" spans="2:18">
      <c r="B78" t="s">
        <v>7042</v>
      </c>
      <c r="C78" t="s">
        <v>6956</v>
      </c>
      <c r="D78" t="s">
        <v>7046</v>
      </c>
      <c r="E78"/>
      <c r="F78" t="s">
        <v>650</v>
      </c>
      <c r="G78" t="s">
        <v>5845</v>
      </c>
      <c r="H78" t="s">
        <v>212</v>
      </c>
      <c r="I78" s="77">
        <v>7.97</v>
      </c>
      <c r="J78" t="s">
        <v>1010</v>
      </c>
      <c r="K78" t="s">
        <v>102</v>
      </c>
      <c r="L78" s="78">
        <v>4.0000000000000002E-4</v>
      </c>
      <c r="M78" s="78">
        <v>3.7100000000000001E-2</v>
      </c>
      <c r="N78" s="77">
        <v>1019485.04</v>
      </c>
      <c r="O78" s="77">
        <v>108.27</v>
      </c>
      <c r="P78" s="77">
        <v>1103.7964528079999</v>
      </c>
      <c r="Q78" s="78">
        <v>4.0000000000000002E-4</v>
      </c>
      <c r="R78" s="78">
        <v>0</v>
      </c>
    </row>
    <row r="79" spans="2:18">
      <c r="B79" t="s">
        <v>7042</v>
      </c>
      <c r="C79" t="s">
        <v>6956</v>
      </c>
      <c r="D79" t="s">
        <v>7047</v>
      </c>
      <c r="E79"/>
      <c r="F79" t="s">
        <v>650</v>
      </c>
      <c r="G79" t="s">
        <v>7048</v>
      </c>
      <c r="H79" t="s">
        <v>212</v>
      </c>
      <c r="I79" s="77">
        <v>8.06</v>
      </c>
      <c r="J79" t="s">
        <v>1010</v>
      </c>
      <c r="K79" t="s">
        <v>102</v>
      </c>
      <c r="L79" s="78">
        <v>3.7499999999999999E-2</v>
      </c>
      <c r="M79" s="78">
        <v>3.49E-2</v>
      </c>
      <c r="N79" s="77">
        <v>1913578.99</v>
      </c>
      <c r="O79" s="77">
        <v>108.92</v>
      </c>
      <c r="P79" s="77">
        <v>2084.2702359079999</v>
      </c>
      <c r="Q79" s="78">
        <v>6.9999999999999999E-4</v>
      </c>
      <c r="R79" s="78">
        <v>1E-4</v>
      </c>
    </row>
    <row r="80" spans="2:18">
      <c r="B80" t="s">
        <v>7042</v>
      </c>
      <c r="C80" t="s">
        <v>6956</v>
      </c>
      <c r="D80" t="s">
        <v>7049</v>
      </c>
      <c r="E80"/>
      <c r="F80" t="s">
        <v>650</v>
      </c>
      <c r="G80" t="s">
        <v>7050</v>
      </c>
      <c r="H80" t="s">
        <v>212</v>
      </c>
      <c r="I80" s="77">
        <v>8.2200000000000006</v>
      </c>
      <c r="J80" t="s">
        <v>1010</v>
      </c>
      <c r="K80" t="s">
        <v>102</v>
      </c>
      <c r="L80" s="78">
        <v>2.9999999999999997E-4</v>
      </c>
      <c r="M80" s="78">
        <v>3.0800000000000001E-2</v>
      </c>
      <c r="N80" s="77">
        <v>1929702.53</v>
      </c>
      <c r="O80" s="77">
        <v>105.8</v>
      </c>
      <c r="P80" s="77">
        <v>2041.6252767399999</v>
      </c>
      <c r="Q80" s="78">
        <v>6.9999999999999999E-4</v>
      </c>
      <c r="R80" s="78">
        <v>1E-4</v>
      </c>
    </row>
    <row r="81" spans="2:18">
      <c r="B81" t="s">
        <v>7042</v>
      </c>
      <c r="C81" t="s">
        <v>6956</v>
      </c>
      <c r="D81" t="s">
        <v>7051</v>
      </c>
      <c r="E81"/>
      <c r="F81" t="s">
        <v>650</v>
      </c>
      <c r="G81" t="s">
        <v>7052</v>
      </c>
      <c r="H81" t="s">
        <v>212</v>
      </c>
      <c r="I81" s="77">
        <v>8.2899999999999991</v>
      </c>
      <c r="J81" t="s">
        <v>1010</v>
      </c>
      <c r="K81" t="s">
        <v>102</v>
      </c>
      <c r="L81" s="78">
        <v>3.2000000000000001E-2</v>
      </c>
      <c r="M81" s="78">
        <v>2.93E-2</v>
      </c>
      <c r="N81" s="77">
        <v>1791349.58</v>
      </c>
      <c r="O81" s="77">
        <v>100.13</v>
      </c>
      <c r="P81" s="77">
        <v>1793.6783344539999</v>
      </c>
      <c r="Q81" s="78">
        <v>5.9999999999999995E-4</v>
      </c>
      <c r="R81" s="78">
        <v>1E-4</v>
      </c>
    </row>
    <row r="82" spans="2:18">
      <c r="B82" t="s">
        <v>7042</v>
      </c>
      <c r="C82" t="s">
        <v>6956</v>
      </c>
      <c r="D82" t="s">
        <v>7053</v>
      </c>
      <c r="E82"/>
      <c r="F82" t="s">
        <v>650</v>
      </c>
      <c r="G82" t="s">
        <v>595</v>
      </c>
      <c r="H82" t="s">
        <v>212</v>
      </c>
      <c r="I82" s="77">
        <v>8.5299999999999994</v>
      </c>
      <c r="J82" t="s">
        <v>1010</v>
      </c>
      <c r="K82" t="s">
        <v>102</v>
      </c>
      <c r="L82" s="78">
        <v>2.6800000000000001E-2</v>
      </c>
      <c r="M82" s="78">
        <v>2.4E-2</v>
      </c>
      <c r="N82" s="77">
        <v>127205.79</v>
      </c>
      <c r="O82" s="77">
        <v>97.83</v>
      </c>
      <c r="P82" s="77">
        <v>124.44542435699999</v>
      </c>
      <c r="Q82" s="78">
        <v>0</v>
      </c>
      <c r="R82" s="78">
        <v>0</v>
      </c>
    </row>
    <row r="83" spans="2:18">
      <c r="B83" t="s">
        <v>7042</v>
      </c>
      <c r="C83" t="s">
        <v>6956</v>
      </c>
      <c r="D83" t="s">
        <v>7054</v>
      </c>
      <c r="E83"/>
      <c r="F83" t="s">
        <v>650</v>
      </c>
      <c r="G83" t="s">
        <v>7055</v>
      </c>
      <c r="H83" t="s">
        <v>212</v>
      </c>
      <c r="I83" s="77">
        <v>8.5</v>
      </c>
      <c r="J83" t="s">
        <v>1010</v>
      </c>
      <c r="K83" t="s">
        <v>102</v>
      </c>
      <c r="L83" s="78">
        <v>2.7300000000000001E-2</v>
      </c>
      <c r="M83" s="78">
        <v>2.4500000000000001E-2</v>
      </c>
      <c r="N83" s="77">
        <v>1879853.63</v>
      </c>
      <c r="O83" s="77">
        <v>94.34</v>
      </c>
      <c r="P83" s="77">
        <v>1773.4539145419999</v>
      </c>
      <c r="Q83" s="78">
        <v>5.9999999999999995E-4</v>
      </c>
      <c r="R83" s="78">
        <v>1E-4</v>
      </c>
    </row>
    <row r="84" spans="2:18">
      <c r="B84" t="s">
        <v>7042</v>
      </c>
      <c r="C84" t="s">
        <v>6956</v>
      </c>
      <c r="D84" t="s">
        <v>7056</v>
      </c>
      <c r="E84"/>
      <c r="F84" t="s">
        <v>650</v>
      </c>
      <c r="G84" t="s">
        <v>7057</v>
      </c>
      <c r="H84" t="s">
        <v>212</v>
      </c>
      <c r="I84" s="77">
        <v>8.5299999999999994</v>
      </c>
      <c r="J84" t="s">
        <v>1010</v>
      </c>
      <c r="K84" t="s">
        <v>102</v>
      </c>
      <c r="L84" s="78">
        <v>2.6800000000000001E-2</v>
      </c>
      <c r="M84" s="78">
        <v>2.4E-2</v>
      </c>
      <c r="N84" s="77">
        <v>1951096.33</v>
      </c>
      <c r="O84" s="77">
        <v>92.79</v>
      </c>
      <c r="P84" s="77">
        <v>1810.4222846069999</v>
      </c>
      <c r="Q84" s="78">
        <v>5.9999999999999995E-4</v>
      </c>
      <c r="R84" s="78">
        <v>1E-4</v>
      </c>
    </row>
    <row r="85" spans="2:18">
      <c r="B85" t="s">
        <v>7042</v>
      </c>
      <c r="C85" t="s">
        <v>6956</v>
      </c>
      <c r="D85" t="s">
        <v>7058</v>
      </c>
      <c r="E85"/>
      <c r="F85" t="s">
        <v>650</v>
      </c>
      <c r="G85" t="s">
        <v>7059</v>
      </c>
      <c r="H85" t="s">
        <v>212</v>
      </c>
      <c r="I85" s="77">
        <v>8.35</v>
      </c>
      <c r="J85" t="s">
        <v>1010</v>
      </c>
      <c r="K85" t="s">
        <v>102</v>
      </c>
      <c r="L85" s="78">
        <v>3.0700000000000002E-2</v>
      </c>
      <c r="M85" s="78">
        <v>2.8000000000000001E-2</v>
      </c>
      <c r="N85" s="77">
        <v>1167846.1399999999</v>
      </c>
      <c r="O85" s="77">
        <v>103.97</v>
      </c>
      <c r="P85" s="77">
        <v>1214.2096317579999</v>
      </c>
      <c r="Q85" s="78">
        <v>4.0000000000000002E-4</v>
      </c>
      <c r="R85" s="78">
        <v>0</v>
      </c>
    </row>
    <row r="86" spans="2:18">
      <c r="B86" t="s">
        <v>7042</v>
      </c>
      <c r="C86" t="s">
        <v>6956</v>
      </c>
      <c r="D86" t="s">
        <v>7060</v>
      </c>
      <c r="E86"/>
      <c r="F86" t="s">
        <v>650</v>
      </c>
      <c r="G86" t="s">
        <v>7061</v>
      </c>
      <c r="H86" t="s">
        <v>212</v>
      </c>
      <c r="I86" s="77">
        <v>8.56</v>
      </c>
      <c r="J86" t="s">
        <v>1010</v>
      </c>
      <c r="K86" t="s">
        <v>102</v>
      </c>
      <c r="L86" s="78">
        <v>2.5999999999999999E-2</v>
      </c>
      <c r="M86" s="78">
        <v>2.3199999999999998E-2</v>
      </c>
      <c r="N86" s="77">
        <v>489904.87</v>
      </c>
      <c r="O86" s="77">
        <v>95.01</v>
      </c>
      <c r="P86" s="77">
        <v>465.45861698700003</v>
      </c>
      <c r="Q86" s="78">
        <v>2.0000000000000001E-4</v>
      </c>
      <c r="R86" s="78">
        <v>0</v>
      </c>
    </row>
    <row r="87" spans="2:18">
      <c r="B87" t="s">
        <v>7042</v>
      </c>
      <c r="C87" t="s">
        <v>6956</v>
      </c>
      <c r="D87" t="s">
        <v>7062</v>
      </c>
      <c r="E87"/>
      <c r="F87" t="s">
        <v>650</v>
      </c>
      <c r="G87" t="s">
        <v>7063</v>
      </c>
      <c r="H87" t="s">
        <v>212</v>
      </c>
      <c r="I87" s="77">
        <v>8.61</v>
      </c>
      <c r="J87" t="s">
        <v>1010</v>
      </c>
      <c r="K87" t="s">
        <v>102</v>
      </c>
      <c r="L87" s="78">
        <v>2.5000000000000001E-2</v>
      </c>
      <c r="M87" s="78">
        <v>2.2200000000000001E-2</v>
      </c>
      <c r="N87" s="77">
        <v>768168.13</v>
      </c>
      <c r="O87" s="77">
        <v>97.65</v>
      </c>
      <c r="P87" s="77">
        <v>750.116178945</v>
      </c>
      <c r="Q87" s="78">
        <v>2.9999999999999997E-4</v>
      </c>
      <c r="R87" s="78">
        <v>0</v>
      </c>
    </row>
    <row r="88" spans="2:18">
      <c r="B88" t="s">
        <v>7042</v>
      </c>
      <c r="C88" t="s">
        <v>6956</v>
      </c>
      <c r="D88" t="s">
        <v>7064</v>
      </c>
      <c r="E88"/>
      <c r="F88" t="s">
        <v>650</v>
      </c>
      <c r="G88" t="s">
        <v>557</v>
      </c>
      <c r="H88" t="s">
        <v>212</v>
      </c>
      <c r="I88" s="77">
        <v>8.5299999999999994</v>
      </c>
      <c r="J88" t="s">
        <v>1010</v>
      </c>
      <c r="K88" t="s">
        <v>102</v>
      </c>
      <c r="L88" s="78">
        <v>2.6800000000000001E-2</v>
      </c>
      <c r="M88" s="78">
        <v>2.4E-2</v>
      </c>
      <c r="N88" s="77">
        <v>998915.59</v>
      </c>
      <c r="O88" s="77">
        <v>95.81</v>
      </c>
      <c r="P88" s="77">
        <v>957.06102677900003</v>
      </c>
      <c r="Q88" s="78">
        <v>2.9999999999999997E-4</v>
      </c>
      <c r="R88" s="78">
        <v>0</v>
      </c>
    </row>
    <row r="89" spans="2:18">
      <c r="B89" t="s">
        <v>7042</v>
      </c>
      <c r="C89" t="s">
        <v>6956</v>
      </c>
      <c r="D89" t="s">
        <v>7065</v>
      </c>
      <c r="E89"/>
      <c r="F89" t="s">
        <v>650</v>
      </c>
      <c r="G89" t="s">
        <v>7066</v>
      </c>
      <c r="H89" t="s">
        <v>212</v>
      </c>
      <c r="I89" s="77">
        <v>8.0399999999999991</v>
      </c>
      <c r="J89" t="s">
        <v>1010</v>
      </c>
      <c r="K89" t="s">
        <v>102</v>
      </c>
      <c r="L89" s="78">
        <v>2.6599999999999999E-2</v>
      </c>
      <c r="M89" s="78">
        <v>4.6699999999999998E-2</v>
      </c>
      <c r="N89" s="77">
        <v>2965900.68</v>
      </c>
      <c r="O89" s="77">
        <v>90.88</v>
      </c>
      <c r="P89" s="77">
        <v>2695.4105379839998</v>
      </c>
      <c r="Q89" s="78">
        <v>1E-3</v>
      </c>
      <c r="R89" s="78">
        <v>1E-4</v>
      </c>
    </row>
    <row r="90" spans="2:18">
      <c r="B90" t="s">
        <v>7042</v>
      </c>
      <c r="C90" t="s">
        <v>6956</v>
      </c>
      <c r="D90" t="s">
        <v>7067</v>
      </c>
      <c r="E90"/>
      <c r="F90" t="s">
        <v>650</v>
      </c>
      <c r="G90" t="s">
        <v>5628</v>
      </c>
      <c r="H90" t="s">
        <v>212</v>
      </c>
      <c r="I90" s="77">
        <v>7.98</v>
      </c>
      <c r="J90" t="s">
        <v>1010</v>
      </c>
      <c r="K90" t="s">
        <v>102</v>
      </c>
      <c r="L90" s="78">
        <v>2.6200000000000001E-2</v>
      </c>
      <c r="M90" s="78">
        <v>5.04E-2</v>
      </c>
      <c r="N90" s="77">
        <v>2133929.64</v>
      </c>
      <c r="O90" s="77">
        <v>87.77</v>
      </c>
      <c r="P90" s="77">
        <v>1872.950045028</v>
      </c>
      <c r="Q90" s="78">
        <v>6.9999999999999999E-4</v>
      </c>
      <c r="R90" s="78">
        <v>1E-4</v>
      </c>
    </row>
    <row r="91" spans="2:18">
      <c r="B91" t="s">
        <v>7042</v>
      </c>
      <c r="C91" t="s">
        <v>6956</v>
      </c>
      <c r="D91" t="s">
        <v>7068</v>
      </c>
      <c r="E91"/>
      <c r="F91" t="s">
        <v>650</v>
      </c>
      <c r="G91" t="s">
        <v>5852</v>
      </c>
      <c r="H91" t="s">
        <v>212</v>
      </c>
      <c r="I91" s="77">
        <v>8.66</v>
      </c>
      <c r="J91" t="s">
        <v>1010</v>
      </c>
      <c r="K91" t="s">
        <v>102</v>
      </c>
      <c r="L91" s="78">
        <v>2.6200000000000001E-2</v>
      </c>
      <c r="M91" s="78">
        <v>2.1000000000000001E-2</v>
      </c>
      <c r="N91" s="77">
        <v>3057242.21</v>
      </c>
      <c r="O91" s="77">
        <v>75.760000000000005</v>
      </c>
      <c r="P91" s="77">
        <v>2316.166698296</v>
      </c>
      <c r="Q91" s="78">
        <v>8.0000000000000004E-4</v>
      </c>
      <c r="R91" s="78">
        <v>1E-4</v>
      </c>
    </row>
    <row r="92" spans="2:18">
      <c r="B92" t="s">
        <v>7069</v>
      </c>
      <c r="C92" t="s">
        <v>6956</v>
      </c>
      <c r="D92" t="s">
        <v>7070</v>
      </c>
      <c r="E92"/>
      <c r="F92" t="s">
        <v>668</v>
      </c>
      <c r="G92" t="s">
        <v>282</v>
      </c>
      <c r="H92" t="s">
        <v>150</v>
      </c>
      <c r="I92" s="77">
        <v>8.32</v>
      </c>
      <c r="J92" t="s">
        <v>833</v>
      </c>
      <c r="K92" t="s">
        <v>102</v>
      </c>
      <c r="L92" s="78">
        <v>5.7500000000000002E-2</v>
      </c>
      <c r="M92" s="78">
        <v>1.5100000000000001E-2</v>
      </c>
      <c r="N92" s="77">
        <v>3488981.18</v>
      </c>
      <c r="O92" s="77">
        <v>94.09</v>
      </c>
      <c r="P92" s="77">
        <v>3282.782392262</v>
      </c>
      <c r="Q92" s="78">
        <v>1.1999999999999999E-3</v>
      </c>
      <c r="R92" s="78">
        <v>1E-4</v>
      </c>
    </row>
    <row r="93" spans="2:18">
      <c r="B93" t="s">
        <v>7071</v>
      </c>
      <c r="C93" t="s">
        <v>6956</v>
      </c>
      <c r="D93" t="s">
        <v>7072</v>
      </c>
      <c r="E93"/>
      <c r="F93" t="s">
        <v>686</v>
      </c>
      <c r="G93" t="s">
        <v>618</v>
      </c>
      <c r="H93" t="s">
        <v>5221</v>
      </c>
      <c r="I93" s="77">
        <v>8.17</v>
      </c>
      <c r="J93" t="s">
        <v>448</v>
      </c>
      <c r="K93" t="s">
        <v>102</v>
      </c>
      <c r="L93" s="78">
        <v>1.7999999999999999E-2</v>
      </c>
      <c r="M93" s="78">
        <v>1.8100000000000002E-2</v>
      </c>
      <c r="N93" s="77">
        <v>37654495.030000001</v>
      </c>
      <c r="O93" s="77">
        <v>87.51</v>
      </c>
      <c r="P93" s="77">
        <v>32951.448600752999</v>
      </c>
      <c r="Q93" s="78">
        <v>1.17E-2</v>
      </c>
      <c r="R93" s="78">
        <v>1.4E-3</v>
      </c>
    </row>
    <row r="94" spans="2:18">
      <c r="B94" t="s">
        <v>7071</v>
      </c>
      <c r="C94" t="s">
        <v>6956</v>
      </c>
      <c r="D94" t="s">
        <v>7073</v>
      </c>
      <c r="E94"/>
      <c r="F94" t="s">
        <v>686</v>
      </c>
      <c r="G94" t="s">
        <v>618</v>
      </c>
      <c r="H94" t="s">
        <v>5221</v>
      </c>
      <c r="I94" s="77">
        <v>7.76</v>
      </c>
      <c r="J94" t="s">
        <v>448</v>
      </c>
      <c r="K94" t="s">
        <v>102</v>
      </c>
      <c r="L94" s="78">
        <v>1.8800000000000001E-2</v>
      </c>
      <c r="M94" s="78">
        <v>1.89E-2</v>
      </c>
      <c r="N94" s="77">
        <v>23260846.140000001</v>
      </c>
      <c r="O94" s="77">
        <v>86.42</v>
      </c>
      <c r="P94" s="77">
        <v>20102.023234188</v>
      </c>
      <c r="Q94" s="78">
        <v>7.1000000000000004E-3</v>
      </c>
      <c r="R94" s="78">
        <v>8.0000000000000004E-4</v>
      </c>
    </row>
    <row r="95" spans="2:18">
      <c r="B95" t="s">
        <v>7071</v>
      </c>
      <c r="C95" t="s">
        <v>6956</v>
      </c>
      <c r="D95" t="s">
        <v>7074</v>
      </c>
      <c r="E95"/>
      <c r="F95" t="s">
        <v>686</v>
      </c>
      <c r="G95" t="s">
        <v>313</v>
      </c>
      <c r="H95" t="s">
        <v>5221</v>
      </c>
      <c r="I95" s="77">
        <v>7.97</v>
      </c>
      <c r="J95" t="s">
        <v>448</v>
      </c>
      <c r="K95" t="s">
        <v>102</v>
      </c>
      <c r="L95" s="78">
        <v>2.3699999999999999E-2</v>
      </c>
      <c r="M95" s="78">
        <v>2.52E-2</v>
      </c>
      <c r="N95" s="77">
        <v>15368480.9</v>
      </c>
      <c r="O95" s="77">
        <v>102.74</v>
      </c>
      <c r="P95" s="77">
        <v>15789.57727666</v>
      </c>
      <c r="Q95" s="78">
        <v>5.5999999999999999E-3</v>
      </c>
      <c r="R95" s="78">
        <v>5.9999999999999995E-4</v>
      </c>
    </row>
    <row r="96" spans="2:18">
      <c r="B96" t="s">
        <v>7071</v>
      </c>
      <c r="C96" t="s">
        <v>6956</v>
      </c>
      <c r="D96" t="s">
        <v>7075</v>
      </c>
      <c r="E96"/>
      <c r="F96" t="s">
        <v>686</v>
      </c>
      <c r="G96" t="s">
        <v>313</v>
      </c>
      <c r="H96" t="s">
        <v>5221</v>
      </c>
      <c r="I96" s="77">
        <v>7.62</v>
      </c>
      <c r="J96" t="s">
        <v>448</v>
      </c>
      <c r="K96" t="s">
        <v>102</v>
      </c>
      <c r="L96" s="78">
        <v>2.3199999999999998E-2</v>
      </c>
      <c r="M96" s="78">
        <v>2.3900000000000001E-2</v>
      </c>
      <c r="N96" s="77">
        <v>10922323.1</v>
      </c>
      <c r="O96" s="77">
        <v>100.72</v>
      </c>
      <c r="P96" s="77">
        <v>11000.963826319999</v>
      </c>
      <c r="Q96" s="78">
        <v>3.8999999999999998E-3</v>
      </c>
      <c r="R96" s="78">
        <v>5.0000000000000001E-4</v>
      </c>
    </row>
    <row r="97" spans="2:18">
      <c r="B97" t="s">
        <v>7076</v>
      </c>
      <c r="C97" t="s">
        <v>6956</v>
      </c>
      <c r="D97" t="s">
        <v>7077</v>
      </c>
      <c r="E97"/>
      <c r="F97" t="s">
        <v>650</v>
      </c>
      <c r="G97" t="s">
        <v>867</v>
      </c>
      <c r="H97" t="s">
        <v>212</v>
      </c>
      <c r="I97" s="77">
        <v>9.08</v>
      </c>
      <c r="J97" t="s">
        <v>112</v>
      </c>
      <c r="K97" t="s">
        <v>102</v>
      </c>
      <c r="L97" s="78">
        <v>2.35E-2</v>
      </c>
      <c r="M97" s="78">
        <v>2.3699999999999999E-2</v>
      </c>
      <c r="N97" s="77">
        <v>8839186.5099999998</v>
      </c>
      <c r="O97" s="77">
        <v>94.27</v>
      </c>
      <c r="P97" s="77">
        <v>8332.7011229769996</v>
      </c>
      <c r="Q97" s="78">
        <v>3.0000000000000001E-3</v>
      </c>
      <c r="R97" s="78">
        <v>2.9999999999999997E-4</v>
      </c>
    </row>
    <row r="98" spans="2:18">
      <c r="B98" t="s">
        <v>7076</v>
      </c>
      <c r="C98" t="s">
        <v>6956</v>
      </c>
      <c r="D98" t="s">
        <v>7078</v>
      </c>
      <c r="E98"/>
      <c r="F98" t="s">
        <v>686</v>
      </c>
      <c r="G98" t="s">
        <v>7079</v>
      </c>
      <c r="H98" t="s">
        <v>5221</v>
      </c>
      <c r="I98" s="77">
        <v>9.0299999999999994</v>
      </c>
      <c r="J98" t="s">
        <v>112</v>
      </c>
      <c r="K98" t="s">
        <v>102</v>
      </c>
      <c r="L98" s="78">
        <v>2.47E-2</v>
      </c>
      <c r="M98" s="78">
        <v>2.4899999999999999E-2</v>
      </c>
      <c r="N98" s="77">
        <v>1105165.95</v>
      </c>
      <c r="O98" s="77">
        <v>93.27</v>
      </c>
      <c r="P98" s="77">
        <v>1030.788281565</v>
      </c>
      <c r="Q98" s="78">
        <v>4.0000000000000002E-4</v>
      </c>
      <c r="R98" s="78">
        <v>0</v>
      </c>
    </row>
    <row r="99" spans="2:18">
      <c r="B99" t="s">
        <v>7076</v>
      </c>
      <c r="C99" t="s">
        <v>6956</v>
      </c>
      <c r="D99" t="s">
        <v>7080</v>
      </c>
      <c r="E99"/>
      <c r="F99" t="s">
        <v>686</v>
      </c>
      <c r="G99" t="s">
        <v>5609</v>
      </c>
      <c r="H99" t="s">
        <v>5221</v>
      </c>
      <c r="I99" s="77">
        <v>8.9700000000000006</v>
      </c>
      <c r="J99" t="s">
        <v>112</v>
      </c>
      <c r="K99" t="s">
        <v>102</v>
      </c>
      <c r="L99" s="78">
        <v>2.5600000000000001E-2</v>
      </c>
      <c r="M99" s="78">
        <v>2.58E-2</v>
      </c>
      <c r="N99" s="77">
        <v>5085229.13</v>
      </c>
      <c r="O99" s="77">
        <v>89.39</v>
      </c>
      <c r="P99" s="77">
        <v>4545.6863193070003</v>
      </c>
      <c r="Q99" s="78">
        <v>1.6000000000000001E-3</v>
      </c>
      <c r="R99" s="78">
        <v>2.0000000000000001E-4</v>
      </c>
    </row>
    <row r="100" spans="2:18">
      <c r="B100" t="s">
        <v>7076</v>
      </c>
      <c r="C100" t="s">
        <v>6956</v>
      </c>
      <c r="D100" t="s">
        <v>7081</v>
      </c>
      <c r="E100"/>
      <c r="F100" t="s">
        <v>686</v>
      </c>
      <c r="G100" t="s">
        <v>550</v>
      </c>
      <c r="H100" t="s">
        <v>5221</v>
      </c>
      <c r="I100" s="77">
        <v>9.1300000000000008</v>
      </c>
      <c r="J100" t="s">
        <v>112</v>
      </c>
      <c r="K100" t="s">
        <v>102</v>
      </c>
      <c r="L100" s="78">
        <v>2.2700000000000001E-2</v>
      </c>
      <c r="M100" s="78">
        <v>2.29E-2</v>
      </c>
      <c r="N100" s="77">
        <v>5075174.6100000003</v>
      </c>
      <c r="O100" s="77">
        <v>87.64</v>
      </c>
      <c r="P100" s="77">
        <v>4447.8830282039999</v>
      </c>
      <c r="Q100" s="78">
        <v>1.6000000000000001E-3</v>
      </c>
      <c r="R100" s="78">
        <v>2.0000000000000001E-4</v>
      </c>
    </row>
    <row r="101" spans="2:18">
      <c r="B101" t="s">
        <v>7076</v>
      </c>
      <c r="C101" t="s">
        <v>6956</v>
      </c>
      <c r="D101" t="s">
        <v>7082</v>
      </c>
      <c r="E101"/>
      <c r="F101" t="s">
        <v>686</v>
      </c>
      <c r="G101" t="s">
        <v>417</v>
      </c>
      <c r="H101" t="s">
        <v>5221</v>
      </c>
      <c r="I101" s="77">
        <v>9.4</v>
      </c>
      <c r="J101" t="s">
        <v>112</v>
      </c>
      <c r="K101" t="s">
        <v>102</v>
      </c>
      <c r="L101" s="78">
        <v>1.7899999999999999E-2</v>
      </c>
      <c r="M101" s="78">
        <v>1.7999999999999999E-2</v>
      </c>
      <c r="N101" s="77">
        <v>4192082.23</v>
      </c>
      <c r="O101" s="77">
        <v>80.77</v>
      </c>
      <c r="P101" s="77">
        <v>3385.9448171710001</v>
      </c>
      <c r="Q101" s="78">
        <v>1.1999999999999999E-3</v>
      </c>
      <c r="R101" s="78">
        <v>1E-4</v>
      </c>
    </row>
    <row r="102" spans="2:18">
      <c r="B102" t="s">
        <v>7076</v>
      </c>
      <c r="C102" t="s">
        <v>6956</v>
      </c>
      <c r="D102" t="s">
        <v>7083</v>
      </c>
      <c r="E102"/>
      <c r="F102" t="s">
        <v>686</v>
      </c>
      <c r="G102" t="s">
        <v>344</v>
      </c>
      <c r="H102" t="s">
        <v>5221</v>
      </c>
      <c r="I102" s="77">
        <v>9.08</v>
      </c>
      <c r="J102" t="s">
        <v>112</v>
      </c>
      <c r="K102" t="s">
        <v>102</v>
      </c>
      <c r="L102" s="78">
        <v>2.3599999999999999E-2</v>
      </c>
      <c r="M102" s="78">
        <v>2.3800000000000002E-2</v>
      </c>
      <c r="N102" s="77">
        <v>4902160.97</v>
      </c>
      <c r="O102" s="77">
        <v>83.45</v>
      </c>
      <c r="P102" s="77">
        <v>4090.8533294650001</v>
      </c>
      <c r="Q102" s="78">
        <v>1.5E-3</v>
      </c>
      <c r="R102" s="78">
        <v>2.0000000000000001E-4</v>
      </c>
    </row>
    <row r="103" spans="2:18">
      <c r="B103" t="s">
        <v>7076</v>
      </c>
      <c r="C103" t="s">
        <v>6956</v>
      </c>
      <c r="D103" t="s">
        <v>7084</v>
      </c>
      <c r="E103"/>
      <c r="F103" t="s">
        <v>686</v>
      </c>
      <c r="G103" t="s">
        <v>872</v>
      </c>
      <c r="H103" t="s">
        <v>5221</v>
      </c>
      <c r="I103" s="77">
        <v>9.0500000000000007</v>
      </c>
      <c r="J103" t="s">
        <v>112</v>
      </c>
      <c r="K103" t="s">
        <v>102</v>
      </c>
      <c r="L103" s="78">
        <v>2.4E-2</v>
      </c>
      <c r="M103" s="78">
        <v>2.4199999999999999E-2</v>
      </c>
      <c r="N103" s="77">
        <v>5582058.3099999996</v>
      </c>
      <c r="O103" s="77">
        <v>85.13</v>
      </c>
      <c r="P103" s="77">
        <v>4752.0062393030003</v>
      </c>
      <c r="Q103" s="78">
        <v>1.6999999999999999E-3</v>
      </c>
      <c r="R103" s="78">
        <v>2.0000000000000001E-4</v>
      </c>
    </row>
    <row r="104" spans="2:18">
      <c r="B104" t="s">
        <v>7085</v>
      </c>
      <c r="C104" t="s">
        <v>6956</v>
      </c>
      <c r="D104" t="s">
        <v>7086</v>
      </c>
      <c r="E104"/>
      <c r="F104" t="s">
        <v>686</v>
      </c>
      <c r="G104" t="s">
        <v>711</v>
      </c>
      <c r="H104" t="s">
        <v>5221</v>
      </c>
      <c r="I104" s="77">
        <v>5.47</v>
      </c>
      <c r="J104" t="s">
        <v>448</v>
      </c>
      <c r="K104" t="s">
        <v>102</v>
      </c>
      <c r="L104" s="78">
        <v>1.7899999999999999E-2</v>
      </c>
      <c r="M104" s="78">
        <v>3.1099999999999999E-2</v>
      </c>
      <c r="N104" s="77">
        <v>9329621.3200000003</v>
      </c>
      <c r="O104" s="77">
        <v>101.65</v>
      </c>
      <c r="P104" s="77">
        <v>9483.5600717800007</v>
      </c>
      <c r="Q104" s="78">
        <v>3.3999999999999998E-3</v>
      </c>
      <c r="R104" s="78">
        <v>4.0000000000000002E-4</v>
      </c>
    </row>
    <row r="105" spans="2:18">
      <c r="B105" t="s">
        <v>7085</v>
      </c>
      <c r="C105" t="s">
        <v>6956</v>
      </c>
      <c r="D105" t="s">
        <v>7087</v>
      </c>
      <c r="E105"/>
      <c r="F105" t="s">
        <v>686</v>
      </c>
      <c r="G105" t="s">
        <v>711</v>
      </c>
      <c r="H105" t="s">
        <v>5221</v>
      </c>
      <c r="I105" s="77">
        <v>7.06</v>
      </c>
      <c r="J105" t="s">
        <v>448</v>
      </c>
      <c r="K105" t="s">
        <v>102</v>
      </c>
      <c r="L105" s="78">
        <v>7.0499999999999993E-2</v>
      </c>
      <c r="M105" s="78">
        <v>7.0199999999999999E-2</v>
      </c>
      <c r="N105" s="77">
        <v>1272364.0900000001</v>
      </c>
      <c r="O105" s="77">
        <v>93.24</v>
      </c>
      <c r="P105" s="77">
        <v>1186.352277516</v>
      </c>
      <c r="Q105" s="78">
        <v>4.0000000000000002E-4</v>
      </c>
      <c r="R105" s="78">
        <v>0</v>
      </c>
    </row>
    <row r="106" spans="2:18">
      <c r="B106" t="s">
        <v>7088</v>
      </c>
      <c r="C106" t="s">
        <v>6956</v>
      </c>
      <c r="D106" t="s">
        <v>7089</v>
      </c>
      <c r="E106"/>
      <c r="F106" t="s">
        <v>650</v>
      </c>
      <c r="G106" t="s">
        <v>7090</v>
      </c>
      <c r="H106" t="s">
        <v>212</v>
      </c>
      <c r="I106" s="77">
        <v>3.82</v>
      </c>
      <c r="J106" t="s">
        <v>112</v>
      </c>
      <c r="K106" t="s">
        <v>102</v>
      </c>
      <c r="L106" s="78">
        <v>5.6599999999999998E-2</v>
      </c>
      <c r="M106" s="78">
        <v>3.7400000000000003E-2</v>
      </c>
      <c r="N106" s="77">
        <v>370208.78</v>
      </c>
      <c r="O106" s="77">
        <v>121.28</v>
      </c>
      <c r="P106" s="77">
        <v>448.98920838399999</v>
      </c>
      <c r="Q106" s="78">
        <v>2.0000000000000001E-4</v>
      </c>
      <c r="R106" s="78">
        <v>0</v>
      </c>
    </row>
    <row r="107" spans="2:18">
      <c r="B107" t="s">
        <v>7088</v>
      </c>
      <c r="C107" t="s">
        <v>6956</v>
      </c>
      <c r="D107" t="s">
        <v>7091</v>
      </c>
      <c r="E107"/>
      <c r="F107" t="s">
        <v>650</v>
      </c>
      <c r="G107" t="s">
        <v>7090</v>
      </c>
      <c r="H107" t="s">
        <v>212</v>
      </c>
      <c r="I107" s="77">
        <v>3.88</v>
      </c>
      <c r="J107" t="s">
        <v>112</v>
      </c>
      <c r="K107" t="s">
        <v>102</v>
      </c>
      <c r="L107" s="78">
        <v>5.5300000000000002E-2</v>
      </c>
      <c r="M107" s="78">
        <v>2.7099999999999999E-2</v>
      </c>
      <c r="N107" s="77">
        <v>1365165.08</v>
      </c>
      <c r="O107" s="77">
        <v>125.37</v>
      </c>
      <c r="P107" s="77">
        <v>1711.507460796</v>
      </c>
      <c r="Q107" s="78">
        <v>5.9999999999999995E-4</v>
      </c>
      <c r="R107" s="78">
        <v>1E-4</v>
      </c>
    </row>
    <row r="108" spans="2:18">
      <c r="B108" t="s">
        <v>7088</v>
      </c>
      <c r="C108" t="s">
        <v>6956</v>
      </c>
      <c r="D108" t="s">
        <v>7092</v>
      </c>
      <c r="E108"/>
      <c r="F108" t="s">
        <v>650</v>
      </c>
      <c r="G108" t="s">
        <v>7090</v>
      </c>
      <c r="H108" t="s">
        <v>212</v>
      </c>
      <c r="I108" s="77">
        <v>3.88</v>
      </c>
      <c r="J108" t="s">
        <v>112</v>
      </c>
      <c r="K108" t="s">
        <v>102</v>
      </c>
      <c r="L108" s="78">
        <v>5.5300000000000002E-2</v>
      </c>
      <c r="M108" s="78">
        <v>2.7099999999999999E-2</v>
      </c>
      <c r="N108" s="77">
        <v>794490.61</v>
      </c>
      <c r="O108" s="77">
        <v>125.44</v>
      </c>
      <c r="P108" s="77">
        <v>996.60902118399997</v>
      </c>
      <c r="Q108" s="78">
        <v>4.0000000000000002E-4</v>
      </c>
      <c r="R108" s="78">
        <v>0</v>
      </c>
    </row>
    <row r="109" spans="2:18">
      <c r="B109" t="s">
        <v>7088</v>
      </c>
      <c r="C109" t="s">
        <v>6956</v>
      </c>
      <c r="D109" t="s">
        <v>7093</v>
      </c>
      <c r="E109"/>
      <c r="F109" t="s">
        <v>650</v>
      </c>
      <c r="G109" t="s">
        <v>7090</v>
      </c>
      <c r="H109" t="s">
        <v>212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2.7199999999999998E-2</v>
      </c>
      <c r="N109" s="77">
        <v>559620.52</v>
      </c>
      <c r="O109" s="77">
        <v>123.64</v>
      </c>
      <c r="P109" s="77">
        <v>691.91481092799995</v>
      </c>
      <c r="Q109" s="78">
        <v>2.0000000000000001E-4</v>
      </c>
      <c r="R109" s="78">
        <v>0</v>
      </c>
    </row>
    <row r="110" spans="2:18">
      <c r="B110" t="s">
        <v>7088</v>
      </c>
      <c r="C110" t="s">
        <v>6956</v>
      </c>
      <c r="D110" t="s">
        <v>7094</v>
      </c>
      <c r="E110"/>
      <c r="F110" t="s">
        <v>650</v>
      </c>
      <c r="G110" t="s">
        <v>7090</v>
      </c>
      <c r="H110" t="s">
        <v>212</v>
      </c>
      <c r="I110" s="77">
        <v>3.92</v>
      </c>
      <c r="J110" t="s">
        <v>112</v>
      </c>
      <c r="K110" t="s">
        <v>102</v>
      </c>
      <c r="L110" s="78">
        <v>5.5E-2</v>
      </c>
      <c r="M110" s="78">
        <v>2.06E-2</v>
      </c>
      <c r="N110" s="77">
        <v>316094.05</v>
      </c>
      <c r="O110" s="77">
        <v>126.56</v>
      </c>
      <c r="P110" s="77">
        <v>400.04862967999998</v>
      </c>
      <c r="Q110" s="78">
        <v>1E-4</v>
      </c>
      <c r="R110" s="78">
        <v>0</v>
      </c>
    </row>
    <row r="111" spans="2:18">
      <c r="B111" t="s">
        <v>7088</v>
      </c>
      <c r="C111" t="s">
        <v>6956</v>
      </c>
      <c r="D111" t="s">
        <v>7095</v>
      </c>
      <c r="E111"/>
      <c r="F111" t="s">
        <v>650</v>
      </c>
      <c r="G111" t="s">
        <v>7090</v>
      </c>
      <c r="H111" t="s">
        <v>212</v>
      </c>
      <c r="I111" s="77">
        <v>3.88</v>
      </c>
      <c r="J111" t="s">
        <v>112</v>
      </c>
      <c r="K111" t="s">
        <v>102</v>
      </c>
      <c r="L111" s="78">
        <v>5.5E-2</v>
      </c>
      <c r="M111" s="78">
        <v>2.7199999999999998E-2</v>
      </c>
      <c r="N111" s="77">
        <v>639612.71</v>
      </c>
      <c r="O111" s="77">
        <v>123.17</v>
      </c>
      <c r="P111" s="77">
        <v>787.81097490699995</v>
      </c>
      <c r="Q111" s="78">
        <v>2.9999999999999997E-4</v>
      </c>
      <c r="R111" s="78">
        <v>0</v>
      </c>
    </row>
    <row r="112" spans="2:18">
      <c r="B112" t="s">
        <v>7088</v>
      </c>
      <c r="C112" t="s">
        <v>6956</v>
      </c>
      <c r="D112" t="s">
        <v>7096</v>
      </c>
      <c r="E112"/>
      <c r="F112" t="s">
        <v>650</v>
      </c>
      <c r="G112" t="s">
        <v>7097</v>
      </c>
      <c r="H112" t="s">
        <v>212</v>
      </c>
      <c r="I112" s="77">
        <v>3.88</v>
      </c>
      <c r="J112" t="s">
        <v>112</v>
      </c>
      <c r="K112" t="s">
        <v>102</v>
      </c>
      <c r="L112" s="78">
        <v>5.5E-2</v>
      </c>
      <c r="M112" s="78">
        <v>2.7199999999999998E-2</v>
      </c>
      <c r="N112" s="77">
        <v>991508.77</v>
      </c>
      <c r="O112" s="77">
        <v>123.4</v>
      </c>
      <c r="P112" s="77">
        <v>1223.5218221800001</v>
      </c>
      <c r="Q112" s="78">
        <v>4.0000000000000002E-4</v>
      </c>
      <c r="R112" s="78">
        <v>1E-4</v>
      </c>
    </row>
    <row r="113" spans="2:18">
      <c r="B113" t="s">
        <v>7088</v>
      </c>
      <c r="C113" t="s">
        <v>6956</v>
      </c>
      <c r="D113" t="s">
        <v>7098</v>
      </c>
      <c r="E113"/>
      <c r="F113" t="s">
        <v>650</v>
      </c>
      <c r="G113" t="s">
        <v>7099</v>
      </c>
      <c r="H113" t="s">
        <v>212</v>
      </c>
      <c r="I113" s="77">
        <v>3.74</v>
      </c>
      <c r="J113" t="s">
        <v>112</v>
      </c>
      <c r="K113" t="s">
        <v>102</v>
      </c>
      <c r="L113" s="78">
        <v>5.5E-2</v>
      </c>
      <c r="M113" s="78">
        <v>5.1400000000000001E-2</v>
      </c>
      <c r="N113" s="77">
        <v>433998.24</v>
      </c>
      <c r="O113" s="77">
        <v>126.31</v>
      </c>
      <c r="P113" s="77">
        <v>548.18317694400002</v>
      </c>
      <c r="Q113" s="78">
        <v>2.0000000000000001E-4</v>
      </c>
      <c r="R113" s="78">
        <v>0</v>
      </c>
    </row>
    <row r="114" spans="2:18">
      <c r="B114" t="s">
        <v>7088</v>
      </c>
      <c r="C114" t="s">
        <v>6956</v>
      </c>
      <c r="D114" t="s">
        <v>7100</v>
      </c>
      <c r="E114"/>
      <c r="F114" t="s">
        <v>650</v>
      </c>
      <c r="G114" t="s">
        <v>7090</v>
      </c>
      <c r="H114" t="s">
        <v>212</v>
      </c>
      <c r="I114" s="77">
        <v>3.88</v>
      </c>
      <c r="J114" t="s">
        <v>112</v>
      </c>
      <c r="K114" t="s">
        <v>102</v>
      </c>
      <c r="L114" s="78">
        <v>5.5E-2</v>
      </c>
      <c r="M114" s="78">
        <v>2.7199999999999998E-2</v>
      </c>
      <c r="N114" s="77">
        <v>1029740.5</v>
      </c>
      <c r="O114" s="77">
        <v>123.64</v>
      </c>
      <c r="P114" s="77">
        <v>1273.1711542</v>
      </c>
      <c r="Q114" s="78">
        <v>5.0000000000000001E-4</v>
      </c>
      <c r="R114" s="78">
        <v>1E-4</v>
      </c>
    </row>
    <row r="115" spans="2:18">
      <c r="B115" t="s">
        <v>7088</v>
      </c>
      <c r="C115" t="s">
        <v>6956</v>
      </c>
      <c r="D115" t="s">
        <v>7101</v>
      </c>
      <c r="E115"/>
      <c r="F115" t="s">
        <v>650</v>
      </c>
      <c r="G115" t="s">
        <v>7090</v>
      </c>
      <c r="H115" t="s">
        <v>212</v>
      </c>
      <c r="I115" s="77">
        <v>3.88</v>
      </c>
      <c r="J115" t="s">
        <v>112</v>
      </c>
      <c r="K115" t="s">
        <v>102</v>
      </c>
      <c r="L115" s="78">
        <v>5.5E-2</v>
      </c>
      <c r="M115" s="78">
        <v>2.7400000000000001E-2</v>
      </c>
      <c r="N115" s="77">
        <v>456638.74</v>
      </c>
      <c r="O115" s="77">
        <v>123.89</v>
      </c>
      <c r="P115" s="77">
        <v>565.72973498600004</v>
      </c>
      <c r="Q115" s="78">
        <v>2.0000000000000001E-4</v>
      </c>
      <c r="R115" s="78">
        <v>0</v>
      </c>
    </row>
    <row r="116" spans="2:18">
      <c r="B116" t="s">
        <v>7088</v>
      </c>
      <c r="C116" t="s">
        <v>6956</v>
      </c>
      <c r="D116" t="s">
        <v>7102</v>
      </c>
      <c r="E116"/>
      <c r="F116" t="s">
        <v>650</v>
      </c>
      <c r="G116" t="s">
        <v>7090</v>
      </c>
      <c r="H116" t="s">
        <v>212</v>
      </c>
      <c r="I116" s="77">
        <v>3.88</v>
      </c>
      <c r="J116" t="s">
        <v>112</v>
      </c>
      <c r="K116" t="s">
        <v>102</v>
      </c>
      <c r="L116" s="78">
        <v>5.5E-2</v>
      </c>
      <c r="M116" s="78">
        <v>2.7199999999999998E-2</v>
      </c>
      <c r="N116" s="77">
        <v>575821.51</v>
      </c>
      <c r="O116" s="77">
        <v>122.6</v>
      </c>
      <c r="P116" s="77">
        <v>705.95717126</v>
      </c>
      <c r="Q116" s="78">
        <v>2.9999999999999997E-4</v>
      </c>
      <c r="R116" s="78">
        <v>0</v>
      </c>
    </row>
    <row r="117" spans="2:18">
      <c r="B117" t="s">
        <v>7088</v>
      </c>
      <c r="C117" t="s">
        <v>6956</v>
      </c>
      <c r="D117" t="s">
        <v>7103</v>
      </c>
      <c r="E117"/>
      <c r="F117" t="s">
        <v>650</v>
      </c>
      <c r="G117" t="s">
        <v>7090</v>
      </c>
      <c r="H117" t="s">
        <v>212</v>
      </c>
      <c r="I117" s="77">
        <v>3.92</v>
      </c>
      <c r="J117" t="s">
        <v>112</v>
      </c>
      <c r="K117" t="s">
        <v>102</v>
      </c>
      <c r="L117" s="78">
        <v>5.5E-2</v>
      </c>
      <c r="M117" s="78">
        <v>2.0400000000000001E-2</v>
      </c>
      <c r="N117" s="77">
        <v>131653.38</v>
      </c>
      <c r="O117" s="77">
        <v>125.83</v>
      </c>
      <c r="P117" s="77">
        <v>165.65944805399999</v>
      </c>
      <c r="Q117" s="78">
        <v>1E-4</v>
      </c>
      <c r="R117" s="78">
        <v>0</v>
      </c>
    </row>
    <row r="118" spans="2:18">
      <c r="B118" t="s">
        <v>7088</v>
      </c>
      <c r="C118" t="s">
        <v>6956</v>
      </c>
      <c r="D118" t="s">
        <v>7104</v>
      </c>
      <c r="E118"/>
      <c r="F118" t="s">
        <v>650</v>
      </c>
      <c r="G118" t="s">
        <v>7090</v>
      </c>
      <c r="H118" t="s">
        <v>212</v>
      </c>
      <c r="I118" s="77">
        <v>3.88</v>
      </c>
      <c r="J118" t="s">
        <v>112</v>
      </c>
      <c r="K118" t="s">
        <v>102</v>
      </c>
      <c r="L118" s="78">
        <v>5.5E-2</v>
      </c>
      <c r="M118" s="78">
        <v>2.7199999999999998E-2</v>
      </c>
      <c r="N118" s="77">
        <v>1161021.17</v>
      </c>
      <c r="O118" s="77">
        <v>122.83</v>
      </c>
      <c r="P118" s="77">
        <v>1426.0823031110001</v>
      </c>
      <c r="Q118" s="78">
        <v>5.0000000000000001E-4</v>
      </c>
      <c r="R118" s="78">
        <v>1E-4</v>
      </c>
    </row>
    <row r="119" spans="2:18">
      <c r="B119" t="s">
        <v>7088</v>
      </c>
      <c r="C119" t="s">
        <v>6956</v>
      </c>
      <c r="D119" t="s">
        <v>7105</v>
      </c>
      <c r="E119"/>
      <c r="F119" t="s">
        <v>650</v>
      </c>
      <c r="G119" t="s">
        <v>7106</v>
      </c>
      <c r="H119" t="s">
        <v>212</v>
      </c>
      <c r="I119" s="77">
        <v>3.92</v>
      </c>
      <c r="J119" t="s">
        <v>112</v>
      </c>
      <c r="K119" t="s">
        <v>102</v>
      </c>
      <c r="L119" s="78">
        <v>5.5E-2</v>
      </c>
      <c r="M119" s="78">
        <v>2.1000000000000001E-2</v>
      </c>
      <c r="N119" s="77">
        <v>261864.25</v>
      </c>
      <c r="O119" s="77">
        <v>125.47</v>
      </c>
      <c r="P119" s="77">
        <v>328.561074475</v>
      </c>
      <c r="Q119" s="78">
        <v>1E-4</v>
      </c>
      <c r="R119" s="78">
        <v>0</v>
      </c>
    </row>
    <row r="120" spans="2:18">
      <c r="B120" t="s">
        <v>7088</v>
      </c>
      <c r="C120" t="s">
        <v>6956</v>
      </c>
      <c r="D120" t="s">
        <v>7107</v>
      </c>
      <c r="E120"/>
      <c r="F120" t="s">
        <v>650</v>
      </c>
      <c r="G120" t="s">
        <v>7108</v>
      </c>
      <c r="H120" t="s">
        <v>212</v>
      </c>
      <c r="I120" s="77">
        <v>3.91</v>
      </c>
      <c r="J120" t="s">
        <v>112</v>
      </c>
      <c r="K120" t="s">
        <v>102</v>
      </c>
      <c r="L120" s="78">
        <v>5.5E-2</v>
      </c>
      <c r="M120" s="78">
        <v>2.2700000000000001E-2</v>
      </c>
      <c r="N120" s="77">
        <v>229968.39</v>
      </c>
      <c r="O120" s="77">
        <v>123.68</v>
      </c>
      <c r="P120" s="77">
        <v>284.42490475199997</v>
      </c>
      <c r="Q120" s="78">
        <v>1E-4</v>
      </c>
      <c r="R120" s="78">
        <v>0</v>
      </c>
    </row>
    <row r="121" spans="2:18">
      <c r="B121" t="s">
        <v>7088</v>
      </c>
      <c r="C121" t="s">
        <v>6956</v>
      </c>
      <c r="D121" t="s">
        <v>7109</v>
      </c>
      <c r="E121"/>
      <c r="F121" t="s">
        <v>650</v>
      </c>
      <c r="G121" t="s">
        <v>7110</v>
      </c>
      <c r="H121" t="s">
        <v>212</v>
      </c>
      <c r="I121" s="77">
        <v>3.82</v>
      </c>
      <c r="J121" t="s">
        <v>112</v>
      </c>
      <c r="K121" t="s">
        <v>102</v>
      </c>
      <c r="L121" s="78">
        <v>5.5E-2</v>
      </c>
      <c r="M121" s="78">
        <v>3.7600000000000001E-2</v>
      </c>
      <c r="N121" s="77">
        <v>716968.15</v>
      </c>
      <c r="O121" s="77">
        <v>116.59</v>
      </c>
      <c r="P121" s="77">
        <v>835.91316608499994</v>
      </c>
      <c r="Q121" s="78">
        <v>2.9999999999999997E-4</v>
      </c>
      <c r="R121" s="78">
        <v>0</v>
      </c>
    </row>
    <row r="122" spans="2:18">
      <c r="B122" t="s">
        <v>7088</v>
      </c>
      <c r="C122" t="s">
        <v>6956</v>
      </c>
      <c r="D122" t="s">
        <v>7111</v>
      </c>
      <c r="E122"/>
      <c r="F122" t="s">
        <v>650</v>
      </c>
      <c r="G122" t="s">
        <v>7112</v>
      </c>
      <c r="H122" t="s">
        <v>212</v>
      </c>
      <c r="I122" s="77">
        <v>3.82</v>
      </c>
      <c r="J122" t="s">
        <v>112</v>
      </c>
      <c r="K122" t="s">
        <v>102</v>
      </c>
      <c r="L122" s="78">
        <v>5.5E-2</v>
      </c>
      <c r="M122" s="78">
        <v>3.7600000000000001E-2</v>
      </c>
      <c r="N122" s="77">
        <v>524611.9</v>
      </c>
      <c r="O122" s="77">
        <v>116.35</v>
      </c>
      <c r="P122" s="77">
        <v>610.38594565000005</v>
      </c>
      <c r="Q122" s="78">
        <v>2.0000000000000001E-4</v>
      </c>
      <c r="R122" s="78">
        <v>0</v>
      </c>
    </row>
    <row r="123" spans="2:18">
      <c r="B123" t="s">
        <v>7088</v>
      </c>
      <c r="C123" t="s">
        <v>6956</v>
      </c>
      <c r="D123" t="s">
        <v>7113</v>
      </c>
      <c r="E123"/>
      <c r="F123" t="s">
        <v>650</v>
      </c>
      <c r="G123" t="s">
        <v>7114</v>
      </c>
      <c r="H123" t="s">
        <v>212</v>
      </c>
      <c r="I123" s="77">
        <v>3.9</v>
      </c>
      <c r="J123" t="s">
        <v>112</v>
      </c>
      <c r="K123" t="s">
        <v>102</v>
      </c>
      <c r="L123" s="78">
        <v>5.5E-2</v>
      </c>
      <c r="M123" s="78">
        <v>2.3900000000000001E-2</v>
      </c>
      <c r="N123" s="77">
        <v>255798.27</v>
      </c>
      <c r="O123" s="77">
        <v>122.49</v>
      </c>
      <c r="P123" s="77">
        <v>313.327300923</v>
      </c>
      <c r="Q123" s="78">
        <v>1E-4</v>
      </c>
      <c r="R123" s="78">
        <v>0</v>
      </c>
    </row>
    <row r="124" spans="2:18">
      <c r="B124" t="s">
        <v>7088</v>
      </c>
      <c r="C124" t="s">
        <v>6956</v>
      </c>
      <c r="D124" t="s">
        <v>7115</v>
      </c>
      <c r="E124"/>
      <c r="F124" t="s">
        <v>650</v>
      </c>
      <c r="G124" t="s">
        <v>7116</v>
      </c>
      <c r="H124" t="s">
        <v>212</v>
      </c>
      <c r="I124" s="77">
        <v>3.9</v>
      </c>
      <c r="J124" t="s">
        <v>112</v>
      </c>
      <c r="K124" t="s">
        <v>102</v>
      </c>
      <c r="L124" s="78">
        <v>5.5E-2</v>
      </c>
      <c r="M124" s="78">
        <v>2.4299999999999999E-2</v>
      </c>
      <c r="N124" s="77">
        <v>66062.33</v>
      </c>
      <c r="O124" s="77">
        <v>121.97</v>
      </c>
      <c r="P124" s="77">
        <v>80.576223901000006</v>
      </c>
      <c r="Q124" s="78">
        <v>0</v>
      </c>
      <c r="R124" s="78">
        <v>0</v>
      </c>
    </row>
    <row r="125" spans="2:18">
      <c r="B125" t="s">
        <v>7088</v>
      </c>
      <c r="C125" t="s">
        <v>6956</v>
      </c>
      <c r="D125" t="s">
        <v>7117</v>
      </c>
      <c r="E125"/>
      <c r="F125" t="s">
        <v>650</v>
      </c>
      <c r="G125" t="s">
        <v>7118</v>
      </c>
      <c r="H125" t="s">
        <v>212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2.7199999999999998E-2</v>
      </c>
      <c r="N125" s="77">
        <v>751576.12</v>
      </c>
      <c r="O125" s="77">
        <v>121.09</v>
      </c>
      <c r="P125" s="77">
        <v>910.08352370800003</v>
      </c>
      <c r="Q125" s="78">
        <v>2.9999999999999997E-4</v>
      </c>
      <c r="R125" s="78">
        <v>0</v>
      </c>
    </row>
    <row r="126" spans="2:18">
      <c r="B126" t="s">
        <v>7088</v>
      </c>
      <c r="C126" t="s">
        <v>6956</v>
      </c>
      <c r="D126" t="s">
        <v>7119</v>
      </c>
      <c r="E126"/>
      <c r="F126" t="s">
        <v>650</v>
      </c>
      <c r="G126" t="s">
        <v>7120</v>
      </c>
      <c r="H126" t="s">
        <v>212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145369.70000000001</v>
      </c>
      <c r="O126" s="77">
        <v>121</v>
      </c>
      <c r="P126" s="77">
        <v>175.89733699999999</v>
      </c>
      <c r="Q126" s="78">
        <v>1E-4</v>
      </c>
      <c r="R126" s="78">
        <v>0</v>
      </c>
    </row>
    <row r="127" spans="2:18">
      <c r="B127" t="s">
        <v>7088</v>
      </c>
      <c r="C127" t="s">
        <v>6956</v>
      </c>
      <c r="D127" t="s">
        <v>7121</v>
      </c>
      <c r="E127"/>
      <c r="F127" t="s">
        <v>650</v>
      </c>
      <c r="G127" t="s">
        <v>7122</v>
      </c>
      <c r="H127" t="s">
        <v>212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2.7099999999999999E-2</v>
      </c>
      <c r="N127" s="77">
        <v>139918.28</v>
      </c>
      <c r="O127" s="77">
        <v>121.71</v>
      </c>
      <c r="P127" s="77">
        <v>170.29453858799999</v>
      </c>
      <c r="Q127" s="78">
        <v>1E-4</v>
      </c>
      <c r="R127" s="78">
        <v>0</v>
      </c>
    </row>
    <row r="128" spans="2:18">
      <c r="B128" t="s">
        <v>7088</v>
      </c>
      <c r="C128" t="s">
        <v>6956</v>
      </c>
      <c r="D128" t="s">
        <v>7123</v>
      </c>
      <c r="E128"/>
      <c r="F128" t="s">
        <v>650</v>
      </c>
      <c r="G128" t="s">
        <v>7124</v>
      </c>
      <c r="H128" t="s">
        <v>212</v>
      </c>
      <c r="I128" s="77">
        <v>3.88</v>
      </c>
      <c r="J128" t="s">
        <v>112</v>
      </c>
      <c r="K128" t="s">
        <v>102</v>
      </c>
      <c r="L128" s="78">
        <v>5.5E-2</v>
      </c>
      <c r="M128" s="78">
        <v>2.7099999999999999E-2</v>
      </c>
      <c r="N128" s="77">
        <v>278651.51</v>
      </c>
      <c r="O128" s="77">
        <v>121.95</v>
      </c>
      <c r="P128" s="77">
        <v>339.81551644500001</v>
      </c>
      <c r="Q128" s="78">
        <v>1E-4</v>
      </c>
      <c r="R128" s="78">
        <v>0</v>
      </c>
    </row>
    <row r="129" spans="2:18">
      <c r="B129" t="s">
        <v>7088</v>
      </c>
      <c r="C129" t="s">
        <v>6956</v>
      </c>
      <c r="D129" t="s">
        <v>7125</v>
      </c>
      <c r="E129"/>
      <c r="F129" t="s">
        <v>650</v>
      </c>
      <c r="G129" t="s">
        <v>7126</v>
      </c>
      <c r="H129" t="s">
        <v>212</v>
      </c>
      <c r="I129" s="77">
        <v>3.88</v>
      </c>
      <c r="J129" t="s">
        <v>112</v>
      </c>
      <c r="K129" t="s">
        <v>102</v>
      </c>
      <c r="L129" s="78">
        <v>5.5E-2</v>
      </c>
      <c r="M129" s="78">
        <v>2.7099999999999999E-2</v>
      </c>
      <c r="N129" s="77">
        <v>175429.8</v>
      </c>
      <c r="O129" s="77">
        <v>121.47</v>
      </c>
      <c r="P129" s="77">
        <v>213.09457806</v>
      </c>
      <c r="Q129" s="78">
        <v>1E-4</v>
      </c>
      <c r="R129" s="78">
        <v>0</v>
      </c>
    </row>
    <row r="130" spans="2:18">
      <c r="B130" t="s">
        <v>7088</v>
      </c>
      <c r="C130" t="s">
        <v>6956</v>
      </c>
      <c r="D130" t="s">
        <v>7127</v>
      </c>
      <c r="E130"/>
      <c r="F130" t="s">
        <v>650</v>
      </c>
      <c r="G130" t="s">
        <v>7128</v>
      </c>
      <c r="H130" t="s">
        <v>212</v>
      </c>
      <c r="I130" s="77">
        <v>3.88</v>
      </c>
      <c r="J130" t="s">
        <v>112</v>
      </c>
      <c r="K130" t="s">
        <v>102</v>
      </c>
      <c r="L130" s="78">
        <v>5.5E-2</v>
      </c>
      <c r="M130" s="78">
        <v>2.7099999999999999E-2</v>
      </c>
      <c r="N130" s="77">
        <v>98636.08</v>
      </c>
      <c r="O130" s="77">
        <v>121.36</v>
      </c>
      <c r="P130" s="77">
        <v>119.704746688</v>
      </c>
      <c r="Q130" s="78">
        <v>0</v>
      </c>
      <c r="R130" s="78">
        <v>0</v>
      </c>
    </row>
    <row r="131" spans="2:18">
      <c r="B131" t="s">
        <v>7088</v>
      </c>
      <c r="C131" t="s">
        <v>6956</v>
      </c>
      <c r="D131" t="s">
        <v>7129</v>
      </c>
      <c r="E131"/>
      <c r="F131" t="s">
        <v>650</v>
      </c>
      <c r="G131" t="s">
        <v>7130</v>
      </c>
      <c r="H131" t="s">
        <v>212</v>
      </c>
      <c r="I131" s="77">
        <v>3.88</v>
      </c>
      <c r="J131" t="s">
        <v>112</v>
      </c>
      <c r="K131" t="s">
        <v>102</v>
      </c>
      <c r="L131" s="78">
        <v>5.5E-2</v>
      </c>
      <c r="M131" s="78">
        <v>2.7099999999999999E-2</v>
      </c>
      <c r="N131" s="77">
        <v>293233.53000000003</v>
      </c>
      <c r="O131" s="77">
        <v>121.01</v>
      </c>
      <c r="P131" s="77">
        <v>354.841894653</v>
      </c>
      <c r="Q131" s="78">
        <v>1E-4</v>
      </c>
      <c r="R131" s="78">
        <v>0</v>
      </c>
    </row>
    <row r="132" spans="2:18">
      <c r="B132" t="s">
        <v>7088</v>
      </c>
      <c r="C132" t="s">
        <v>6956</v>
      </c>
      <c r="D132" t="s">
        <v>7131</v>
      </c>
      <c r="E132"/>
      <c r="F132" t="s">
        <v>650</v>
      </c>
      <c r="G132" t="s">
        <v>7132</v>
      </c>
      <c r="H132" t="s">
        <v>212</v>
      </c>
      <c r="I132" s="77">
        <v>3.88</v>
      </c>
      <c r="J132" t="s">
        <v>112</v>
      </c>
      <c r="K132" t="s">
        <v>102</v>
      </c>
      <c r="L132" s="78">
        <v>5.5E-2</v>
      </c>
      <c r="M132" s="78">
        <v>2.7099999999999999E-2</v>
      </c>
      <c r="N132" s="77">
        <v>115093.75999999999</v>
      </c>
      <c r="O132" s="77">
        <v>121.01</v>
      </c>
      <c r="P132" s="77">
        <v>139.27495897599999</v>
      </c>
      <c r="Q132" s="78">
        <v>0</v>
      </c>
      <c r="R132" s="78">
        <v>0</v>
      </c>
    </row>
    <row r="133" spans="2:18">
      <c r="B133" t="s">
        <v>7088</v>
      </c>
      <c r="C133" t="s">
        <v>6956</v>
      </c>
      <c r="D133" t="s">
        <v>7133</v>
      </c>
      <c r="E133"/>
      <c r="F133" t="s">
        <v>650</v>
      </c>
      <c r="G133" t="s">
        <v>5494</v>
      </c>
      <c r="H133" t="s">
        <v>212</v>
      </c>
      <c r="I133" s="77">
        <v>3.88</v>
      </c>
      <c r="J133" t="s">
        <v>112</v>
      </c>
      <c r="K133" t="s">
        <v>102</v>
      </c>
      <c r="L133" s="78">
        <v>5.5E-2</v>
      </c>
      <c r="M133" s="78">
        <v>2.7099999999999999E-2</v>
      </c>
      <c r="N133" s="77">
        <v>766120.19</v>
      </c>
      <c r="O133" s="77">
        <v>121.24</v>
      </c>
      <c r="P133" s="77">
        <v>928.84411835599997</v>
      </c>
      <c r="Q133" s="78">
        <v>2.9999999999999997E-4</v>
      </c>
      <c r="R133" s="78">
        <v>0</v>
      </c>
    </row>
    <row r="134" spans="2:18">
      <c r="B134" t="s">
        <v>7088</v>
      </c>
      <c r="C134" t="s">
        <v>6956</v>
      </c>
      <c r="D134" t="s">
        <v>7134</v>
      </c>
      <c r="E134"/>
      <c r="F134" t="s">
        <v>650</v>
      </c>
      <c r="G134" t="s">
        <v>7135</v>
      </c>
      <c r="H134" t="s">
        <v>212</v>
      </c>
      <c r="I134" s="77">
        <v>3.88</v>
      </c>
      <c r="J134" t="s">
        <v>112</v>
      </c>
      <c r="K134" t="s">
        <v>102</v>
      </c>
      <c r="L134" s="78">
        <v>5.5E-2</v>
      </c>
      <c r="M134" s="78">
        <v>2.7199999999999998E-2</v>
      </c>
      <c r="N134" s="77">
        <v>1496547.34</v>
      </c>
      <c r="O134" s="77">
        <v>122.31</v>
      </c>
      <c r="P134" s="77">
        <v>1830.4270515539999</v>
      </c>
      <c r="Q134" s="78">
        <v>5.9999999999999995E-4</v>
      </c>
      <c r="R134" s="78">
        <v>1E-4</v>
      </c>
    </row>
    <row r="135" spans="2:18">
      <c r="B135" t="s">
        <v>7088</v>
      </c>
      <c r="C135" t="s">
        <v>6956</v>
      </c>
      <c r="D135" t="s">
        <v>7136</v>
      </c>
      <c r="E135"/>
      <c r="F135" t="s">
        <v>650</v>
      </c>
      <c r="G135" t="s">
        <v>7137</v>
      </c>
      <c r="H135" t="s">
        <v>212</v>
      </c>
      <c r="I135" s="77">
        <v>3.74</v>
      </c>
      <c r="J135" t="s">
        <v>112</v>
      </c>
      <c r="K135" t="s">
        <v>102</v>
      </c>
      <c r="L135" s="78">
        <v>5.5E-2</v>
      </c>
      <c r="M135" s="78">
        <v>5.1400000000000001E-2</v>
      </c>
      <c r="N135" s="77">
        <v>158953.87</v>
      </c>
      <c r="O135" s="77">
        <v>125.65</v>
      </c>
      <c r="P135" s="77">
        <v>199.72553765500001</v>
      </c>
      <c r="Q135" s="78">
        <v>1E-4</v>
      </c>
      <c r="R135" s="78">
        <v>0</v>
      </c>
    </row>
    <row r="136" spans="2:18">
      <c r="B136" t="s">
        <v>7088</v>
      </c>
      <c r="C136" t="s">
        <v>6956</v>
      </c>
      <c r="D136" t="s">
        <v>7138</v>
      </c>
      <c r="E136"/>
      <c r="F136" t="s">
        <v>650</v>
      </c>
      <c r="G136" t="s">
        <v>7139</v>
      </c>
      <c r="H136" t="s">
        <v>212</v>
      </c>
      <c r="I136" s="77">
        <v>3.88</v>
      </c>
      <c r="J136" t="s">
        <v>112</v>
      </c>
      <c r="K136" t="s">
        <v>102</v>
      </c>
      <c r="L136" s="78">
        <v>5.5E-2</v>
      </c>
      <c r="M136" s="78">
        <v>2.7199999999999998E-2</v>
      </c>
      <c r="N136" s="77">
        <v>1826669.17</v>
      </c>
      <c r="O136" s="77">
        <v>122.81</v>
      </c>
      <c r="P136" s="77">
        <v>2243.332407677</v>
      </c>
      <c r="Q136" s="78">
        <v>8.0000000000000004E-4</v>
      </c>
      <c r="R136" s="78">
        <v>1E-4</v>
      </c>
    </row>
    <row r="137" spans="2:18">
      <c r="B137" t="s">
        <v>7088</v>
      </c>
      <c r="C137" t="s">
        <v>6956</v>
      </c>
      <c r="D137" t="s">
        <v>7140</v>
      </c>
      <c r="E137"/>
      <c r="F137" t="s">
        <v>650</v>
      </c>
      <c r="G137" t="s">
        <v>7090</v>
      </c>
      <c r="H137" t="s">
        <v>212</v>
      </c>
      <c r="I137" s="77">
        <v>3.73</v>
      </c>
      <c r="J137" t="s">
        <v>112</v>
      </c>
      <c r="K137" t="s">
        <v>102</v>
      </c>
      <c r="L137" s="78">
        <v>5.5899999999999998E-2</v>
      </c>
      <c r="M137" s="78">
        <v>5.2299999999999999E-2</v>
      </c>
      <c r="N137" s="77">
        <v>360822.24</v>
      </c>
      <c r="O137" s="77">
        <v>125.52</v>
      </c>
      <c r="P137" s="77">
        <v>452.904075648</v>
      </c>
      <c r="Q137" s="78">
        <v>2.0000000000000001E-4</v>
      </c>
      <c r="R137" s="78">
        <v>0</v>
      </c>
    </row>
    <row r="138" spans="2:18">
      <c r="B138" t="s">
        <v>7088</v>
      </c>
      <c r="C138" t="s">
        <v>6956</v>
      </c>
      <c r="D138" t="s">
        <v>7141</v>
      </c>
      <c r="E138"/>
      <c r="F138" t="s">
        <v>650</v>
      </c>
      <c r="G138" t="s">
        <v>7090</v>
      </c>
      <c r="H138" t="s">
        <v>212</v>
      </c>
      <c r="I138" s="77">
        <v>3.73</v>
      </c>
      <c r="J138" t="s">
        <v>112</v>
      </c>
      <c r="K138" t="s">
        <v>102</v>
      </c>
      <c r="L138" s="78">
        <v>5.5E-2</v>
      </c>
      <c r="M138" s="78">
        <v>5.1999999999999998E-2</v>
      </c>
      <c r="N138" s="77">
        <v>9262022.8800000008</v>
      </c>
      <c r="O138" s="77">
        <v>131.16</v>
      </c>
      <c r="P138" s="77">
        <v>12148.069209408</v>
      </c>
      <c r="Q138" s="78">
        <v>4.3E-3</v>
      </c>
      <c r="R138" s="78">
        <v>5.0000000000000001E-4</v>
      </c>
    </row>
    <row r="139" spans="2:18">
      <c r="B139" t="s">
        <v>7142</v>
      </c>
      <c r="C139" t="s">
        <v>6956</v>
      </c>
      <c r="D139" t="s">
        <v>7143</v>
      </c>
      <c r="E139"/>
      <c r="F139" t="s">
        <v>668</v>
      </c>
      <c r="G139" t="s">
        <v>356</v>
      </c>
      <c r="H139" t="s">
        <v>150</v>
      </c>
      <c r="I139" s="77">
        <v>5.22</v>
      </c>
      <c r="J139" t="s">
        <v>112</v>
      </c>
      <c r="K139" t="s">
        <v>102</v>
      </c>
      <c r="L139" s="78">
        <v>5.3499999999999999E-2</v>
      </c>
      <c r="M139" s="78">
        <v>5.4199999999999998E-2</v>
      </c>
      <c r="N139" s="77">
        <v>198228.33</v>
      </c>
      <c r="O139" s="77">
        <v>123.73</v>
      </c>
      <c r="P139" s="77">
        <v>245.267912709</v>
      </c>
      <c r="Q139" s="78">
        <v>1E-4</v>
      </c>
      <c r="R139" s="78">
        <v>0</v>
      </c>
    </row>
    <row r="140" spans="2:18">
      <c r="B140" t="s">
        <v>7142</v>
      </c>
      <c r="C140" t="s">
        <v>6956</v>
      </c>
      <c r="D140" t="s">
        <v>7144</v>
      </c>
      <c r="E140"/>
      <c r="F140" t="s">
        <v>668</v>
      </c>
      <c r="G140" t="s">
        <v>356</v>
      </c>
      <c r="H140" t="s">
        <v>150</v>
      </c>
      <c r="I140" s="77">
        <v>4.53</v>
      </c>
      <c r="J140" t="s">
        <v>112</v>
      </c>
      <c r="K140" t="s">
        <v>102</v>
      </c>
      <c r="L140" s="78">
        <v>5.3499999999999999E-2</v>
      </c>
      <c r="M140" s="78">
        <v>5.4199999999999998E-2</v>
      </c>
      <c r="N140" s="77">
        <v>253291.76</v>
      </c>
      <c r="O140" s="77">
        <v>123.73</v>
      </c>
      <c r="P140" s="77">
        <v>313.39789464799998</v>
      </c>
      <c r="Q140" s="78">
        <v>1E-4</v>
      </c>
      <c r="R140" s="78">
        <v>0</v>
      </c>
    </row>
    <row r="141" spans="2:18">
      <c r="B141" t="s">
        <v>7142</v>
      </c>
      <c r="C141" t="s">
        <v>6956</v>
      </c>
      <c r="D141" t="s">
        <v>7145</v>
      </c>
      <c r="E141"/>
      <c r="F141" t="s">
        <v>668</v>
      </c>
      <c r="G141" t="s">
        <v>7146</v>
      </c>
      <c r="H141" t="s">
        <v>150</v>
      </c>
      <c r="I141" s="77">
        <v>4.53</v>
      </c>
      <c r="J141" t="s">
        <v>112</v>
      </c>
      <c r="K141" t="s">
        <v>102</v>
      </c>
      <c r="L141" s="78">
        <v>5.3499999999999999E-2</v>
      </c>
      <c r="M141" s="78">
        <v>5.4199999999999998E-2</v>
      </c>
      <c r="N141" s="77">
        <v>1683939.02</v>
      </c>
      <c r="O141" s="77">
        <v>130.37</v>
      </c>
      <c r="P141" s="77">
        <v>2195.3513003739999</v>
      </c>
      <c r="Q141" s="78">
        <v>8.0000000000000004E-4</v>
      </c>
      <c r="R141" s="78">
        <v>1E-4</v>
      </c>
    </row>
    <row r="142" spans="2:18">
      <c r="B142" t="s">
        <v>7142</v>
      </c>
      <c r="C142" t="s">
        <v>6956</v>
      </c>
      <c r="D142" t="s">
        <v>7147</v>
      </c>
      <c r="E142"/>
      <c r="F142" t="s">
        <v>668</v>
      </c>
      <c r="G142" t="s">
        <v>356</v>
      </c>
      <c r="H142" t="s">
        <v>150</v>
      </c>
      <c r="I142" s="77">
        <v>4.72</v>
      </c>
      <c r="J142" t="s">
        <v>112</v>
      </c>
      <c r="K142" t="s">
        <v>102</v>
      </c>
      <c r="L142" s="78">
        <v>5.3499999999999999E-2</v>
      </c>
      <c r="M142" s="78">
        <v>2.6499999999999999E-2</v>
      </c>
      <c r="N142" s="77">
        <v>297342.48</v>
      </c>
      <c r="O142" s="77">
        <v>123.73</v>
      </c>
      <c r="P142" s="77">
        <v>367.90185050399998</v>
      </c>
      <c r="Q142" s="78">
        <v>1E-4</v>
      </c>
      <c r="R142" s="78">
        <v>0</v>
      </c>
    </row>
    <row r="143" spans="2:18">
      <c r="B143" t="s">
        <v>7142</v>
      </c>
      <c r="C143" t="s">
        <v>6956</v>
      </c>
      <c r="D143" t="s">
        <v>7148</v>
      </c>
      <c r="E143"/>
      <c r="F143" t="s">
        <v>668</v>
      </c>
      <c r="G143" t="s">
        <v>7146</v>
      </c>
      <c r="H143" t="s">
        <v>150</v>
      </c>
      <c r="I143" s="77">
        <v>4.53</v>
      </c>
      <c r="J143" t="s">
        <v>112</v>
      </c>
      <c r="K143" t="s">
        <v>102</v>
      </c>
      <c r="L143" s="78">
        <v>5.3499999999999999E-2</v>
      </c>
      <c r="M143" s="78">
        <v>5.4199999999999998E-2</v>
      </c>
      <c r="N143" s="77">
        <v>1213006.92</v>
      </c>
      <c r="O143" s="77">
        <v>130.37</v>
      </c>
      <c r="P143" s="77">
        <v>1581.3971216039999</v>
      </c>
      <c r="Q143" s="78">
        <v>5.9999999999999995E-4</v>
      </c>
      <c r="R143" s="78">
        <v>1E-4</v>
      </c>
    </row>
    <row r="144" spans="2:18">
      <c r="B144" t="s">
        <v>7142</v>
      </c>
      <c r="C144" t="s">
        <v>6956</v>
      </c>
      <c r="D144" t="s">
        <v>7149</v>
      </c>
      <c r="E144"/>
      <c r="F144" t="s">
        <v>668</v>
      </c>
      <c r="G144" t="s">
        <v>356</v>
      </c>
      <c r="H144" t="s">
        <v>150</v>
      </c>
      <c r="I144" s="77">
        <v>4.53</v>
      </c>
      <c r="J144" t="s">
        <v>112</v>
      </c>
      <c r="K144" t="s">
        <v>102</v>
      </c>
      <c r="L144" s="78">
        <v>5.3499999999999999E-2</v>
      </c>
      <c r="M144" s="78">
        <v>5.4199999999999998E-2</v>
      </c>
      <c r="N144" s="77">
        <v>242223.53</v>
      </c>
      <c r="O144" s="77">
        <v>123.73</v>
      </c>
      <c r="P144" s="77">
        <v>299.70317366900002</v>
      </c>
      <c r="Q144" s="78">
        <v>1E-4</v>
      </c>
      <c r="R144" s="78">
        <v>0</v>
      </c>
    </row>
    <row r="145" spans="2:18">
      <c r="B145" t="s">
        <v>7142</v>
      </c>
      <c r="C145" t="s">
        <v>6956</v>
      </c>
      <c r="D145" t="s">
        <v>7150</v>
      </c>
      <c r="E145"/>
      <c r="F145" t="s">
        <v>668</v>
      </c>
      <c r="G145" t="s">
        <v>7146</v>
      </c>
      <c r="H145" t="s">
        <v>150</v>
      </c>
      <c r="I145" s="77">
        <v>4.53</v>
      </c>
      <c r="J145" t="s">
        <v>112</v>
      </c>
      <c r="K145" t="s">
        <v>102</v>
      </c>
      <c r="L145" s="78">
        <v>5.3499999999999999E-2</v>
      </c>
      <c r="M145" s="78">
        <v>5.4199999999999998E-2</v>
      </c>
      <c r="N145" s="77">
        <v>1456797.59</v>
      </c>
      <c r="O145" s="77">
        <v>130.37</v>
      </c>
      <c r="P145" s="77">
        <v>1899.2270180830001</v>
      </c>
      <c r="Q145" s="78">
        <v>6.9999999999999999E-4</v>
      </c>
      <c r="R145" s="78">
        <v>1E-4</v>
      </c>
    </row>
    <row r="146" spans="2:18">
      <c r="B146" t="s">
        <v>7142</v>
      </c>
      <c r="C146" t="s">
        <v>6956</v>
      </c>
      <c r="D146" t="s">
        <v>7151</v>
      </c>
      <c r="E146"/>
      <c r="F146" t="s">
        <v>668</v>
      </c>
      <c r="G146" t="s">
        <v>356</v>
      </c>
      <c r="H146" t="s">
        <v>150</v>
      </c>
      <c r="I146" s="77">
        <v>4.72</v>
      </c>
      <c r="J146" t="s">
        <v>112</v>
      </c>
      <c r="K146" t="s">
        <v>102</v>
      </c>
      <c r="L146" s="78">
        <v>5.3499999999999999E-2</v>
      </c>
      <c r="M146" s="78">
        <v>2.6499999999999999E-2</v>
      </c>
      <c r="N146" s="77">
        <v>253291.77</v>
      </c>
      <c r="O146" s="77">
        <v>123.73</v>
      </c>
      <c r="P146" s="77">
        <v>313.39790702099998</v>
      </c>
      <c r="Q146" s="78">
        <v>1E-4</v>
      </c>
      <c r="R146" s="78">
        <v>0</v>
      </c>
    </row>
    <row r="147" spans="2:18">
      <c r="B147" t="s">
        <v>7142</v>
      </c>
      <c r="C147" t="s">
        <v>6956</v>
      </c>
      <c r="D147" t="s">
        <v>7152</v>
      </c>
      <c r="E147"/>
      <c r="F147" t="s">
        <v>668</v>
      </c>
      <c r="G147" t="s">
        <v>7153</v>
      </c>
      <c r="H147" t="s">
        <v>150</v>
      </c>
      <c r="I147" s="77">
        <v>4.78</v>
      </c>
      <c r="J147" t="s">
        <v>112</v>
      </c>
      <c r="K147" t="s">
        <v>102</v>
      </c>
      <c r="L147" s="78">
        <v>5.3499999999999999E-2</v>
      </c>
      <c r="M147" s="78">
        <v>1.84E-2</v>
      </c>
      <c r="N147" s="77">
        <v>1336612.58</v>
      </c>
      <c r="O147" s="77">
        <v>130.43</v>
      </c>
      <c r="P147" s="77">
        <v>1743.343788094</v>
      </c>
      <c r="Q147" s="78">
        <v>5.9999999999999995E-4</v>
      </c>
      <c r="R147" s="78">
        <v>1E-4</v>
      </c>
    </row>
    <row r="148" spans="2:18">
      <c r="B148" t="s">
        <v>7142</v>
      </c>
      <c r="C148" t="s">
        <v>6956</v>
      </c>
      <c r="D148" t="s">
        <v>7154</v>
      </c>
      <c r="E148"/>
      <c r="F148" t="s">
        <v>668</v>
      </c>
      <c r="G148" t="s">
        <v>7153</v>
      </c>
      <c r="H148" t="s">
        <v>150</v>
      </c>
      <c r="I148" s="77">
        <v>4.53</v>
      </c>
      <c r="J148" t="s">
        <v>112</v>
      </c>
      <c r="K148" t="s">
        <v>102</v>
      </c>
      <c r="L148" s="78">
        <v>5.3499999999999999E-2</v>
      </c>
      <c r="M148" s="78">
        <v>5.4199999999999998E-2</v>
      </c>
      <c r="N148" s="77">
        <v>1257988.3700000001</v>
      </c>
      <c r="O148" s="77">
        <v>130.43</v>
      </c>
      <c r="P148" s="77">
        <v>1640.7942309909999</v>
      </c>
      <c r="Q148" s="78">
        <v>5.9999999999999995E-4</v>
      </c>
      <c r="R148" s="78">
        <v>1E-4</v>
      </c>
    </row>
    <row r="149" spans="2:18">
      <c r="B149" t="s">
        <v>7155</v>
      </c>
      <c r="C149" t="s">
        <v>6956</v>
      </c>
      <c r="D149" t="s">
        <v>7156</v>
      </c>
      <c r="E149"/>
      <c r="F149" t="s">
        <v>668</v>
      </c>
      <c r="G149" t="s">
        <v>7157</v>
      </c>
      <c r="H149" t="s">
        <v>150</v>
      </c>
      <c r="I149" s="77">
        <v>4.4000000000000004</v>
      </c>
      <c r="J149" t="s">
        <v>956</v>
      </c>
      <c r="K149" t="s">
        <v>102</v>
      </c>
      <c r="L149" s="78">
        <v>2.5600000000000001E-2</v>
      </c>
      <c r="M149" s="78">
        <v>2.5899999999999999E-2</v>
      </c>
      <c r="N149" s="77">
        <v>33283155.34</v>
      </c>
      <c r="O149" s="77">
        <v>112.45</v>
      </c>
      <c r="P149" s="77">
        <v>37426.908179830003</v>
      </c>
      <c r="Q149" s="78">
        <v>1.3299999999999999E-2</v>
      </c>
      <c r="R149" s="78">
        <v>1.5E-3</v>
      </c>
    </row>
    <row r="150" spans="2:18">
      <c r="B150" t="s">
        <v>7158</v>
      </c>
      <c r="C150" t="s">
        <v>6956</v>
      </c>
      <c r="D150" t="s">
        <v>7159</v>
      </c>
      <c r="E150"/>
      <c r="F150" t="s">
        <v>686</v>
      </c>
      <c r="G150" t="s">
        <v>7160</v>
      </c>
      <c r="H150" t="s">
        <v>5221</v>
      </c>
      <c r="I150" s="77">
        <v>0.5</v>
      </c>
      <c r="J150" t="s">
        <v>127</v>
      </c>
      <c r="K150" t="s">
        <v>102</v>
      </c>
      <c r="L150" s="78">
        <v>3.6999999999999998E-2</v>
      </c>
      <c r="M150" s="78">
        <v>3.73E-2</v>
      </c>
      <c r="N150" s="77">
        <v>3758799.19</v>
      </c>
      <c r="O150" s="77">
        <v>107.77</v>
      </c>
      <c r="P150" s="77">
        <v>4050.8578870629999</v>
      </c>
      <c r="Q150" s="78">
        <v>1.4E-3</v>
      </c>
      <c r="R150" s="78">
        <v>2.0000000000000001E-4</v>
      </c>
    </row>
    <row r="151" spans="2:18">
      <c r="B151" t="s">
        <v>7158</v>
      </c>
      <c r="C151" t="s">
        <v>6956</v>
      </c>
      <c r="D151" t="s">
        <v>7161</v>
      </c>
      <c r="E151"/>
      <c r="F151" t="s">
        <v>686</v>
      </c>
      <c r="G151" t="s">
        <v>7162</v>
      </c>
      <c r="H151" t="s">
        <v>5221</v>
      </c>
      <c r="I151" s="77">
        <v>0.96</v>
      </c>
      <c r="J151" t="s">
        <v>127</v>
      </c>
      <c r="K151" t="s">
        <v>102</v>
      </c>
      <c r="L151" s="78">
        <v>3.6999999999999998E-2</v>
      </c>
      <c r="M151" s="78">
        <v>0.1358</v>
      </c>
      <c r="N151" s="77">
        <v>2505866.12</v>
      </c>
      <c r="O151" s="77">
        <v>100.69</v>
      </c>
      <c r="P151" s="77">
        <v>2523.1565962280001</v>
      </c>
      <c r="Q151" s="78">
        <v>8.9999999999999998E-4</v>
      </c>
      <c r="R151" s="78">
        <v>1E-4</v>
      </c>
    </row>
    <row r="152" spans="2:18">
      <c r="B152" t="s">
        <v>7158</v>
      </c>
      <c r="C152" t="s">
        <v>6956</v>
      </c>
      <c r="D152" t="s">
        <v>7163</v>
      </c>
      <c r="E152"/>
      <c r="F152" t="s">
        <v>686</v>
      </c>
      <c r="G152" t="s">
        <v>7164</v>
      </c>
      <c r="H152" t="s">
        <v>5221</v>
      </c>
      <c r="I152" s="77">
        <v>1.97</v>
      </c>
      <c r="J152" t="s">
        <v>127</v>
      </c>
      <c r="K152" t="s">
        <v>102</v>
      </c>
      <c r="L152" s="78">
        <v>3.8800000000000001E-2</v>
      </c>
      <c r="M152" s="78">
        <v>3.9100000000000003E-2</v>
      </c>
      <c r="N152" s="77">
        <v>2786899.62</v>
      </c>
      <c r="O152" s="77">
        <v>97.23</v>
      </c>
      <c r="P152" s="77">
        <v>2709.7025005260002</v>
      </c>
      <c r="Q152" s="78">
        <v>1E-3</v>
      </c>
      <c r="R152" s="78">
        <v>1E-4</v>
      </c>
    </row>
    <row r="153" spans="2:18">
      <c r="B153" t="s">
        <v>7158</v>
      </c>
      <c r="C153" t="s">
        <v>6956</v>
      </c>
      <c r="D153" t="s">
        <v>7165</v>
      </c>
      <c r="E153"/>
      <c r="F153" t="s">
        <v>686</v>
      </c>
      <c r="G153" t="s">
        <v>7164</v>
      </c>
      <c r="H153" t="s">
        <v>5221</v>
      </c>
      <c r="I153" s="77">
        <v>1.91</v>
      </c>
      <c r="J153" t="s">
        <v>127</v>
      </c>
      <c r="K153" t="s">
        <v>102</v>
      </c>
      <c r="L153" s="78">
        <v>2.3E-2</v>
      </c>
      <c r="M153" s="78">
        <v>6.2799999999999995E-2</v>
      </c>
      <c r="N153" s="77">
        <v>2786899.62</v>
      </c>
      <c r="O153" s="77">
        <v>100.15</v>
      </c>
      <c r="P153" s="77">
        <v>2791.0799694299999</v>
      </c>
      <c r="Q153" s="78">
        <v>1E-3</v>
      </c>
      <c r="R153" s="78">
        <v>1E-4</v>
      </c>
    </row>
    <row r="154" spans="2:18">
      <c r="B154" t="s">
        <v>7166</v>
      </c>
      <c r="C154" t="s">
        <v>6956</v>
      </c>
      <c r="D154" t="s">
        <v>7167</v>
      </c>
      <c r="E154"/>
      <c r="F154" t="s">
        <v>668</v>
      </c>
      <c r="G154" t="s">
        <v>7168</v>
      </c>
      <c r="H154" t="s">
        <v>150</v>
      </c>
      <c r="I154" s="77">
        <v>4.38</v>
      </c>
      <c r="J154" t="s">
        <v>112</v>
      </c>
      <c r="K154" t="s">
        <v>102</v>
      </c>
      <c r="L154" s="78">
        <v>2.98E-2</v>
      </c>
      <c r="M154" s="78">
        <v>3.0599999999999999E-2</v>
      </c>
      <c r="N154" s="77">
        <v>3876685.75</v>
      </c>
      <c r="O154" s="77">
        <v>109.67</v>
      </c>
      <c r="P154" s="77">
        <v>4251.5612620250004</v>
      </c>
      <c r="Q154" s="78">
        <v>1.5E-3</v>
      </c>
      <c r="R154" s="78">
        <v>2.0000000000000001E-4</v>
      </c>
    </row>
    <row r="155" spans="2:18">
      <c r="B155" t="s">
        <v>7166</v>
      </c>
      <c r="C155" t="s">
        <v>6956</v>
      </c>
      <c r="D155" t="s">
        <v>7169</v>
      </c>
      <c r="E155"/>
      <c r="F155" t="s">
        <v>668</v>
      </c>
      <c r="G155" t="s">
        <v>7170</v>
      </c>
      <c r="H155" t="s">
        <v>150</v>
      </c>
      <c r="I155" s="77">
        <v>4.38</v>
      </c>
      <c r="J155" t="s">
        <v>112</v>
      </c>
      <c r="K155" t="s">
        <v>102</v>
      </c>
      <c r="L155" s="78">
        <v>2.98E-2</v>
      </c>
      <c r="M155" s="78">
        <v>3.0599999999999999E-2</v>
      </c>
      <c r="N155" s="77">
        <v>109634.77</v>
      </c>
      <c r="O155" s="77">
        <v>110.16</v>
      </c>
      <c r="P155" s="77">
        <v>120.773662632</v>
      </c>
      <c r="Q155" s="78">
        <v>0</v>
      </c>
      <c r="R155" s="78">
        <v>0</v>
      </c>
    </row>
    <row r="156" spans="2:18">
      <c r="B156" t="s">
        <v>7171</v>
      </c>
      <c r="C156" t="s">
        <v>6956</v>
      </c>
      <c r="D156" t="s">
        <v>7172</v>
      </c>
      <c r="E156"/>
      <c r="F156" t="s">
        <v>686</v>
      </c>
      <c r="G156" t="s">
        <v>7168</v>
      </c>
      <c r="H156" t="s">
        <v>5221</v>
      </c>
      <c r="I156" s="77">
        <v>4.4000000000000004</v>
      </c>
      <c r="J156" t="s">
        <v>112</v>
      </c>
      <c r="K156" t="s">
        <v>102</v>
      </c>
      <c r="L156" s="78">
        <v>2.98E-2</v>
      </c>
      <c r="M156" s="78">
        <v>1.7299999999999999E-2</v>
      </c>
      <c r="N156" s="77">
        <v>5382707.8399999999</v>
      </c>
      <c r="O156" s="77">
        <v>116.02</v>
      </c>
      <c r="P156" s="77">
        <v>6245.0176359679999</v>
      </c>
      <c r="Q156" s="78">
        <v>2.2000000000000001E-3</v>
      </c>
      <c r="R156" s="78">
        <v>2.9999999999999997E-4</v>
      </c>
    </row>
    <row r="157" spans="2:18">
      <c r="B157" t="s">
        <v>7173</v>
      </c>
      <c r="C157" t="s">
        <v>6956</v>
      </c>
      <c r="D157" t="s">
        <v>7174</v>
      </c>
      <c r="E157"/>
      <c r="F157" t="s">
        <v>686</v>
      </c>
      <c r="G157" t="s">
        <v>7168</v>
      </c>
      <c r="H157" t="s">
        <v>5221</v>
      </c>
      <c r="I157" s="77">
        <v>4.4400000000000004</v>
      </c>
      <c r="J157" t="s">
        <v>112</v>
      </c>
      <c r="K157" t="s">
        <v>102</v>
      </c>
      <c r="L157" s="78">
        <v>2.98E-2</v>
      </c>
      <c r="M157" s="78">
        <v>1.7000000000000001E-2</v>
      </c>
      <c r="N157" s="77">
        <v>4418389.5599999996</v>
      </c>
      <c r="O157" s="77">
        <v>116.28</v>
      </c>
      <c r="P157" s="77">
        <v>5137.7033803679997</v>
      </c>
      <c r="Q157" s="78">
        <v>1.8E-3</v>
      </c>
      <c r="R157" s="78">
        <v>2.0000000000000001E-4</v>
      </c>
    </row>
    <row r="158" spans="2:18">
      <c r="B158" t="s">
        <v>7175</v>
      </c>
      <c r="C158" t="s">
        <v>6956</v>
      </c>
      <c r="D158" t="s">
        <v>7176</v>
      </c>
      <c r="E158"/>
      <c r="F158" t="s">
        <v>650</v>
      </c>
      <c r="G158" t="s">
        <v>7177</v>
      </c>
      <c r="H158" t="s">
        <v>212</v>
      </c>
      <c r="I158" s="77">
        <v>0.66</v>
      </c>
      <c r="J158" t="s">
        <v>112</v>
      </c>
      <c r="K158" t="s">
        <v>102</v>
      </c>
      <c r="L158" s="78">
        <v>0.04</v>
      </c>
      <c r="M158" s="78">
        <v>4.0099999999999997E-2</v>
      </c>
      <c r="N158" s="77">
        <v>7927176.7300000004</v>
      </c>
      <c r="O158" s="77">
        <v>99.86</v>
      </c>
      <c r="P158" s="77">
        <v>7916.0786825779996</v>
      </c>
      <c r="Q158" s="78">
        <v>2.8E-3</v>
      </c>
      <c r="R158" s="78">
        <v>2.9999999999999997E-4</v>
      </c>
    </row>
    <row r="159" spans="2:18">
      <c r="B159" s="94" t="s">
        <v>7178</v>
      </c>
      <c r="C159" t="s">
        <v>6956</v>
      </c>
      <c r="D159" t="s">
        <v>7179</v>
      </c>
      <c r="E159"/>
      <c r="F159" t="s">
        <v>7180</v>
      </c>
      <c r="G159" t="s">
        <v>5413</v>
      </c>
      <c r="H159" t="s">
        <v>5221</v>
      </c>
      <c r="I159" s="77">
        <v>3.44</v>
      </c>
      <c r="J159" t="s">
        <v>127</v>
      </c>
      <c r="K159" t="s">
        <v>102</v>
      </c>
      <c r="L159" s="78">
        <v>2.3900000000000001E-2</v>
      </c>
      <c r="M159" s="78">
        <v>5.2999999999999999E-2</v>
      </c>
      <c r="N159" s="77">
        <v>4150021.45</v>
      </c>
      <c r="O159" s="77">
        <v>91.23</v>
      </c>
      <c r="P159" s="77">
        <v>3786.064568835</v>
      </c>
      <c r="Q159" s="78">
        <v>1.2999999999999999E-3</v>
      </c>
      <c r="R159" s="78">
        <v>2.0000000000000001E-4</v>
      </c>
    </row>
    <row r="160" spans="2:18">
      <c r="B160" s="94" t="s">
        <v>7178</v>
      </c>
      <c r="C160" t="s">
        <v>6956</v>
      </c>
      <c r="D160" t="s">
        <v>7181</v>
      </c>
      <c r="E160"/>
      <c r="F160" t="s">
        <v>7180</v>
      </c>
      <c r="G160" t="s">
        <v>5413</v>
      </c>
      <c r="H160" t="s">
        <v>5221</v>
      </c>
      <c r="I160" s="77">
        <v>3.6</v>
      </c>
      <c r="J160" t="s">
        <v>127</v>
      </c>
      <c r="K160" t="s">
        <v>102</v>
      </c>
      <c r="L160" s="78">
        <v>1.2999999999999999E-2</v>
      </c>
      <c r="M160" s="78">
        <v>2.29E-2</v>
      </c>
      <c r="N160" s="77">
        <v>8069852.9900000002</v>
      </c>
      <c r="O160" s="77">
        <v>105.34</v>
      </c>
      <c r="P160" s="77">
        <v>8500.7831396660004</v>
      </c>
      <c r="Q160" s="78">
        <v>3.0000000000000001E-3</v>
      </c>
      <c r="R160" s="78">
        <v>2.9999999999999997E-4</v>
      </c>
    </row>
    <row r="161" spans="2:18">
      <c r="B161" s="94" t="s">
        <v>7039</v>
      </c>
      <c r="C161" t="s">
        <v>6956</v>
      </c>
      <c r="D161" t="s">
        <v>7182</v>
      </c>
      <c r="E161"/>
      <c r="F161" t="s">
        <v>754</v>
      </c>
      <c r="G161" t="s">
        <v>7183</v>
      </c>
      <c r="H161" t="s">
        <v>212</v>
      </c>
      <c r="I161" s="77">
        <v>2.93</v>
      </c>
      <c r="J161" t="s">
        <v>833</v>
      </c>
      <c r="K161" t="s">
        <v>102</v>
      </c>
      <c r="L161" s="78">
        <v>0.05</v>
      </c>
      <c r="M161" s="78">
        <v>5.0599999999999999E-2</v>
      </c>
      <c r="N161" s="77">
        <v>3209998.27</v>
      </c>
      <c r="O161" s="77">
        <v>121.18</v>
      </c>
      <c r="P161" s="77">
        <v>3889.8759035859998</v>
      </c>
      <c r="Q161" s="78">
        <v>1.4E-3</v>
      </c>
      <c r="R161" s="78">
        <v>2.0000000000000001E-4</v>
      </c>
    </row>
    <row r="162" spans="2:18">
      <c r="B162" s="94" t="s">
        <v>7039</v>
      </c>
      <c r="C162" t="s">
        <v>6956</v>
      </c>
      <c r="D162" t="s">
        <v>7184</v>
      </c>
      <c r="E162"/>
      <c r="F162" t="s">
        <v>754</v>
      </c>
      <c r="G162" t="s">
        <v>7183</v>
      </c>
      <c r="H162" t="s">
        <v>212</v>
      </c>
      <c r="I162" s="77">
        <v>2.93</v>
      </c>
      <c r="J162" t="s">
        <v>833</v>
      </c>
      <c r="K162" t="s">
        <v>102</v>
      </c>
      <c r="L162" s="78">
        <v>0.05</v>
      </c>
      <c r="M162" s="78">
        <v>5.0599999999999999E-2</v>
      </c>
      <c r="N162" s="77">
        <v>1032399.25</v>
      </c>
      <c r="O162" s="77">
        <v>121.17</v>
      </c>
      <c r="P162" s="77">
        <v>1250.9581712249999</v>
      </c>
      <c r="Q162" s="78">
        <v>4.0000000000000002E-4</v>
      </c>
      <c r="R162" s="78">
        <v>1E-4</v>
      </c>
    </row>
    <row r="163" spans="2:18">
      <c r="B163" s="94" t="s">
        <v>7039</v>
      </c>
      <c r="C163" t="s">
        <v>6956</v>
      </c>
      <c r="D163" t="s">
        <v>7185</v>
      </c>
      <c r="E163"/>
      <c r="F163" t="s">
        <v>794</v>
      </c>
      <c r="G163" t="s">
        <v>564</v>
      </c>
      <c r="H163" t="s">
        <v>150</v>
      </c>
      <c r="I163" s="77">
        <v>6.75</v>
      </c>
      <c r="J163" t="s">
        <v>833</v>
      </c>
      <c r="K163" t="s">
        <v>102</v>
      </c>
      <c r="L163" s="78">
        <v>4.1000000000000002E-2</v>
      </c>
      <c r="M163" s="78">
        <v>4.1399999999999999E-2</v>
      </c>
      <c r="N163" s="77">
        <v>3387559.35</v>
      </c>
      <c r="O163" s="77">
        <v>119.21</v>
      </c>
      <c r="P163" s="77">
        <v>4038.3095011350001</v>
      </c>
      <c r="Q163" s="78">
        <v>1.4E-3</v>
      </c>
      <c r="R163" s="78">
        <v>2.0000000000000001E-4</v>
      </c>
    </row>
    <row r="164" spans="2:18">
      <c r="B164" s="94" t="s">
        <v>7039</v>
      </c>
      <c r="C164" t="s">
        <v>6956</v>
      </c>
      <c r="D164" t="s">
        <v>7186</v>
      </c>
      <c r="E164"/>
      <c r="F164" t="s">
        <v>754</v>
      </c>
      <c r="G164" t="s">
        <v>7187</v>
      </c>
      <c r="H164" t="s">
        <v>212</v>
      </c>
      <c r="I164" s="77">
        <v>4.9800000000000004</v>
      </c>
      <c r="J164" t="s">
        <v>833</v>
      </c>
      <c r="K164" t="s">
        <v>102</v>
      </c>
      <c r="L164" s="78">
        <v>0.05</v>
      </c>
      <c r="M164" s="78">
        <v>5.0599999999999999E-2</v>
      </c>
      <c r="N164" s="77">
        <v>3800285.74</v>
      </c>
      <c r="O164" s="77">
        <v>124.32</v>
      </c>
      <c r="P164" s="77">
        <v>4724.5152319680001</v>
      </c>
      <c r="Q164" s="78">
        <v>1.6999999999999999E-3</v>
      </c>
      <c r="R164" s="78">
        <v>2.0000000000000001E-4</v>
      </c>
    </row>
    <row r="165" spans="2:18">
      <c r="B165" s="94" t="s">
        <v>7039</v>
      </c>
      <c r="C165" t="s">
        <v>6956</v>
      </c>
      <c r="D165" t="s">
        <v>7188</v>
      </c>
      <c r="E165"/>
      <c r="F165" t="s">
        <v>754</v>
      </c>
      <c r="G165" t="s">
        <v>7189</v>
      </c>
      <c r="H165" t="s">
        <v>212</v>
      </c>
      <c r="I165" s="77">
        <v>6.76</v>
      </c>
      <c r="J165" t="s">
        <v>833</v>
      </c>
      <c r="K165" t="s">
        <v>102</v>
      </c>
      <c r="L165" s="78">
        <v>4.1000000000000002E-2</v>
      </c>
      <c r="M165" s="78">
        <v>4.1399999999999999E-2</v>
      </c>
      <c r="N165" s="77">
        <v>11415504.01</v>
      </c>
      <c r="O165" s="77">
        <v>121.23</v>
      </c>
      <c r="P165" s="77">
        <v>13839.015511322999</v>
      </c>
      <c r="Q165" s="78">
        <v>4.8999999999999998E-3</v>
      </c>
      <c r="R165" s="78">
        <v>5.9999999999999995E-4</v>
      </c>
    </row>
    <row r="166" spans="2:18">
      <c r="B166" t="s">
        <v>7245</v>
      </c>
      <c r="C166" t="s">
        <v>6956</v>
      </c>
      <c r="D166" t="s">
        <v>7190</v>
      </c>
      <c r="E166"/>
      <c r="F166" t="s">
        <v>794</v>
      </c>
      <c r="G166" t="s">
        <v>430</v>
      </c>
      <c r="H166" t="s">
        <v>150</v>
      </c>
      <c r="I166" s="77">
        <v>11.77</v>
      </c>
      <c r="J166" t="s">
        <v>467</v>
      </c>
      <c r="K166" t="s">
        <v>102</v>
      </c>
      <c r="L166" s="78">
        <v>2.7400000000000001E-2</v>
      </c>
      <c r="M166" s="78">
        <v>4.48E-2</v>
      </c>
      <c r="N166" s="77">
        <v>1897027.15</v>
      </c>
      <c r="O166" s="77">
        <v>81.34</v>
      </c>
      <c r="P166" s="77">
        <v>1543.0418838099999</v>
      </c>
      <c r="Q166" s="78">
        <v>5.0000000000000001E-4</v>
      </c>
      <c r="R166" s="78">
        <v>1E-4</v>
      </c>
    </row>
    <row r="167" spans="2:18">
      <c r="B167" t="s">
        <v>7192</v>
      </c>
      <c r="C167" t="s">
        <v>6956</v>
      </c>
      <c r="D167" t="s">
        <v>7193</v>
      </c>
      <c r="E167"/>
      <c r="F167" t="s">
        <v>754</v>
      </c>
      <c r="G167" t="s">
        <v>5861</v>
      </c>
      <c r="H167" t="s">
        <v>212</v>
      </c>
      <c r="I167" s="77">
        <v>7.43</v>
      </c>
      <c r="J167" t="s">
        <v>467</v>
      </c>
      <c r="K167" t="s">
        <v>102</v>
      </c>
      <c r="L167" s="78">
        <v>2.6200000000000001E-2</v>
      </c>
      <c r="M167" s="78">
        <v>2.7199999999999998E-2</v>
      </c>
      <c r="N167" s="77">
        <v>3122811.28</v>
      </c>
      <c r="O167" s="77">
        <v>99.93</v>
      </c>
      <c r="P167" s="77">
        <v>3120.6253121039999</v>
      </c>
      <c r="Q167" s="78">
        <v>1.1000000000000001E-3</v>
      </c>
      <c r="R167" s="78">
        <v>1E-4</v>
      </c>
    </row>
    <row r="168" spans="2:18">
      <c r="B168" t="s">
        <v>7192</v>
      </c>
      <c r="C168" t="s">
        <v>6956</v>
      </c>
      <c r="D168" t="s">
        <v>7194</v>
      </c>
      <c r="E168"/>
      <c r="F168" t="s">
        <v>754</v>
      </c>
      <c r="G168" t="s">
        <v>7195</v>
      </c>
      <c r="H168" t="s">
        <v>212</v>
      </c>
      <c r="I168" s="77">
        <v>7.37</v>
      </c>
      <c r="J168" t="s">
        <v>467</v>
      </c>
      <c r="K168" t="s">
        <v>102</v>
      </c>
      <c r="L168" s="78">
        <v>2.98E-2</v>
      </c>
      <c r="M168" s="78">
        <v>2.87E-2</v>
      </c>
      <c r="N168" s="77">
        <v>498044.02</v>
      </c>
      <c r="O168" s="77">
        <v>104.97</v>
      </c>
      <c r="P168" s="77">
        <v>522.79680779399996</v>
      </c>
      <c r="Q168" s="78">
        <v>2.0000000000000001E-4</v>
      </c>
      <c r="R168" s="78">
        <v>0</v>
      </c>
    </row>
    <row r="169" spans="2:18">
      <c r="B169" t="s">
        <v>7192</v>
      </c>
      <c r="C169" t="s">
        <v>6956</v>
      </c>
      <c r="D169" t="s">
        <v>7196</v>
      </c>
      <c r="E169"/>
      <c r="F169" t="s">
        <v>754</v>
      </c>
      <c r="G169" t="s">
        <v>7012</v>
      </c>
      <c r="H169" t="s">
        <v>212</v>
      </c>
      <c r="I169" s="77">
        <v>7.37</v>
      </c>
      <c r="J169" t="s">
        <v>467</v>
      </c>
      <c r="K169" t="s">
        <v>102</v>
      </c>
      <c r="L169" s="78">
        <v>2.5000000000000001E-2</v>
      </c>
      <c r="M169" s="78">
        <v>2.87E-2</v>
      </c>
      <c r="N169" s="77">
        <v>582477.80000000005</v>
      </c>
      <c r="O169" s="77">
        <v>105.2</v>
      </c>
      <c r="P169" s="77">
        <v>612.76664559999995</v>
      </c>
      <c r="Q169" s="78">
        <v>2.0000000000000001E-4</v>
      </c>
      <c r="R169" s="78">
        <v>0</v>
      </c>
    </row>
    <row r="170" spans="2:18">
      <c r="B170" t="s">
        <v>7192</v>
      </c>
      <c r="C170" t="s">
        <v>6956</v>
      </c>
      <c r="D170" t="s">
        <v>7197</v>
      </c>
      <c r="E170"/>
      <c r="F170" t="s">
        <v>754</v>
      </c>
      <c r="G170" t="s">
        <v>7198</v>
      </c>
      <c r="H170" t="s">
        <v>212</v>
      </c>
      <c r="I170" s="77">
        <v>7.27</v>
      </c>
      <c r="J170" t="s">
        <v>467</v>
      </c>
      <c r="K170" t="s">
        <v>102</v>
      </c>
      <c r="L170" s="78">
        <v>2.5000000000000001E-2</v>
      </c>
      <c r="M170" s="78">
        <v>3.1699999999999999E-2</v>
      </c>
      <c r="N170" s="77">
        <v>3715024.57</v>
      </c>
      <c r="O170" s="77">
        <v>106.42</v>
      </c>
      <c r="P170" s="77">
        <v>3953.5291473940001</v>
      </c>
      <c r="Q170" s="78">
        <v>1.4E-3</v>
      </c>
      <c r="R170" s="78">
        <v>2.0000000000000001E-4</v>
      </c>
    </row>
    <row r="171" spans="2:18">
      <c r="B171" t="s">
        <v>7192</v>
      </c>
      <c r="C171" t="s">
        <v>6956</v>
      </c>
      <c r="D171" t="s">
        <v>7199</v>
      </c>
      <c r="E171"/>
      <c r="F171" t="s">
        <v>754</v>
      </c>
      <c r="G171" t="s">
        <v>7200</v>
      </c>
      <c r="H171" t="s">
        <v>212</v>
      </c>
      <c r="I171" s="77">
        <v>7.34</v>
      </c>
      <c r="J171" t="s">
        <v>467</v>
      </c>
      <c r="K171" t="s">
        <v>102</v>
      </c>
      <c r="L171" s="78">
        <v>3.0499999999999999E-2</v>
      </c>
      <c r="M171" s="78">
        <v>2.9399999999999999E-2</v>
      </c>
      <c r="N171" s="77">
        <v>3262956.96</v>
      </c>
      <c r="O171" s="77">
        <v>106.24</v>
      </c>
      <c r="P171" s="77">
        <v>3466.565474304</v>
      </c>
      <c r="Q171" s="78">
        <v>1.1999999999999999E-3</v>
      </c>
      <c r="R171" s="78">
        <v>1E-4</v>
      </c>
    </row>
    <row r="172" spans="2:18">
      <c r="B172" t="s">
        <v>7192</v>
      </c>
      <c r="C172" t="s">
        <v>6956</v>
      </c>
      <c r="D172" t="s">
        <v>7201</v>
      </c>
      <c r="E172"/>
      <c r="F172" t="s">
        <v>754</v>
      </c>
      <c r="G172" t="s">
        <v>7202</v>
      </c>
      <c r="H172" t="s">
        <v>212</v>
      </c>
      <c r="I172" s="77">
        <v>7.29</v>
      </c>
      <c r="J172" t="s">
        <v>467</v>
      </c>
      <c r="K172" t="s">
        <v>102</v>
      </c>
      <c r="L172" s="78">
        <v>2.5000000000000001E-2</v>
      </c>
      <c r="M172" s="78">
        <v>3.1099999999999999E-2</v>
      </c>
      <c r="N172" s="77">
        <v>4694670.7699999996</v>
      </c>
      <c r="O172" s="77">
        <v>108.57</v>
      </c>
      <c r="P172" s="77">
        <v>5097.004054989</v>
      </c>
      <c r="Q172" s="78">
        <v>1.8E-3</v>
      </c>
      <c r="R172" s="78">
        <v>2.0000000000000001E-4</v>
      </c>
    </row>
    <row r="173" spans="2:18">
      <c r="B173" t="s">
        <v>7192</v>
      </c>
      <c r="C173" t="s">
        <v>6956</v>
      </c>
      <c r="D173" t="s">
        <v>7203</v>
      </c>
      <c r="E173"/>
      <c r="F173" t="s">
        <v>754</v>
      </c>
      <c r="G173" t="s">
        <v>7204</v>
      </c>
      <c r="H173" t="s">
        <v>212</v>
      </c>
      <c r="I173" s="77">
        <v>7.39</v>
      </c>
      <c r="J173" t="s">
        <v>467</v>
      </c>
      <c r="K173" t="s">
        <v>102</v>
      </c>
      <c r="L173" s="78">
        <v>2.5000000000000001E-2</v>
      </c>
      <c r="M173" s="78">
        <v>2.8000000000000001E-2</v>
      </c>
      <c r="N173" s="77">
        <v>403153.53</v>
      </c>
      <c r="O173" s="77">
        <v>104.68</v>
      </c>
      <c r="P173" s="77">
        <v>422.02111520400001</v>
      </c>
      <c r="Q173" s="78">
        <v>1E-4</v>
      </c>
      <c r="R173" s="78">
        <v>0</v>
      </c>
    </row>
    <row r="174" spans="2:18">
      <c r="B174" t="s">
        <v>7192</v>
      </c>
      <c r="C174" t="s">
        <v>6956</v>
      </c>
      <c r="D174" t="s">
        <v>7205</v>
      </c>
      <c r="E174"/>
      <c r="F174" t="s">
        <v>754</v>
      </c>
      <c r="G174" t="s">
        <v>5672</v>
      </c>
      <c r="H174" t="s">
        <v>212</v>
      </c>
      <c r="I174" s="77">
        <v>7.46</v>
      </c>
      <c r="J174" t="s">
        <v>467</v>
      </c>
      <c r="K174" t="s">
        <v>102</v>
      </c>
      <c r="L174" s="78">
        <v>2.52E-2</v>
      </c>
      <c r="M174" s="78">
        <v>2.5999999999999999E-2</v>
      </c>
      <c r="N174" s="77">
        <v>1239085.96</v>
      </c>
      <c r="O174" s="77">
        <v>101.13</v>
      </c>
      <c r="P174" s="77">
        <v>1253.0876313480001</v>
      </c>
      <c r="Q174" s="78">
        <v>4.0000000000000002E-4</v>
      </c>
      <c r="R174" s="78">
        <v>1E-4</v>
      </c>
    </row>
    <row r="175" spans="2:18">
      <c r="B175" t="s">
        <v>7192</v>
      </c>
      <c r="C175" t="s">
        <v>6956</v>
      </c>
      <c r="D175" t="s">
        <v>7206</v>
      </c>
      <c r="E175"/>
      <c r="F175" t="s">
        <v>7180</v>
      </c>
      <c r="G175" t="s">
        <v>7207</v>
      </c>
      <c r="H175" t="s">
        <v>5221</v>
      </c>
      <c r="I175" s="77">
        <v>7.47</v>
      </c>
      <c r="J175" t="s">
        <v>467</v>
      </c>
      <c r="K175" t="s">
        <v>102</v>
      </c>
      <c r="L175" s="78">
        <v>2.53E-2</v>
      </c>
      <c r="M175" s="78">
        <v>2.5899999999999999E-2</v>
      </c>
      <c r="N175" s="77">
        <v>1514176.1</v>
      </c>
      <c r="O175" s="77">
        <v>98.14</v>
      </c>
      <c r="P175" s="77">
        <v>1486.01242454</v>
      </c>
      <c r="Q175" s="78">
        <v>5.0000000000000001E-4</v>
      </c>
      <c r="R175" s="78">
        <v>1E-4</v>
      </c>
    </row>
    <row r="176" spans="2:18">
      <c r="B176" t="s">
        <v>7192</v>
      </c>
      <c r="C176" t="s">
        <v>6956</v>
      </c>
      <c r="D176" t="s">
        <v>7208</v>
      </c>
      <c r="E176"/>
      <c r="F176" t="s">
        <v>754</v>
      </c>
      <c r="G176" t="s">
        <v>7209</v>
      </c>
      <c r="H176" t="s">
        <v>212</v>
      </c>
      <c r="I176" s="77">
        <v>7.47</v>
      </c>
      <c r="J176" t="s">
        <v>467</v>
      </c>
      <c r="K176" t="s">
        <v>102</v>
      </c>
      <c r="L176" s="78">
        <v>2.52E-2</v>
      </c>
      <c r="M176" s="78">
        <v>2.5899999999999999E-2</v>
      </c>
      <c r="N176" s="77">
        <v>843182.91</v>
      </c>
      <c r="O176" s="77">
        <v>97.8</v>
      </c>
      <c r="P176" s="77">
        <v>824.63288597999997</v>
      </c>
      <c r="Q176" s="78">
        <v>2.9999999999999997E-4</v>
      </c>
      <c r="R176" s="78">
        <v>0</v>
      </c>
    </row>
    <row r="177" spans="2:18">
      <c r="B177" t="s">
        <v>7192</v>
      </c>
      <c r="C177" t="s">
        <v>6956</v>
      </c>
      <c r="D177" t="s">
        <v>7210</v>
      </c>
      <c r="E177"/>
      <c r="F177" t="s">
        <v>754</v>
      </c>
      <c r="G177" t="s">
        <v>7211</v>
      </c>
      <c r="H177" t="s">
        <v>212</v>
      </c>
      <c r="I177" s="77">
        <v>6.91</v>
      </c>
      <c r="J177" t="s">
        <v>467</v>
      </c>
      <c r="K177" t="s">
        <v>102</v>
      </c>
      <c r="L177" s="78">
        <v>2.52E-2</v>
      </c>
      <c r="M177" s="78">
        <v>2.5399999999999999E-2</v>
      </c>
      <c r="N177" s="77">
        <v>4918399.8499999996</v>
      </c>
      <c r="O177" s="77">
        <v>102.41</v>
      </c>
      <c r="P177" s="77">
        <v>5036.9332863850004</v>
      </c>
      <c r="Q177" s="78">
        <v>1.8E-3</v>
      </c>
      <c r="R177" s="78">
        <v>2.0000000000000001E-4</v>
      </c>
    </row>
    <row r="178" spans="2:18">
      <c r="B178" t="s">
        <v>7192</v>
      </c>
      <c r="C178" t="s">
        <v>6956</v>
      </c>
      <c r="D178" t="s">
        <v>7212</v>
      </c>
      <c r="E178"/>
      <c r="F178" t="s">
        <v>754</v>
      </c>
      <c r="G178" t="s">
        <v>755</v>
      </c>
      <c r="H178" t="s">
        <v>212</v>
      </c>
      <c r="I178" s="77">
        <v>9.8000000000000007</v>
      </c>
      <c r="J178" t="s">
        <v>467</v>
      </c>
      <c r="K178" t="s">
        <v>102</v>
      </c>
      <c r="L178" s="78">
        <v>2.63E-2</v>
      </c>
      <c r="M178" s="78">
        <v>2.6700000000000002E-2</v>
      </c>
      <c r="N178" s="77">
        <v>2107336.69</v>
      </c>
      <c r="O178" s="77">
        <v>99.04</v>
      </c>
      <c r="P178" s="77">
        <v>2087.1062577759999</v>
      </c>
      <c r="Q178" s="78">
        <v>6.9999999999999999E-4</v>
      </c>
      <c r="R178" s="78">
        <v>1E-4</v>
      </c>
    </row>
    <row r="179" spans="2:18">
      <c r="B179" t="s">
        <v>7192</v>
      </c>
      <c r="C179" t="s">
        <v>6956</v>
      </c>
      <c r="D179" t="s">
        <v>7213</v>
      </c>
      <c r="E179"/>
      <c r="F179" t="s">
        <v>794</v>
      </c>
      <c r="G179" t="s">
        <v>319</v>
      </c>
      <c r="H179" t="s">
        <v>150</v>
      </c>
      <c r="I179" s="77">
        <v>9.52</v>
      </c>
      <c r="J179" t="s">
        <v>467</v>
      </c>
      <c r="K179" t="s">
        <v>102</v>
      </c>
      <c r="L179" s="78">
        <v>2.63E-2</v>
      </c>
      <c r="M179" s="78">
        <v>3.1300000000000001E-2</v>
      </c>
      <c r="N179" s="77">
        <v>685819.94</v>
      </c>
      <c r="O179" s="77">
        <v>96</v>
      </c>
      <c r="P179" s="77">
        <v>658.38714240000002</v>
      </c>
      <c r="Q179" s="78">
        <v>2.0000000000000001E-4</v>
      </c>
      <c r="R179" s="78">
        <v>0</v>
      </c>
    </row>
    <row r="180" spans="2:18">
      <c r="B180" t="s">
        <v>7214</v>
      </c>
      <c r="C180" t="s">
        <v>6956</v>
      </c>
      <c r="D180" t="s">
        <v>7215</v>
      </c>
      <c r="E180"/>
      <c r="F180" t="s">
        <v>754</v>
      </c>
      <c r="G180" t="s">
        <v>7216</v>
      </c>
      <c r="H180" t="s">
        <v>212</v>
      </c>
      <c r="I180" s="77">
        <v>7.79</v>
      </c>
      <c r="J180" t="s">
        <v>123</v>
      </c>
      <c r="K180" t="s">
        <v>102</v>
      </c>
      <c r="L180" s="78">
        <v>4.8000000000000001E-2</v>
      </c>
      <c r="M180" s="78">
        <v>3.9699999999999999E-2</v>
      </c>
      <c r="N180" s="77">
        <v>4678057.3099999996</v>
      </c>
      <c r="O180" s="77">
        <v>109.2</v>
      </c>
      <c r="P180" s="77">
        <v>5108.4385825199997</v>
      </c>
      <c r="Q180" s="78">
        <v>1.8E-3</v>
      </c>
      <c r="R180" s="78">
        <v>2.0000000000000001E-4</v>
      </c>
    </row>
    <row r="181" spans="2:18">
      <c r="B181" t="s">
        <v>7214</v>
      </c>
      <c r="C181" t="s">
        <v>6956</v>
      </c>
      <c r="D181" t="s">
        <v>7217</v>
      </c>
      <c r="E181"/>
      <c r="F181" t="s">
        <v>754</v>
      </c>
      <c r="G181" t="s">
        <v>7218</v>
      </c>
      <c r="H181" t="s">
        <v>212</v>
      </c>
      <c r="I181" s="77">
        <v>7.89</v>
      </c>
      <c r="J181" t="s">
        <v>123</v>
      </c>
      <c r="K181" t="s">
        <v>102</v>
      </c>
      <c r="L181" s="78">
        <v>4.8000000000000001E-2</v>
      </c>
      <c r="M181" s="78">
        <v>3.6900000000000002E-2</v>
      </c>
      <c r="N181" s="77">
        <v>998724.96</v>
      </c>
      <c r="O181" s="77">
        <v>107.25</v>
      </c>
      <c r="P181" s="77">
        <v>1071.1325196</v>
      </c>
      <c r="Q181" s="78">
        <v>4.0000000000000002E-4</v>
      </c>
      <c r="R181" s="78">
        <v>0</v>
      </c>
    </row>
    <row r="182" spans="2:18">
      <c r="B182" t="s">
        <v>7214</v>
      </c>
      <c r="C182" t="s">
        <v>6956</v>
      </c>
      <c r="D182" t="s">
        <v>7219</v>
      </c>
      <c r="E182"/>
      <c r="F182" t="s">
        <v>754</v>
      </c>
      <c r="G182" t="s">
        <v>7220</v>
      </c>
      <c r="H182" t="s">
        <v>212</v>
      </c>
      <c r="I182" s="77">
        <v>7.91</v>
      </c>
      <c r="J182" t="s">
        <v>123</v>
      </c>
      <c r="K182" t="s">
        <v>102</v>
      </c>
      <c r="L182" s="78">
        <v>4.8000000000000001E-2</v>
      </c>
      <c r="M182" s="78">
        <v>3.6799999999999999E-2</v>
      </c>
      <c r="N182" s="77">
        <v>1774625.83</v>
      </c>
      <c r="O182" s="77">
        <v>96.36</v>
      </c>
      <c r="P182" s="77">
        <v>1710.029449788</v>
      </c>
      <c r="Q182" s="78">
        <v>5.9999999999999995E-4</v>
      </c>
      <c r="R182" s="78">
        <v>1E-4</v>
      </c>
    </row>
    <row r="183" spans="2:18">
      <c r="B183" t="s">
        <v>7214</v>
      </c>
      <c r="C183" t="s">
        <v>6956</v>
      </c>
      <c r="D183" t="s">
        <v>7221</v>
      </c>
      <c r="E183"/>
      <c r="F183" t="s">
        <v>754</v>
      </c>
      <c r="G183" t="s">
        <v>7222</v>
      </c>
      <c r="H183" t="s">
        <v>212</v>
      </c>
      <c r="I183" s="77">
        <v>7.93</v>
      </c>
      <c r="J183" t="s">
        <v>123</v>
      </c>
      <c r="K183" t="s">
        <v>102</v>
      </c>
      <c r="L183" s="78">
        <v>3.7900000000000003E-2</v>
      </c>
      <c r="M183" s="78">
        <v>3.6499999999999998E-2</v>
      </c>
      <c r="N183" s="77">
        <v>1144984.0900000001</v>
      </c>
      <c r="O183" s="77">
        <v>105.84</v>
      </c>
      <c r="P183" s="77">
        <v>1211.851160856</v>
      </c>
      <c r="Q183" s="78">
        <v>4.0000000000000002E-4</v>
      </c>
      <c r="R183" s="78">
        <v>0</v>
      </c>
    </row>
    <row r="184" spans="2:18">
      <c r="B184" t="s">
        <v>7214</v>
      </c>
      <c r="C184" t="s">
        <v>6956</v>
      </c>
      <c r="D184" t="s">
        <v>7223</v>
      </c>
      <c r="E184"/>
      <c r="F184" t="s">
        <v>754</v>
      </c>
      <c r="G184" t="s">
        <v>7224</v>
      </c>
      <c r="H184" t="s">
        <v>212</v>
      </c>
      <c r="I184" s="77">
        <v>7.79</v>
      </c>
      <c r="J184" t="s">
        <v>123</v>
      </c>
      <c r="K184" t="s">
        <v>102</v>
      </c>
      <c r="L184" s="78">
        <v>3.7900000000000003E-2</v>
      </c>
      <c r="M184" s="78">
        <v>4.0800000000000003E-2</v>
      </c>
      <c r="N184" s="77">
        <v>1527486.36</v>
      </c>
      <c r="O184" s="77">
        <v>106.32</v>
      </c>
      <c r="P184" s="77">
        <v>1624.0234979520001</v>
      </c>
      <c r="Q184" s="78">
        <v>5.9999999999999995E-4</v>
      </c>
      <c r="R184" s="78">
        <v>1E-4</v>
      </c>
    </row>
    <row r="185" spans="2:18">
      <c r="B185" t="s">
        <v>7214</v>
      </c>
      <c r="C185" t="s">
        <v>6956</v>
      </c>
      <c r="D185" t="s">
        <v>7225</v>
      </c>
      <c r="E185"/>
      <c r="F185" t="s">
        <v>754</v>
      </c>
      <c r="G185" t="s">
        <v>7226</v>
      </c>
      <c r="H185" t="s">
        <v>212</v>
      </c>
      <c r="I185" s="77">
        <v>7.85</v>
      </c>
      <c r="J185" t="s">
        <v>123</v>
      </c>
      <c r="K185" t="s">
        <v>102</v>
      </c>
      <c r="L185" s="78">
        <v>3.9699999999999999E-2</v>
      </c>
      <c r="M185" s="78">
        <v>3.8199999999999998E-2</v>
      </c>
      <c r="N185" s="77">
        <v>3053938.88</v>
      </c>
      <c r="O185" s="77">
        <v>103.87</v>
      </c>
      <c r="P185" s="77">
        <v>3172.126314656</v>
      </c>
      <c r="Q185" s="78">
        <v>1.1000000000000001E-3</v>
      </c>
      <c r="R185" s="78">
        <v>1E-4</v>
      </c>
    </row>
    <row r="186" spans="2:18">
      <c r="B186" t="s">
        <v>7214</v>
      </c>
      <c r="C186" t="s">
        <v>6956</v>
      </c>
      <c r="D186" t="s">
        <v>7191</v>
      </c>
      <c r="E186"/>
      <c r="F186" t="s">
        <v>794</v>
      </c>
      <c r="G186" t="s">
        <v>7227</v>
      </c>
      <c r="H186" t="s">
        <v>150</v>
      </c>
      <c r="I186" s="77">
        <v>7.76</v>
      </c>
      <c r="J186" t="s">
        <v>123</v>
      </c>
      <c r="K186" t="s">
        <v>102</v>
      </c>
      <c r="L186" s="78">
        <v>4.0000000000000002E-4</v>
      </c>
      <c r="M186" s="78">
        <v>4.0300000000000002E-2</v>
      </c>
      <c r="N186" s="77">
        <v>2157321.86</v>
      </c>
      <c r="O186" s="77">
        <v>110.8</v>
      </c>
      <c r="P186" s="77">
        <v>2390.3126208799999</v>
      </c>
      <c r="Q186" s="78">
        <v>8.0000000000000004E-4</v>
      </c>
      <c r="R186" s="78">
        <v>1E-4</v>
      </c>
    </row>
    <row r="187" spans="2:18">
      <c r="B187" t="s">
        <v>7214</v>
      </c>
      <c r="C187" t="s">
        <v>6956</v>
      </c>
      <c r="D187" t="s">
        <v>7228</v>
      </c>
      <c r="E187"/>
      <c r="F187" t="s">
        <v>794</v>
      </c>
      <c r="G187" t="s">
        <v>7229</v>
      </c>
      <c r="H187" t="s">
        <v>150</v>
      </c>
      <c r="I187" s="77">
        <v>7.86</v>
      </c>
      <c r="J187" t="s">
        <v>123</v>
      </c>
      <c r="K187" t="s">
        <v>102</v>
      </c>
      <c r="L187" s="78">
        <v>4.0000000000000002E-4</v>
      </c>
      <c r="M187" s="78">
        <v>3.9800000000000002E-2</v>
      </c>
      <c r="N187" s="77">
        <v>5122590.62</v>
      </c>
      <c r="O187" s="77">
        <v>104.63</v>
      </c>
      <c r="P187" s="77">
        <v>5359.7665657059997</v>
      </c>
      <c r="Q187" s="78">
        <v>1.9E-3</v>
      </c>
      <c r="R187" s="78">
        <v>2.0000000000000001E-4</v>
      </c>
    </row>
    <row r="188" spans="2:18">
      <c r="B188" t="s">
        <v>7214</v>
      </c>
      <c r="C188" t="s">
        <v>6956</v>
      </c>
      <c r="D188" t="s">
        <v>7230</v>
      </c>
      <c r="E188"/>
      <c r="F188" t="s">
        <v>794</v>
      </c>
      <c r="G188" t="s">
        <v>5802</v>
      </c>
      <c r="H188" t="s">
        <v>150</v>
      </c>
      <c r="I188" s="77">
        <v>8.25</v>
      </c>
      <c r="J188" t="s">
        <v>123</v>
      </c>
      <c r="K188" t="s">
        <v>102</v>
      </c>
      <c r="L188" s="78">
        <v>3.1E-2</v>
      </c>
      <c r="M188" s="78">
        <v>2.86E-2</v>
      </c>
      <c r="N188" s="77">
        <v>5963784.8899999997</v>
      </c>
      <c r="O188" s="77">
        <v>87.24</v>
      </c>
      <c r="P188" s="77">
        <v>5202.805938036</v>
      </c>
      <c r="Q188" s="78">
        <v>1.8E-3</v>
      </c>
      <c r="R188" s="78">
        <v>2.0000000000000001E-4</v>
      </c>
    </row>
    <row r="189" spans="2:18">
      <c r="B189" t="s">
        <v>7214</v>
      </c>
      <c r="C189" t="s">
        <v>6956</v>
      </c>
      <c r="D189" t="s">
        <v>7231</v>
      </c>
      <c r="E189"/>
      <c r="F189" t="s">
        <v>754</v>
      </c>
      <c r="G189" t="s">
        <v>7232</v>
      </c>
      <c r="H189" t="s">
        <v>212</v>
      </c>
      <c r="I189" s="77">
        <v>8.16</v>
      </c>
      <c r="J189" t="s">
        <v>123</v>
      </c>
      <c r="K189" t="s">
        <v>102</v>
      </c>
      <c r="L189" s="78">
        <v>3.1399999999999997E-2</v>
      </c>
      <c r="M189" s="78">
        <v>3.2000000000000001E-2</v>
      </c>
      <c r="N189" s="77">
        <v>1213350.23</v>
      </c>
      <c r="O189" s="77">
        <v>105.91</v>
      </c>
      <c r="P189" s="77">
        <v>1285.0592285929999</v>
      </c>
      <c r="Q189" s="78">
        <v>5.0000000000000001E-4</v>
      </c>
      <c r="R189" s="78">
        <v>1E-4</v>
      </c>
    </row>
    <row r="190" spans="2:18">
      <c r="B190" t="s">
        <v>7214</v>
      </c>
      <c r="C190" t="s">
        <v>6956</v>
      </c>
      <c r="D190" t="s">
        <v>7233</v>
      </c>
      <c r="E190"/>
      <c r="F190" t="s">
        <v>754</v>
      </c>
      <c r="G190" t="s">
        <v>7234</v>
      </c>
      <c r="H190" t="s">
        <v>212</v>
      </c>
      <c r="I190" s="77">
        <v>8.24</v>
      </c>
      <c r="J190" t="s">
        <v>123</v>
      </c>
      <c r="K190" t="s">
        <v>102</v>
      </c>
      <c r="L190" s="78">
        <v>3.1E-2</v>
      </c>
      <c r="M190" s="78">
        <v>2.9000000000000001E-2</v>
      </c>
      <c r="N190" s="77">
        <v>1000262.71</v>
      </c>
      <c r="O190" s="77">
        <v>93.23</v>
      </c>
      <c r="P190" s="77">
        <v>932.54492453299997</v>
      </c>
      <c r="Q190" s="78">
        <v>2.9999999999999997E-4</v>
      </c>
      <c r="R190" s="78">
        <v>0</v>
      </c>
    </row>
    <row r="191" spans="2:18">
      <c r="B191" t="s">
        <v>7214</v>
      </c>
      <c r="C191" t="s">
        <v>6956</v>
      </c>
      <c r="D191" t="s">
        <v>7235</v>
      </c>
      <c r="E191"/>
      <c r="F191" t="s">
        <v>754</v>
      </c>
      <c r="G191" t="s">
        <v>5518</v>
      </c>
      <c r="H191" t="s">
        <v>212</v>
      </c>
      <c r="I191" s="77">
        <v>7.58</v>
      </c>
      <c r="J191" t="s">
        <v>123</v>
      </c>
      <c r="K191" t="s">
        <v>102</v>
      </c>
      <c r="L191" s="78">
        <v>3.1E-2</v>
      </c>
      <c r="M191" s="78">
        <v>5.5899999999999998E-2</v>
      </c>
      <c r="N191" s="77">
        <v>1622430.9</v>
      </c>
      <c r="O191" s="77">
        <v>88.24</v>
      </c>
      <c r="P191" s="77">
        <v>1431.6330261600001</v>
      </c>
      <c r="Q191" s="78">
        <v>5.0000000000000001E-4</v>
      </c>
      <c r="R191" s="78">
        <v>1E-4</v>
      </c>
    </row>
    <row r="192" spans="2:18">
      <c r="B192" t="s">
        <v>7236</v>
      </c>
      <c r="C192" t="s">
        <v>6956</v>
      </c>
      <c r="D192" t="s">
        <v>7237</v>
      </c>
      <c r="E192"/>
      <c r="F192" t="s">
        <v>7180</v>
      </c>
      <c r="G192" t="s">
        <v>595</v>
      </c>
      <c r="H192" t="s">
        <v>5221</v>
      </c>
      <c r="I192" s="77">
        <v>5.18</v>
      </c>
      <c r="J192" t="s">
        <v>123</v>
      </c>
      <c r="K192" t="s">
        <v>102</v>
      </c>
      <c r="L192" s="78">
        <v>3.1E-2</v>
      </c>
      <c r="M192" s="78">
        <v>1.9099999999999999E-2</v>
      </c>
      <c r="N192" s="77">
        <v>7758724.6799999997</v>
      </c>
      <c r="O192" s="77">
        <v>108.89</v>
      </c>
      <c r="P192" s="77">
        <v>8448.4753040520009</v>
      </c>
      <c r="Q192" s="78">
        <v>3.0000000000000001E-3</v>
      </c>
      <c r="R192" s="78">
        <v>2.9999999999999997E-4</v>
      </c>
    </row>
    <row r="193" spans="2:18">
      <c r="B193" t="s">
        <v>7236</v>
      </c>
      <c r="C193" t="s">
        <v>6956</v>
      </c>
      <c r="D193" t="s">
        <v>7238</v>
      </c>
      <c r="E193"/>
      <c r="F193" t="s">
        <v>754</v>
      </c>
      <c r="G193" t="s">
        <v>595</v>
      </c>
      <c r="H193" t="s">
        <v>212</v>
      </c>
      <c r="I193" s="77">
        <v>5.13</v>
      </c>
      <c r="J193" t="s">
        <v>123</v>
      </c>
      <c r="K193" t="s">
        <v>102</v>
      </c>
      <c r="L193" s="78">
        <v>2.4899999999999999E-2</v>
      </c>
      <c r="M193" s="78">
        <v>3.1399999999999997E-2</v>
      </c>
      <c r="N193" s="77">
        <v>3265921.62</v>
      </c>
      <c r="O193" s="77">
        <v>107.37</v>
      </c>
      <c r="P193" s="77">
        <v>3506.6200433939998</v>
      </c>
      <c r="Q193" s="78">
        <v>1.1999999999999999E-3</v>
      </c>
      <c r="R193" s="78">
        <v>1E-4</v>
      </c>
    </row>
    <row r="194" spans="2:18">
      <c r="B194" t="s">
        <v>7236</v>
      </c>
      <c r="C194" t="s">
        <v>6956</v>
      </c>
      <c r="D194" t="s">
        <v>7239</v>
      </c>
      <c r="E194"/>
      <c r="F194" t="s">
        <v>754</v>
      </c>
      <c r="G194" t="s">
        <v>595</v>
      </c>
      <c r="H194" t="s">
        <v>212</v>
      </c>
      <c r="I194" s="77">
        <v>5.4</v>
      </c>
      <c r="J194" t="s">
        <v>123</v>
      </c>
      <c r="K194" t="s">
        <v>102</v>
      </c>
      <c r="L194" s="78">
        <v>3.5999999999999997E-2</v>
      </c>
      <c r="M194" s="78">
        <v>3.1699999999999999E-2</v>
      </c>
      <c r="N194" s="77">
        <v>2144226.77</v>
      </c>
      <c r="O194" s="77">
        <v>111.76</v>
      </c>
      <c r="P194" s="77">
        <v>2396.3878381519999</v>
      </c>
      <c r="Q194" s="78">
        <v>8.0000000000000004E-4</v>
      </c>
      <c r="R194" s="78">
        <v>1E-4</v>
      </c>
    </row>
    <row r="195" spans="2:18">
      <c r="B195" t="s">
        <v>7240</v>
      </c>
      <c r="C195" t="s">
        <v>6956</v>
      </c>
      <c r="D195" t="s">
        <v>7241</v>
      </c>
      <c r="E195"/>
      <c r="F195" t="s">
        <v>754</v>
      </c>
      <c r="G195" t="s">
        <v>7242</v>
      </c>
      <c r="H195" t="s">
        <v>212</v>
      </c>
      <c r="I195" s="77">
        <v>4.7300000000000004</v>
      </c>
      <c r="J195" t="s">
        <v>467</v>
      </c>
      <c r="K195" t="s">
        <v>110</v>
      </c>
      <c r="L195" s="78">
        <v>8.3799999999999999E-2</v>
      </c>
      <c r="M195" s="78">
        <v>6.8000000000000005E-2</v>
      </c>
      <c r="N195" s="77">
        <v>9759303.5500000007</v>
      </c>
      <c r="O195" s="77">
        <v>81.349999999999994</v>
      </c>
      <c r="P195" s="77">
        <v>30932.685472843401</v>
      </c>
      <c r="Q195" s="78">
        <v>1.0999999999999999E-2</v>
      </c>
      <c r="R195" s="78">
        <v>1.2999999999999999E-3</v>
      </c>
    </row>
    <row r="196" spans="2:18">
      <c r="B196" t="s">
        <v>7243</v>
      </c>
      <c r="C196" t="s">
        <v>6956</v>
      </c>
      <c r="D196" t="s">
        <v>7244</v>
      </c>
      <c r="E196"/>
      <c r="F196" t="s">
        <v>7180</v>
      </c>
      <c r="G196" t="s">
        <v>430</v>
      </c>
      <c r="H196" t="s">
        <v>5221</v>
      </c>
      <c r="I196" s="77">
        <v>5.07</v>
      </c>
      <c r="J196" t="s">
        <v>448</v>
      </c>
      <c r="K196" t="s">
        <v>102</v>
      </c>
      <c r="L196" s="78">
        <v>3.2000000000000001E-2</v>
      </c>
      <c r="M196" s="78">
        <v>8.9899999999999994E-2</v>
      </c>
      <c r="N196" s="77">
        <v>10734475.5</v>
      </c>
      <c r="O196" s="77">
        <v>94.89</v>
      </c>
      <c r="P196" s="77">
        <v>10185.943801949999</v>
      </c>
      <c r="Q196" s="78">
        <v>3.5999999999999999E-3</v>
      </c>
      <c r="R196" s="78">
        <v>4.0000000000000002E-4</v>
      </c>
    </row>
    <row r="197" spans="2:18">
      <c r="B197" t="s">
        <v>7245</v>
      </c>
      <c r="C197" t="s">
        <v>6956</v>
      </c>
      <c r="D197" t="s">
        <v>7246</v>
      </c>
      <c r="E197"/>
      <c r="F197" t="s">
        <v>794</v>
      </c>
      <c r="G197" t="s">
        <v>299</v>
      </c>
      <c r="H197" t="s">
        <v>150</v>
      </c>
      <c r="I197" s="77">
        <v>11.78</v>
      </c>
      <c r="J197" t="s">
        <v>123</v>
      </c>
      <c r="K197" t="s">
        <v>102</v>
      </c>
      <c r="L197" s="78">
        <v>2.7400000000000001E-2</v>
      </c>
      <c r="M197" s="78">
        <v>3.4500000000000003E-2</v>
      </c>
      <c r="N197" s="77">
        <v>1656095.03</v>
      </c>
      <c r="O197" s="77">
        <v>98.18</v>
      </c>
      <c r="P197" s="77">
        <v>1625.9541004539999</v>
      </c>
      <c r="Q197" s="78">
        <v>5.9999999999999995E-4</v>
      </c>
      <c r="R197" s="78">
        <v>1E-4</v>
      </c>
    </row>
    <row r="198" spans="2:18">
      <c r="B198" t="s">
        <v>7247</v>
      </c>
      <c r="C198" t="s">
        <v>6956</v>
      </c>
      <c r="D198" t="s">
        <v>7248</v>
      </c>
      <c r="E198"/>
      <c r="F198" t="s">
        <v>7180</v>
      </c>
      <c r="G198" t="s">
        <v>377</v>
      </c>
      <c r="H198" t="s">
        <v>5221</v>
      </c>
      <c r="I198" s="77">
        <v>2.41</v>
      </c>
      <c r="J198" t="s">
        <v>448</v>
      </c>
      <c r="K198" t="s">
        <v>102</v>
      </c>
      <c r="L198" s="78">
        <v>7.1800000000000003E-2</v>
      </c>
      <c r="M198" s="78">
        <v>9.1600000000000001E-2</v>
      </c>
      <c r="N198" s="77">
        <v>11591006.1</v>
      </c>
      <c r="O198" s="77">
        <v>96.38</v>
      </c>
      <c r="P198" s="77">
        <v>11171.411679180001</v>
      </c>
      <c r="Q198" s="78">
        <v>4.0000000000000001E-3</v>
      </c>
      <c r="R198" s="78">
        <v>5.0000000000000001E-4</v>
      </c>
    </row>
    <row r="199" spans="2:18">
      <c r="B199" t="s">
        <v>7247</v>
      </c>
      <c r="C199" t="s">
        <v>6956</v>
      </c>
      <c r="D199" t="s">
        <v>7249</v>
      </c>
      <c r="E199"/>
      <c r="F199" t="s">
        <v>7180</v>
      </c>
      <c r="G199" t="s">
        <v>319</v>
      </c>
      <c r="H199" t="s">
        <v>5221</v>
      </c>
      <c r="I199" s="77">
        <v>2.41</v>
      </c>
      <c r="J199" t="s">
        <v>448</v>
      </c>
      <c r="K199" t="s">
        <v>102</v>
      </c>
      <c r="L199" s="78">
        <v>7.1800000000000003E-2</v>
      </c>
      <c r="M199" s="78">
        <v>8.6300000000000002E-2</v>
      </c>
      <c r="N199" s="77">
        <v>29958.85</v>
      </c>
      <c r="O199" s="77">
        <v>100.02</v>
      </c>
      <c r="P199" s="77">
        <v>29.96484177</v>
      </c>
      <c r="Q199" s="78">
        <v>0</v>
      </c>
      <c r="R199" s="78">
        <v>0</v>
      </c>
    </row>
    <row r="200" spans="2:18">
      <c r="B200" t="s">
        <v>7247</v>
      </c>
      <c r="C200" t="s">
        <v>6956</v>
      </c>
      <c r="D200" t="s">
        <v>7250</v>
      </c>
      <c r="E200"/>
      <c r="F200" t="s">
        <v>7180</v>
      </c>
      <c r="G200" t="s">
        <v>654</v>
      </c>
      <c r="H200" t="s">
        <v>5221</v>
      </c>
      <c r="I200" s="77">
        <v>2.41</v>
      </c>
      <c r="J200" t="s">
        <v>448</v>
      </c>
      <c r="K200" t="s">
        <v>102</v>
      </c>
      <c r="L200" s="78">
        <v>7.1800000000000003E-2</v>
      </c>
      <c r="M200" s="78">
        <v>7.9500000000000001E-2</v>
      </c>
      <c r="N200" s="77">
        <v>1481636.17</v>
      </c>
      <c r="O200" s="77">
        <v>98.99</v>
      </c>
      <c r="P200" s="77">
        <v>1466.6716446830001</v>
      </c>
      <c r="Q200" s="78">
        <v>5.0000000000000001E-4</v>
      </c>
      <c r="R200" s="78">
        <v>1E-4</v>
      </c>
    </row>
    <row r="201" spans="2:18">
      <c r="B201" t="s">
        <v>7033</v>
      </c>
      <c r="C201" t="s">
        <v>6956</v>
      </c>
      <c r="D201" t="s">
        <v>7251</v>
      </c>
      <c r="E201"/>
      <c r="F201" t="s">
        <v>754</v>
      </c>
      <c r="G201" t="s">
        <v>7035</v>
      </c>
      <c r="H201" t="s">
        <v>212</v>
      </c>
      <c r="I201" s="77">
        <v>5.46</v>
      </c>
      <c r="J201" t="s">
        <v>123</v>
      </c>
      <c r="K201" t="s">
        <v>102</v>
      </c>
      <c r="L201" s="78">
        <v>0.06</v>
      </c>
      <c r="M201" s="78">
        <v>1.7899999999999999E-2</v>
      </c>
      <c r="N201" s="77">
        <v>17219471.050000001</v>
      </c>
      <c r="O201" s="77">
        <v>142.44</v>
      </c>
      <c r="P201" s="77">
        <v>24527.414563620001</v>
      </c>
      <c r="Q201" s="78">
        <v>8.6999999999999994E-3</v>
      </c>
      <c r="R201" s="78">
        <v>1E-3</v>
      </c>
    </row>
    <row r="202" spans="2:18">
      <c r="B202" t="s">
        <v>7252</v>
      </c>
      <c r="C202" t="s">
        <v>6956</v>
      </c>
      <c r="D202" t="s">
        <v>7253</v>
      </c>
      <c r="E202"/>
      <c r="F202" t="s">
        <v>754</v>
      </c>
      <c r="G202" t="s">
        <v>7254</v>
      </c>
      <c r="H202" t="s">
        <v>212</v>
      </c>
      <c r="I202" s="77">
        <v>0.65</v>
      </c>
      <c r="J202" t="s">
        <v>127</v>
      </c>
      <c r="K202" t="s">
        <v>102</v>
      </c>
      <c r="L202" s="78">
        <v>3.1800000000000002E-2</v>
      </c>
      <c r="M202" s="78">
        <v>3.1600000000000003E-2</v>
      </c>
      <c r="N202" s="77">
        <v>1237099.73</v>
      </c>
      <c r="O202" s="77">
        <v>97.42</v>
      </c>
      <c r="P202" s="77">
        <v>1205.182556966</v>
      </c>
      <c r="Q202" s="78">
        <v>4.0000000000000002E-4</v>
      </c>
      <c r="R202" s="78">
        <v>0</v>
      </c>
    </row>
    <row r="203" spans="2:18">
      <c r="B203" t="s">
        <v>7252</v>
      </c>
      <c r="C203" t="s">
        <v>6956</v>
      </c>
      <c r="D203" t="s">
        <v>7255</v>
      </c>
      <c r="E203"/>
      <c r="F203" t="s">
        <v>754</v>
      </c>
      <c r="G203" t="s">
        <v>7254</v>
      </c>
      <c r="H203" t="s">
        <v>212</v>
      </c>
      <c r="I203" s="77">
        <v>1.66</v>
      </c>
      <c r="J203" t="s">
        <v>127</v>
      </c>
      <c r="K203" t="s">
        <v>102</v>
      </c>
      <c r="L203" s="78">
        <v>3.3700000000000001E-2</v>
      </c>
      <c r="M203" s="78">
        <v>3.4299999999999997E-2</v>
      </c>
      <c r="N203" s="77">
        <v>562476.64</v>
      </c>
      <c r="O203" s="77">
        <v>94.41</v>
      </c>
      <c r="P203" s="77">
        <v>531.03419582399999</v>
      </c>
      <c r="Q203" s="78">
        <v>2.0000000000000001E-4</v>
      </c>
      <c r="R203" s="78">
        <v>0</v>
      </c>
    </row>
    <row r="204" spans="2:18">
      <c r="B204" t="s">
        <v>7252</v>
      </c>
      <c r="C204" t="s">
        <v>6956</v>
      </c>
      <c r="D204" t="s">
        <v>7256</v>
      </c>
      <c r="E204"/>
      <c r="F204" t="s">
        <v>754</v>
      </c>
      <c r="G204" t="s">
        <v>7254</v>
      </c>
      <c r="H204" t="s">
        <v>212</v>
      </c>
      <c r="I204" s="77">
        <v>0.64</v>
      </c>
      <c r="J204" t="s">
        <v>127</v>
      </c>
      <c r="K204" t="s">
        <v>102</v>
      </c>
      <c r="L204" s="78">
        <v>6.3500000000000001E-2</v>
      </c>
      <c r="M204" s="78">
        <v>6.3799999999999996E-2</v>
      </c>
      <c r="N204" s="77">
        <v>1201880.8799999999</v>
      </c>
      <c r="O204" s="77">
        <v>100.25</v>
      </c>
      <c r="P204" s="77">
        <v>1204.8855822</v>
      </c>
      <c r="Q204" s="78">
        <v>4.0000000000000002E-4</v>
      </c>
      <c r="R204" s="78">
        <v>0</v>
      </c>
    </row>
    <row r="205" spans="2:18">
      <c r="B205" t="s">
        <v>7252</v>
      </c>
      <c r="C205" t="s">
        <v>6956</v>
      </c>
      <c r="D205" t="s">
        <v>7257</v>
      </c>
      <c r="E205"/>
      <c r="F205" t="s">
        <v>754</v>
      </c>
      <c r="G205" t="s">
        <v>7254</v>
      </c>
      <c r="H205" t="s">
        <v>212</v>
      </c>
      <c r="I205" s="77">
        <v>1.67</v>
      </c>
      <c r="J205" t="s">
        <v>127</v>
      </c>
      <c r="K205" t="s">
        <v>102</v>
      </c>
      <c r="L205" s="78">
        <v>2.3E-2</v>
      </c>
      <c r="M205" s="78">
        <v>2.4799999999999999E-2</v>
      </c>
      <c r="N205" s="77">
        <v>1054754.3</v>
      </c>
      <c r="O205" s="77">
        <v>107.92</v>
      </c>
      <c r="P205" s="77">
        <v>1138.2908405600001</v>
      </c>
      <c r="Q205" s="78">
        <v>4.0000000000000002E-4</v>
      </c>
      <c r="R205" s="78">
        <v>0</v>
      </c>
    </row>
    <row r="206" spans="2:18">
      <c r="B206" t="s">
        <v>7252</v>
      </c>
      <c r="C206" t="s">
        <v>6956</v>
      </c>
      <c r="D206" t="s">
        <v>7258</v>
      </c>
      <c r="E206"/>
      <c r="F206" t="s">
        <v>754</v>
      </c>
      <c r="G206" t="s">
        <v>7259</v>
      </c>
      <c r="H206" t="s">
        <v>212</v>
      </c>
      <c r="I206" s="77">
        <v>1.76</v>
      </c>
      <c r="J206" t="s">
        <v>127</v>
      </c>
      <c r="K206" t="s">
        <v>102</v>
      </c>
      <c r="L206" s="78">
        <v>3.8399999999999997E-2</v>
      </c>
      <c r="M206" s="78">
        <v>7.1099999999999997E-2</v>
      </c>
      <c r="N206" s="77">
        <v>374423.28</v>
      </c>
      <c r="O206" s="77">
        <v>94.92</v>
      </c>
      <c r="P206" s="77">
        <v>355.40257737600001</v>
      </c>
      <c r="Q206" s="78">
        <v>1E-4</v>
      </c>
      <c r="R206" s="78">
        <v>0</v>
      </c>
    </row>
    <row r="207" spans="2:18">
      <c r="B207" t="s">
        <v>7252</v>
      </c>
      <c r="C207" t="s">
        <v>6956</v>
      </c>
      <c r="D207" t="s">
        <v>7260</v>
      </c>
      <c r="E207"/>
      <c r="F207" t="s">
        <v>754</v>
      </c>
      <c r="G207" t="s">
        <v>7261</v>
      </c>
      <c r="H207" t="s">
        <v>212</v>
      </c>
      <c r="I207" s="77">
        <v>1.76</v>
      </c>
      <c r="J207" t="s">
        <v>127</v>
      </c>
      <c r="K207" t="s">
        <v>102</v>
      </c>
      <c r="L207" s="78">
        <v>3.85E-2</v>
      </c>
      <c r="M207" s="78">
        <v>7.1099999999999997E-2</v>
      </c>
      <c r="N207" s="77">
        <v>125236.78</v>
      </c>
      <c r="O207" s="77">
        <v>94.94</v>
      </c>
      <c r="P207" s="77">
        <v>118.899798932</v>
      </c>
      <c r="Q207" s="78">
        <v>0</v>
      </c>
      <c r="R207" s="78">
        <v>0</v>
      </c>
    </row>
    <row r="208" spans="2:18">
      <c r="B208" t="s">
        <v>7262</v>
      </c>
      <c r="C208" t="s">
        <v>6956</v>
      </c>
      <c r="D208" t="s">
        <v>7263</v>
      </c>
      <c r="E208"/>
      <c r="F208" t="s">
        <v>7180</v>
      </c>
      <c r="G208" t="s">
        <v>7264</v>
      </c>
      <c r="H208" t="s">
        <v>5221</v>
      </c>
      <c r="I208" s="77">
        <v>5.28</v>
      </c>
      <c r="J208" t="s">
        <v>956</v>
      </c>
      <c r="K208" t="s">
        <v>102</v>
      </c>
      <c r="L208" s="78">
        <v>0.04</v>
      </c>
      <c r="M208" s="78">
        <v>4.0300000000000002E-2</v>
      </c>
      <c r="N208" s="77">
        <v>10342162.869999999</v>
      </c>
      <c r="O208" s="77">
        <v>111.64</v>
      </c>
      <c r="P208" s="77">
        <v>11545.990628068001</v>
      </c>
      <c r="Q208" s="78">
        <v>4.1000000000000003E-3</v>
      </c>
      <c r="R208" s="78">
        <v>5.0000000000000001E-4</v>
      </c>
    </row>
    <row r="209" spans="2:18">
      <c r="B209" t="s">
        <v>7262</v>
      </c>
      <c r="C209" t="s">
        <v>6956</v>
      </c>
      <c r="D209" t="s">
        <v>7265</v>
      </c>
      <c r="E209"/>
      <c r="F209" t="s">
        <v>754</v>
      </c>
      <c r="G209" t="s">
        <v>595</v>
      </c>
      <c r="H209" t="s">
        <v>212</v>
      </c>
      <c r="I209" s="77">
        <v>5.28</v>
      </c>
      <c r="J209" t="s">
        <v>956</v>
      </c>
      <c r="K209" t="s">
        <v>102</v>
      </c>
      <c r="L209" s="78">
        <v>0.04</v>
      </c>
      <c r="M209" s="78">
        <v>4.0399999999999998E-2</v>
      </c>
      <c r="N209" s="77">
        <v>629471.49</v>
      </c>
      <c r="O209" s="77">
        <v>109.95</v>
      </c>
      <c r="P209" s="77">
        <v>692.10390325499998</v>
      </c>
      <c r="Q209" s="78">
        <v>2.0000000000000001E-4</v>
      </c>
      <c r="R209" s="78">
        <v>0</v>
      </c>
    </row>
    <row r="210" spans="2:18">
      <c r="B210" t="s">
        <v>7266</v>
      </c>
      <c r="C210" t="s">
        <v>6956</v>
      </c>
      <c r="D210" t="s">
        <v>7267</v>
      </c>
      <c r="E210"/>
      <c r="F210" t="s">
        <v>794</v>
      </c>
      <c r="G210" t="s">
        <v>7268</v>
      </c>
      <c r="H210" t="s">
        <v>150</v>
      </c>
      <c r="I210" s="77">
        <v>4.79</v>
      </c>
      <c r="J210" t="s">
        <v>467</v>
      </c>
      <c r="K210" t="s">
        <v>102</v>
      </c>
      <c r="L210" s="78">
        <v>2.5399999999999999E-2</v>
      </c>
      <c r="M210" s="78">
        <v>1.8700000000000001E-2</v>
      </c>
      <c r="N210" s="77">
        <v>6517756.5700000003</v>
      </c>
      <c r="O210" s="77">
        <v>114.19</v>
      </c>
      <c r="P210" s="77">
        <v>7442.6262272829999</v>
      </c>
      <c r="Q210" s="78">
        <v>2.5999999999999999E-3</v>
      </c>
      <c r="R210" s="78">
        <v>2.9999999999999997E-4</v>
      </c>
    </row>
    <row r="211" spans="2:18">
      <c r="B211" t="s">
        <v>7269</v>
      </c>
      <c r="C211" t="s">
        <v>6956</v>
      </c>
      <c r="D211" t="s">
        <v>7270</v>
      </c>
      <c r="E211"/>
      <c r="F211" t="s">
        <v>794</v>
      </c>
      <c r="G211" t="s">
        <v>7271</v>
      </c>
      <c r="H211" t="s">
        <v>150</v>
      </c>
      <c r="I211" s="77">
        <v>5.8</v>
      </c>
      <c r="J211" t="s">
        <v>112</v>
      </c>
      <c r="K211" t="s">
        <v>102</v>
      </c>
      <c r="L211" s="78">
        <v>7.5499999999999998E-2</v>
      </c>
      <c r="M211" s="78">
        <v>0.1149</v>
      </c>
      <c r="N211" s="77">
        <v>2399594.5299999998</v>
      </c>
      <c r="O211" s="77">
        <v>82.37</v>
      </c>
      <c r="P211" s="77">
        <v>1976.5460143610001</v>
      </c>
      <c r="Q211" s="78">
        <v>6.9999999999999999E-4</v>
      </c>
      <c r="R211" s="78">
        <v>1E-4</v>
      </c>
    </row>
    <row r="212" spans="2:18">
      <c r="B212" t="s">
        <v>7269</v>
      </c>
      <c r="C212" t="s">
        <v>6956</v>
      </c>
      <c r="D212" t="s">
        <v>7272</v>
      </c>
      <c r="E212"/>
      <c r="F212" t="s">
        <v>794</v>
      </c>
      <c r="G212" t="s">
        <v>7273</v>
      </c>
      <c r="H212" t="s">
        <v>150</v>
      </c>
      <c r="I212" s="77">
        <v>6.57</v>
      </c>
      <c r="J212" t="s">
        <v>112</v>
      </c>
      <c r="K212" t="s">
        <v>102</v>
      </c>
      <c r="L212" s="78">
        <v>7.5499999999999998E-2</v>
      </c>
      <c r="M212" s="78">
        <v>7.5899999999999995E-2</v>
      </c>
      <c r="N212" s="77">
        <v>2201161.7799999998</v>
      </c>
      <c r="O212" s="77">
        <v>82.43</v>
      </c>
      <c r="P212" s="77">
        <v>1814.417655254</v>
      </c>
      <c r="Q212" s="78">
        <v>5.9999999999999995E-4</v>
      </c>
      <c r="R212" s="78">
        <v>1E-4</v>
      </c>
    </row>
    <row r="213" spans="2:18">
      <c r="B213" t="s">
        <v>7269</v>
      </c>
      <c r="C213" t="s">
        <v>6956</v>
      </c>
      <c r="D213" t="s">
        <v>7274</v>
      </c>
      <c r="E213"/>
      <c r="F213" t="s">
        <v>794</v>
      </c>
      <c r="G213" t="s">
        <v>583</v>
      </c>
      <c r="H213" t="s">
        <v>150</v>
      </c>
      <c r="I213" s="77">
        <v>6.57</v>
      </c>
      <c r="J213" t="s">
        <v>112</v>
      </c>
      <c r="K213" t="s">
        <v>102</v>
      </c>
      <c r="L213" s="78">
        <v>7.5499999999999998E-2</v>
      </c>
      <c r="M213" s="78">
        <v>7.5899999999999995E-2</v>
      </c>
      <c r="N213" s="77">
        <v>1537896.4</v>
      </c>
      <c r="O213" s="77">
        <v>82.42</v>
      </c>
      <c r="P213" s="77">
        <v>1267.53421288</v>
      </c>
      <c r="Q213" s="78">
        <v>4.0000000000000002E-4</v>
      </c>
      <c r="R213" s="78">
        <v>1E-4</v>
      </c>
    </row>
    <row r="214" spans="2:18">
      <c r="B214" t="s">
        <v>7269</v>
      </c>
      <c r="C214" t="s">
        <v>6956</v>
      </c>
      <c r="D214" t="s">
        <v>7275</v>
      </c>
      <c r="E214"/>
      <c r="F214" t="s">
        <v>794</v>
      </c>
      <c r="G214" t="s">
        <v>7276</v>
      </c>
      <c r="H214" t="s">
        <v>150</v>
      </c>
      <c r="I214" s="77">
        <v>6.57</v>
      </c>
      <c r="J214" t="s">
        <v>112</v>
      </c>
      <c r="K214" t="s">
        <v>102</v>
      </c>
      <c r="L214" s="78">
        <v>7.5499999999999998E-2</v>
      </c>
      <c r="M214" s="78">
        <v>7.5899999999999995E-2</v>
      </c>
      <c r="N214" s="77">
        <v>570479.35</v>
      </c>
      <c r="O214" s="77">
        <v>82.48</v>
      </c>
      <c r="P214" s="77">
        <v>470.53136788</v>
      </c>
      <c r="Q214" s="78">
        <v>2.0000000000000001E-4</v>
      </c>
      <c r="R214" s="78">
        <v>0</v>
      </c>
    </row>
    <row r="215" spans="2:18">
      <c r="B215" t="s">
        <v>7269</v>
      </c>
      <c r="C215" t="s">
        <v>6956</v>
      </c>
      <c r="D215" t="s">
        <v>7277</v>
      </c>
      <c r="E215"/>
      <c r="F215" t="s">
        <v>794</v>
      </c>
      <c r="G215" t="s">
        <v>7278</v>
      </c>
      <c r="H215" t="s">
        <v>150</v>
      </c>
      <c r="I215" s="77">
        <v>6.57</v>
      </c>
      <c r="J215" t="s">
        <v>112</v>
      </c>
      <c r="K215" t="s">
        <v>102</v>
      </c>
      <c r="L215" s="78">
        <v>7.5499999999999998E-2</v>
      </c>
      <c r="M215" s="78">
        <v>7.5899999999999995E-2</v>
      </c>
      <c r="N215" s="77">
        <v>1821696.69</v>
      </c>
      <c r="O215" s="77">
        <v>82.07</v>
      </c>
      <c r="P215" s="77">
        <v>1495.066473483</v>
      </c>
      <c r="Q215" s="78">
        <v>5.0000000000000001E-4</v>
      </c>
      <c r="R215" s="78">
        <v>1E-4</v>
      </c>
    </row>
    <row r="216" spans="2:18">
      <c r="B216" t="s">
        <v>7269</v>
      </c>
      <c r="C216" t="s">
        <v>6956</v>
      </c>
      <c r="D216" t="s">
        <v>7279</v>
      </c>
      <c r="E216"/>
      <c r="F216" t="s">
        <v>794</v>
      </c>
      <c r="G216" t="s">
        <v>7264</v>
      </c>
      <c r="H216" t="s">
        <v>150</v>
      </c>
      <c r="I216" s="77">
        <v>5.79</v>
      </c>
      <c r="J216" t="s">
        <v>112</v>
      </c>
      <c r="K216" t="s">
        <v>102</v>
      </c>
      <c r="L216" s="78">
        <v>7.5499999999999998E-2</v>
      </c>
      <c r="M216" s="78">
        <v>0.11600000000000001</v>
      </c>
      <c r="N216" s="77">
        <v>1130373.1200000001</v>
      </c>
      <c r="O216" s="77">
        <v>81.93</v>
      </c>
      <c r="P216" s="77">
        <v>926.11469721599997</v>
      </c>
      <c r="Q216" s="78">
        <v>2.9999999999999997E-4</v>
      </c>
      <c r="R216" s="78">
        <v>0</v>
      </c>
    </row>
    <row r="217" spans="2:18">
      <c r="B217" t="s">
        <v>7269</v>
      </c>
      <c r="C217" t="s">
        <v>6956</v>
      </c>
      <c r="D217" t="s">
        <v>7280</v>
      </c>
      <c r="E217"/>
      <c r="F217" t="s">
        <v>794</v>
      </c>
      <c r="G217" t="s">
        <v>7281</v>
      </c>
      <c r="H217" t="s">
        <v>150</v>
      </c>
      <c r="I217" s="77">
        <v>6.57</v>
      </c>
      <c r="J217" t="s">
        <v>112</v>
      </c>
      <c r="K217" t="s">
        <v>102</v>
      </c>
      <c r="L217" s="78">
        <v>7.5499999999999998E-2</v>
      </c>
      <c r="M217" s="78">
        <v>7.5999999999999998E-2</v>
      </c>
      <c r="N217" s="77">
        <v>3082270.53</v>
      </c>
      <c r="O217" s="77">
        <v>81.87</v>
      </c>
      <c r="P217" s="77">
        <v>2523.4548829109999</v>
      </c>
      <c r="Q217" s="78">
        <v>8.9999999999999998E-4</v>
      </c>
      <c r="R217" s="78">
        <v>1E-4</v>
      </c>
    </row>
    <row r="218" spans="2:18">
      <c r="B218" t="s">
        <v>7269</v>
      </c>
      <c r="C218" t="s">
        <v>6956</v>
      </c>
      <c r="D218" t="s">
        <v>7282</v>
      </c>
      <c r="E218"/>
      <c r="F218" t="s">
        <v>794</v>
      </c>
      <c r="G218" t="s">
        <v>5542</v>
      </c>
      <c r="H218" t="s">
        <v>150</v>
      </c>
      <c r="I218" s="77">
        <v>7.4</v>
      </c>
      <c r="J218" t="s">
        <v>112</v>
      </c>
      <c r="K218" t="s">
        <v>102</v>
      </c>
      <c r="L218" s="78">
        <v>7.2499999999999995E-2</v>
      </c>
      <c r="M218" s="78">
        <v>6.9699999999999998E-2</v>
      </c>
      <c r="N218" s="77">
        <v>5566544.2000000002</v>
      </c>
      <c r="O218" s="77">
        <v>81.58</v>
      </c>
      <c r="P218" s="77">
        <v>4541.1867583599997</v>
      </c>
      <c r="Q218" s="78">
        <v>1.6000000000000001E-3</v>
      </c>
      <c r="R218" s="78">
        <v>2.0000000000000001E-4</v>
      </c>
    </row>
    <row r="219" spans="2:18">
      <c r="B219" t="s">
        <v>7283</v>
      </c>
      <c r="C219" t="s">
        <v>7284</v>
      </c>
      <c r="D219" t="s">
        <v>7285</v>
      </c>
      <c r="E219"/>
      <c r="F219" t="s">
        <v>754</v>
      </c>
      <c r="G219" t="s">
        <v>7286</v>
      </c>
      <c r="H219" t="s">
        <v>212</v>
      </c>
      <c r="I219" s="77">
        <v>3.67</v>
      </c>
      <c r="J219" t="s">
        <v>127</v>
      </c>
      <c r="K219" t="s">
        <v>102</v>
      </c>
      <c r="L219" s="78">
        <v>2.3300000000000001E-2</v>
      </c>
      <c r="M219" s="78">
        <v>3.4000000000000002E-2</v>
      </c>
      <c r="N219" s="77">
        <v>7851785.5099999998</v>
      </c>
      <c r="O219" s="77">
        <v>106.63</v>
      </c>
      <c r="P219" s="77">
        <v>8372.358889313</v>
      </c>
      <c r="Q219" s="78">
        <v>3.0000000000000001E-3</v>
      </c>
      <c r="R219" s="78">
        <v>2.9999999999999997E-4</v>
      </c>
    </row>
    <row r="220" spans="2:18">
      <c r="B220" t="s">
        <v>7287</v>
      </c>
      <c r="C220" t="s">
        <v>6956</v>
      </c>
      <c r="D220" t="s">
        <v>7288</v>
      </c>
      <c r="E220"/>
      <c r="F220" t="s">
        <v>7180</v>
      </c>
      <c r="G220" t="s">
        <v>975</v>
      </c>
      <c r="H220" t="s">
        <v>5221</v>
      </c>
      <c r="I220" s="77">
        <v>0.16</v>
      </c>
      <c r="J220" t="s">
        <v>1010</v>
      </c>
      <c r="K220" t="s">
        <v>102</v>
      </c>
      <c r="L220" s="78">
        <v>2.4299999999999999E-2</v>
      </c>
      <c r="M220" s="78">
        <v>6.3600000000000004E-2</v>
      </c>
      <c r="N220" s="77">
        <v>370537.6</v>
      </c>
      <c r="O220" s="77">
        <v>99.6</v>
      </c>
      <c r="P220" s="77">
        <v>369.05544959999997</v>
      </c>
      <c r="Q220" s="78">
        <v>1E-4</v>
      </c>
      <c r="R220" s="78">
        <v>0</v>
      </c>
    </row>
    <row r="221" spans="2:18">
      <c r="B221" t="s">
        <v>7287</v>
      </c>
      <c r="C221" t="s">
        <v>6956</v>
      </c>
      <c r="D221" t="s">
        <v>7289</v>
      </c>
      <c r="E221"/>
      <c r="F221" t="s">
        <v>754</v>
      </c>
      <c r="G221" t="s">
        <v>7290</v>
      </c>
      <c r="H221" t="s">
        <v>212</v>
      </c>
      <c r="I221" s="77">
        <v>0.4</v>
      </c>
      <c r="J221" t="s">
        <v>1010</v>
      </c>
      <c r="K221" t="s">
        <v>102</v>
      </c>
      <c r="L221" s="78">
        <v>2.0799999999999999E-2</v>
      </c>
      <c r="M221" s="78">
        <v>7.0199999999999999E-2</v>
      </c>
      <c r="N221" s="77">
        <v>1482150.54</v>
      </c>
      <c r="O221" s="77">
        <v>98.55</v>
      </c>
      <c r="P221" s="77">
        <v>1460.65935717</v>
      </c>
      <c r="Q221" s="78">
        <v>5.0000000000000001E-4</v>
      </c>
      <c r="R221" s="78">
        <v>1E-4</v>
      </c>
    </row>
    <row r="222" spans="2:18">
      <c r="B222" t="s">
        <v>7291</v>
      </c>
      <c r="C222" t="s">
        <v>6956</v>
      </c>
      <c r="D222" t="s">
        <v>7292</v>
      </c>
      <c r="E222"/>
      <c r="F222" t="s">
        <v>1123</v>
      </c>
      <c r="G222" t="s">
        <v>7293</v>
      </c>
      <c r="H222" t="s">
        <v>5221</v>
      </c>
      <c r="I222" s="77">
        <v>1.1399999999999999</v>
      </c>
      <c r="J222" t="s">
        <v>127</v>
      </c>
      <c r="K222" t="s">
        <v>102</v>
      </c>
      <c r="L222" s="78">
        <v>2.76E-2</v>
      </c>
      <c r="M222" s="78">
        <v>6.3399999999999998E-2</v>
      </c>
      <c r="N222" s="77">
        <v>1519045.53</v>
      </c>
      <c r="O222" s="77">
        <v>96.4</v>
      </c>
      <c r="P222" s="77">
        <v>1464.35989092</v>
      </c>
      <c r="Q222" s="78">
        <v>5.0000000000000001E-4</v>
      </c>
      <c r="R222" s="78">
        <v>1E-4</v>
      </c>
    </row>
    <row r="223" spans="2:18">
      <c r="B223" t="s">
        <v>7192</v>
      </c>
      <c r="C223" t="s">
        <v>6956</v>
      </c>
      <c r="D223" t="s">
        <v>7294</v>
      </c>
      <c r="E223"/>
      <c r="F223" t="s">
        <v>815</v>
      </c>
      <c r="G223" t="s">
        <v>7295</v>
      </c>
      <c r="H223" t="s">
        <v>150</v>
      </c>
      <c r="I223" s="77">
        <v>7.46</v>
      </c>
      <c r="J223" t="s">
        <v>467</v>
      </c>
      <c r="K223" t="s">
        <v>102</v>
      </c>
      <c r="L223" s="78">
        <v>2.52E-2</v>
      </c>
      <c r="M223" s="78">
        <v>2.5999999999999999E-2</v>
      </c>
      <c r="N223" s="77">
        <v>1222488.1599999999</v>
      </c>
      <c r="O223" s="77">
        <v>96.9</v>
      </c>
      <c r="P223" s="77">
        <v>1184.59102704</v>
      </c>
      <c r="Q223" s="78">
        <v>4.0000000000000002E-4</v>
      </c>
      <c r="R223" s="78">
        <v>0</v>
      </c>
    </row>
    <row r="224" spans="2:18">
      <c r="B224" t="s">
        <v>7214</v>
      </c>
      <c r="C224" t="s">
        <v>6956</v>
      </c>
      <c r="D224" t="s">
        <v>7296</v>
      </c>
      <c r="E224"/>
      <c r="F224" t="s">
        <v>1123</v>
      </c>
      <c r="G224" t="s">
        <v>7297</v>
      </c>
      <c r="H224" t="s">
        <v>5221</v>
      </c>
      <c r="I224" s="77">
        <v>8.24</v>
      </c>
      <c r="J224" t="s">
        <v>123</v>
      </c>
      <c r="K224" t="s">
        <v>102</v>
      </c>
      <c r="L224" s="78">
        <v>3.1E-2</v>
      </c>
      <c r="M224" s="78">
        <v>2.8799999999999999E-2</v>
      </c>
      <c r="N224" s="77">
        <v>841738.98</v>
      </c>
      <c r="O224" s="77">
        <v>84.44</v>
      </c>
      <c r="P224" s="77">
        <v>710.76439471200001</v>
      </c>
      <c r="Q224" s="78">
        <v>2.9999999999999997E-4</v>
      </c>
      <c r="R224" s="78">
        <v>0</v>
      </c>
    </row>
    <row r="225" spans="2:18">
      <c r="B225" t="s">
        <v>7214</v>
      </c>
      <c r="C225" t="s">
        <v>6956</v>
      </c>
      <c r="D225" t="s">
        <v>7298</v>
      </c>
      <c r="E225"/>
      <c r="F225" t="s">
        <v>1123</v>
      </c>
      <c r="G225" t="s">
        <v>294</v>
      </c>
      <c r="H225" t="s">
        <v>5221</v>
      </c>
      <c r="I225" s="77">
        <v>8.24</v>
      </c>
      <c r="J225" t="s">
        <v>123</v>
      </c>
      <c r="K225" t="s">
        <v>102</v>
      </c>
      <c r="L225" s="78">
        <v>3.1E-2</v>
      </c>
      <c r="M225" s="78">
        <v>2.8799999999999999E-2</v>
      </c>
      <c r="N225" s="77">
        <v>1616768.26</v>
      </c>
      <c r="O225" s="77">
        <v>81.92</v>
      </c>
      <c r="P225" s="77">
        <v>1324.456558592</v>
      </c>
      <c r="Q225" s="78">
        <v>5.0000000000000001E-4</v>
      </c>
      <c r="R225" s="78">
        <v>1E-4</v>
      </c>
    </row>
    <row r="226" spans="2:18">
      <c r="B226" t="s">
        <v>7214</v>
      </c>
      <c r="C226" t="s">
        <v>6956</v>
      </c>
      <c r="D226" t="s">
        <v>7299</v>
      </c>
      <c r="E226"/>
      <c r="F226" t="s">
        <v>1123</v>
      </c>
      <c r="G226" t="s">
        <v>367</v>
      </c>
      <c r="H226" t="s">
        <v>5221</v>
      </c>
      <c r="I226" s="77">
        <v>8.25</v>
      </c>
      <c r="J226" t="s">
        <v>123</v>
      </c>
      <c r="K226" t="s">
        <v>102</v>
      </c>
      <c r="L226" s="78">
        <v>3.1E-2</v>
      </c>
      <c r="M226" s="78">
        <v>2.86E-2</v>
      </c>
      <c r="N226" s="77">
        <v>1811126.31</v>
      </c>
      <c r="O226" s="77">
        <v>65.180000000000007</v>
      </c>
      <c r="P226" s="77">
        <v>1180.4921288579999</v>
      </c>
      <c r="Q226" s="78">
        <v>4.0000000000000002E-4</v>
      </c>
      <c r="R226" s="78">
        <v>0</v>
      </c>
    </row>
    <row r="227" spans="2:18">
      <c r="B227" t="s">
        <v>7214</v>
      </c>
      <c r="C227" t="s">
        <v>6956</v>
      </c>
      <c r="D227" t="s">
        <v>7300</v>
      </c>
      <c r="E227"/>
      <c r="F227" t="s">
        <v>1123</v>
      </c>
      <c r="G227" t="s">
        <v>344</v>
      </c>
      <c r="H227" t="s">
        <v>5221</v>
      </c>
      <c r="I227" s="77">
        <v>8.26</v>
      </c>
      <c r="J227" t="s">
        <v>123</v>
      </c>
      <c r="K227" t="s">
        <v>102</v>
      </c>
      <c r="L227" s="78">
        <v>3.1E-2</v>
      </c>
      <c r="M227" s="78">
        <v>2.8500000000000001E-2</v>
      </c>
      <c r="N227" s="77">
        <v>2198542.02</v>
      </c>
      <c r="O227" s="77">
        <v>71.34</v>
      </c>
      <c r="P227" s="77">
        <v>1568.439877068</v>
      </c>
      <c r="Q227" s="78">
        <v>5.9999999999999995E-4</v>
      </c>
      <c r="R227" s="78">
        <v>1E-4</v>
      </c>
    </row>
    <row r="228" spans="2:18">
      <c r="B228" t="s">
        <v>7214</v>
      </c>
      <c r="C228" t="s">
        <v>6956</v>
      </c>
      <c r="D228" t="s">
        <v>7301</v>
      </c>
      <c r="E228"/>
      <c r="F228" t="s">
        <v>1123</v>
      </c>
      <c r="G228" t="s">
        <v>5727</v>
      </c>
      <c r="H228" t="s">
        <v>5221</v>
      </c>
      <c r="I228" s="77">
        <v>8.18</v>
      </c>
      <c r="J228" t="s">
        <v>123</v>
      </c>
      <c r="K228" t="s">
        <v>102</v>
      </c>
      <c r="L228" s="78">
        <v>3.1E-2</v>
      </c>
      <c r="M228" s="78">
        <v>0.03</v>
      </c>
      <c r="N228" s="77">
        <v>3245466.92</v>
      </c>
      <c r="O228" s="77">
        <v>91.8</v>
      </c>
      <c r="P228" s="77">
        <v>2979.33863256</v>
      </c>
      <c r="Q228" s="78">
        <v>1.1000000000000001E-3</v>
      </c>
      <c r="R228" s="78">
        <v>1E-4</v>
      </c>
    </row>
    <row r="229" spans="2:18">
      <c r="B229" t="s">
        <v>7214</v>
      </c>
      <c r="C229" t="s">
        <v>6956</v>
      </c>
      <c r="D229" t="s">
        <v>7302</v>
      </c>
      <c r="E229"/>
      <c r="F229" t="s">
        <v>1123</v>
      </c>
      <c r="G229" t="s">
        <v>307</v>
      </c>
      <c r="H229" t="s">
        <v>5221</v>
      </c>
      <c r="I229" s="77">
        <v>7.95</v>
      </c>
      <c r="J229" t="s">
        <v>123</v>
      </c>
      <c r="K229" t="s">
        <v>102</v>
      </c>
      <c r="L229" s="78">
        <v>3.8100000000000002E-2</v>
      </c>
      <c r="M229" s="78">
        <v>3.5400000000000001E-2</v>
      </c>
      <c r="N229" s="77">
        <v>1570387.18</v>
      </c>
      <c r="O229" s="77">
        <v>90.63</v>
      </c>
      <c r="P229" s="77">
        <v>1423.2419012339999</v>
      </c>
      <c r="Q229" s="78">
        <v>5.0000000000000001E-4</v>
      </c>
      <c r="R229" s="78">
        <v>1E-4</v>
      </c>
    </row>
    <row r="230" spans="2:18">
      <c r="B230" t="s">
        <v>7303</v>
      </c>
      <c r="C230" t="s">
        <v>6956</v>
      </c>
      <c r="D230" t="s">
        <v>7304</v>
      </c>
      <c r="E230"/>
      <c r="F230" t="s">
        <v>815</v>
      </c>
      <c r="G230" t="s">
        <v>7305</v>
      </c>
      <c r="H230" t="s">
        <v>150</v>
      </c>
      <c r="I230" s="77">
        <v>4.5999999999999996</v>
      </c>
      <c r="J230" t="s">
        <v>467</v>
      </c>
      <c r="K230" t="s">
        <v>102</v>
      </c>
      <c r="L230" s="78">
        <v>4.4999999999999998E-2</v>
      </c>
      <c r="M230" s="78">
        <v>7.4099999999999999E-2</v>
      </c>
      <c r="N230" s="77">
        <v>7869350.6600000001</v>
      </c>
      <c r="O230" s="77">
        <v>103.19</v>
      </c>
      <c r="P230" s="77">
        <v>8120.3829460540001</v>
      </c>
      <c r="Q230" s="78">
        <v>2.8999999999999998E-3</v>
      </c>
      <c r="R230" s="78">
        <v>2.9999999999999997E-4</v>
      </c>
    </row>
    <row r="231" spans="2:18">
      <c r="B231" t="s">
        <v>7306</v>
      </c>
      <c r="C231" t="s">
        <v>6956</v>
      </c>
      <c r="D231" t="s">
        <v>7307</v>
      </c>
      <c r="E231"/>
      <c r="F231" t="s">
        <v>815</v>
      </c>
      <c r="G231" t="s">
        <v>696</v>
      </c>
      <c r="H231" t="s">
        <v>150</v>
      </c>
      <c r="I231" s="77">
        <v>4.8099999999999996</v>
      </c>
      <c r="J231" t="s">
        <v>132</v>
      </c>
      <c r="K231" t="s">
        <v>102</v>
      </c>
      <c r="L231" s="78">
        <v>5.28E-2</v>
      </c>
      <c r="M231" s="78">
        <v>9.4799999999999995E-2</v>
      </c>
      <c r="N231" s="77">
        <v>12085601.17</v>
      </c>
      <c r="O231" s="77">
        <v>85.25</v>
      </c>
      <c r="P231" s="77">
        <v>10302.974997425001</v>
      </c>
      <c r="Q231" s="78">
        <v>3.7000000000000002E-3</v>
      </c>
      <c r="R231" s="78">
        <v>4.0000000000000002E-4</v>
      </c>
    </row>
    <row r="232" spans="2:18">
      <c r="B232" t="s">
        <v>7306</v>
      </c>
      <c r="C232" t="s">
        <v>6956</v>
      </c>
      <c r="D232" t="s">
        <v>7308</v>
      </c>
      <c r="E232"/>
      <c r="F232" t="s">
        <v>815</v>
      </c>
      <c r="G232" t="s">
        <v>307</v>
      </c>
      <c r="H232" t="s">
        <v>150</v>
      </c>
      <c r="I232" s="77">
        <v>4.87</v>
      </c>
      <c r="J232" t="s">
        <v>132</v>
      </c>
      <c r="K232" t="s">
        <v>102</v>
      </c>
      <c r="L232" s="78">
        <v>6.2E-2</v>
      </c>
      <c r="M232" s="78">
        <v>7.1900000000000006E-2</v>
      </c>
      <c r="N232" s="77">
        <v>11857204</v>
      </c>
      <c r="O232" s="77">
        <v>96.85</v>
      </c>
      <c r="P232" s="77">
        <v>11483.702074000001</v>
      </c>
      <c r="Q232" s="78">
        <v>4.1000000000000003E-3</v>
      </c>
      <c r="R232" s="78">
        <v>5.0000000000000001E-4</v>
      </c>
    </row>
    <row r="233" spans="2:18">
      <c r="B233" t="s">
        <v>7309</v>
      </c>
      <c r="C233" t="s">
        <v>6956</v>
      </c>
      <c r="D233" t="s">
        <v>7310</v>
      </c>
      <c r="E233"/>
      <c r="F233" t="s">
        <v>815</v>
      </c>
      <c r="G233" t="s">
        <v>696</v>
      </c>
      <c r="H233" t="s">
        <v>150</v>
      </c>
      <c r="I233" s="77">
        <v>2.4</v>
      </c>
      <c r="J233" t="s">
        <v>127</v>
      </c>
      <c r="K233" t="s">
        <v>102</v>
      </c>
      <c r="L233" s="78">
        <v>7.5899999999999995E-2</v>
      </c>
      <c r="M233" s="78">
        <v>7.1499999999999994E-2</v>
      </c>
      <c r="N233" s="77">
        <v>2302845.2000000002</v>
      </c>
      <c r="O233" s="77">
        <v>98.39</v>
      </c>
      <c r="P233" s="77">
        <v>2265.7693922799999</v>
      </c>
      <c r="Q233" s="78">
        <v>8.0000000000000004E-4</v>
      </c>
      <c r="R233" s="78">
        <v>1E-4</v>
      </c>
    </row>
    <row r="234" spans="2:18">
      <c r="B234" t="s">
        <v>7309</v>
      </c>
      <c r="C234" t="s">
        <v>6956</v>
      </c>
      <c r="D234" t="s">
        <v>7311</v>
      </c>
      <c r="E234"/>
      <c r="F234" t="s">
        <v>815</v>
      </c>
      <c r="G234" t="s">
        <v>299</v>
      </c>
      <c r="H234" t="s">
        <v>150</v>
      </c>
      <c r="I234" s="77">
        <v>2.4</v>
      </c>
      <c r="J234" t="s">
        <v>127</v>
      </c>
      <c r="K234" t="s">
        <v>102</v>
      </c>
      <c r="L234" s="78">
        <v>7.5899999999999995E-2</v>
      </c>
      <c r="M234" s="78">
        <v>6.4000000000000001E-2</v>
      </c>
      <c r="N234" s="77">
        <v>1243934.67</v>
      </c>
      <c r="O234" s="77">
        <v>98.53</v>
      </c>
      <c r="P234" s="77">
        <v>1225.648830351</v>
      </c>
      <c r="Q234" s="78">
        <v>4.0000000000000002E-4</v>
      </c>
      <c r="R234" s="78">
        <v>1E-4</v>
      </c>
    </row>
    <row r="235" spans="2:18">
      <c r="B235" t="s">
        <v>7309</v>
      </c>
      <c r="C235" t="s">
        <v>6956</v>
      </c>
      <c r="D235" t="s">
        <v>7312</v>
      </c>
      <c r="E235"/>
      <c r="F235" t="s">
        <v>815</v>
      </c>
      <c r="G235" t="s">
        <v>377</v>
      </c>
      <c r="H235" t="s">
        <v>150</v>
      </c>
      <c r="I235" s="77">
        <v>2.4</v>
      </c>
      <c r="J235" t="s">
        <v>127</v>
      </c>
      <c r="K235" t="s">
        <v>102</v>
      </c>
      <c r="L235" s="78">
        <v>7.5899999999999995E-2</v>
      </c>
      <c r="M235" s="78">
        <v>7.1300000000000002E-2</v>
      </c>
      <c r="N235" s="77">
        <v>1724966.61</v>
      </c>
      <c r="O235" s="77">
        <v>98.44</v>
      </c>
      <c r="P235" s="77">
        <v>1698.0571308839999</v>
      </c>
      <c r="Q235" s="78">
        <v>5.9999999999999995E-4</v>
      </c>
      <c r="R235" s="78">
        <v>1E-4</v>
      </c>
    </row>
    <row r="236" spans="2:18">
      <c r="B236" t="s">
        <v>7309</v>
      </c>
      <c r="C236" t="s">
        <v>6956</v>
      </c>
      <c r="D236" t="s">
        <v>7313</v>
      </c>
      <c r="E236"/>
      <c r="F236" t="s">
        <v>815</v>
      </c>
      <c r="G236" t="s">
        <v>319</v>
      </c>
      <c r="H236" t="s">
        <v>150</v>
      </c>
      <c r="I236" s="77">
        <v>2.4</v>
      </c>
      <c r="J236" t="s">
        <v>127</v>
      </c>
      <c r="K236" t="s">
        <v>102</v>
      </c>
      <c r="L236" s="78">
        <v>7.5899999999999995E-2</v>
      </c>
      <c r="M236" s="78">
        <v>6.4100000000000004E-2</v>
      </c>
      <c r="N236" s="77">
        <v>3229494.92</v>
      </c>
      <c r="O236" s="77">
        <v>98.5</v>
      </c>
      <c r="P236" s="77">
        <v>3181.0524962</v>
      </c>
      <c r="Q236" s="78">
        <v>1.1000000000000001E-3</v>
      </c>
      <c r="R236" s="78">
        <v>1E-4</v>
      </c>
    </row>
    <row r="237" spans="2:18">
      <c r="B237" t="s">
        <v>7309</v>
      </c>
      <c r="C237" t="s">
        <v>6956</v>
      </c>
      <c r="D237" t="s">
        <v>7314</v>
      </c>
      <c r="E237"/>
      <c r="F237" t="s">
        <v>815</v>
      </c>
      <c r="G237" t="s">
        <v>646</v>
      </c>
      <c r="H237" t="s">
        <v>150</v>
      </c>
      <c r="I237" s="77">
        <v>2.4</v>
      </c>
      <c r="J237" t="s">
        <v>127</v>
      </c>
      <c r="K237" t="s">
        <v>102</v>
      </c>
      <c r="L237" s="78">
        <v>7.5899999999999995E-2</v>
      </c>
      <c r="M237" s="78">
        <v>7.2599999999999998E-2</v>
      </c>
      <c r="N237" s="77">
        <v>2347021.35</v>
      </c>
      <c r="O237" s="77">
        <v>98.15</v>
      </c>
      <c r="P237" s="77">
        <v>2303.6014550250002</v>
      </c>
      <c r="Q237" s="78">
        <v>8.0000000000000004E-4</v>
      </c>
      <c r="R237" s="78">
        <v>1E-4</v>
      </c>
    </row>
    <row r="238" spans="2:18">
      <c r="B238" t="s">
        <v>7309</v>
      </c>
      <c r="C238" t="s">
        <v>6956</v>
      </c>
      <c r="D238" t="s">
        <v>7315</v>
      </c>
      <c r="E238"/>
      <c r="F238" t="s">
        <v>815</v>
      </c>
      <c r="G238" t="s">
        <v>654</v>
      </c>
      <c r="H238" t="s">
        <v>150</v>
      </c>
      <c r="I238" s="77">
        <v>2.4</v>
      </c>
      <c r="J238" t="s">
        <v>127</v>
      </c>
      <c r="K238" t="s">
        <v>102</v>
      </c>
      <c r="L238" s="78">
        <v>7.5899999999999995E-2</v>
      </c>
      <c r="M238" s="78">
        <v>6.5199999999999994E-2</v>
      </c>
      <c r="N238" s="77">
        <v>770500.39</v>
      </c>
      <c r="O238" s="77">
        <v>100.16</v>
      </c>
      <c r="P238" s="77">
        <v>771.73319062400003</v>
      </c>
      <c r="Q238" s="78">
        <v>2.9999999999999997E-4</v>
      </c>
      <c r="R238" s="78">
        <v>0</v>
      </c>
    </row>
    <row r="239" spans="2:18">
      <c r="B239" t="s">
        <v>7316</v>
      </c>
      <c r="C239" t="s">
        <v>6956</v>
      </c>
      <c r="D239" t="s">
        <v>7317</v>
      </c>
      <c r="E239"/>
      <c r="F239" t="s">
        <v>819</v>
      </c>
      <c r="G239" t="s">
        <v>7318</v>
      </c>
      <c r="H239" t="s">
        <v>212</v>
      </c>
      <c r="I239" s="77">
        <v>3.13</v>
      </c>
      <c r="J239" t="s">
        <v>112</v>
      </c>
      <c r="K239" t="s">
        <v>102</v>
      </c>
      <c r="L239" s="78">
        <v>2.3599999999999999E-2</v>
      </c>
      <c r="M239" s="78">
        <v>3.2399999999999998E-2</v>
      </c>
      <c r="N239" s="77">
        <v>10796043.359999999</v>
      </c>
      <c r="O239" s="77">
        <v>106.75</v>
      </c>
      <c r="P239" s="77">
        <v>11524.776286800001</v>
      </c>
      <c r="Q239" s="78">
        <v>4.1000000000000003E-3</v>
      </c>
      <c r="R239" s="78">
        <v>5.0000000000000001E-4</v>
      </c>
    </row>
    <row r="240" spans="2:18">
      <c r="B240" t="s">
        <v>7319</v>
      </c>
      <c r="C240" t="s">
        <v>6956</v>
      </c>
      <c r="D240" t="s">
        <v>7320</v>
      </c>
      <c r="E240"/>
      <c r="F240" t="s">
        <v>819</v>
      </c>
      <c r="G240" t="s">
        <v>7321</v>
      </c>
      <c r="H240" t="s">
        <v>212</v>
      </c>
      <c r="I240" s="77">
        <v>6.49</v>
      </c>
      <c r="J240" t="s">
        <v>127</v>
      </c>
      <c r="K240" t="s">
        <v>102</v>
      </c>
      <c r="L240" s="78">
        <v>4.4999999999999998E-2</v>
      </c>
      <c r="M240" s="78">
        <v>4.58E-2</v>
      </c>
      <c r="N240" s="77">
        <v>2239146.25</v>
      </c>
      <c r="O240" s="77">
        <v>81.16</v>
      </c>
      <c r="P240" s="77">
        <v>1817.2910965000001</v>
      </c>
      <c r="Q240" s="78">
        <v>5.9999999999999995E-4</v>
      </c>
      <c r="R240" s="78">
        <v>1E-4</v>
      </c>
    </row>
    <row r="241" spans="2:18">
      <c r="B241" t="s">
        <v>7319</v>
      </c>
      <c r="C241" t="s">
        <v>6956</v>
      </c>
      <c r="D241" t="s">
        <v>7322</v>
      </c>
      <c r="E241"/>
      <c r="F241" t="s">
        <v>819</v>
      </c>
      <c r="G241" t="s">
        <v>7323</v>
      </c>
      <c r="H241" t="s">
        <v>212</v>
      </c>
      <c r="I241" s="77">
        <v>5.63</v>
      </c>
      <c r="J241" t="s">
        <v>127</v>
      </c>
      <c r="K241" t="s">
        <v>102</v>
      </c>
      <c r="L241" s="78">
        <v>4.4999999999999998E-2</v>
      </c>
      <c r="M241" s="78">
        <v>9.8100000000000007E-2</v>
      </c>
      <c r="N241" s="77">
        <v>1513688.78</v>
      </c>
      <c r="O241" s="77">
        <v>81.650000000000006</v>
      </c>
      <c r="P241" s="77">
        <v>1235.9268888700001</v>
      </c>
      <c r="Q241" s="78">
        <v>4.0000000000000002E-4</v>
      </c>
      <c r="R241" s="78">
        <v>1E-4</v>
      </c>
    </row>
    <row r="242" spans="2:18">
      <c r="B242" t="s">
        <v>7319</v>
      </c>
      <c r="C242" t="s">
        <v>6956</v>
      </c>
      <c r="D242" t="s">
        <v>7324</v>
      </c>
      <c r="E242"/>
      <c r="F242" t="s">
        <v>819</v>
      </c>
      <c r="G242" t="s">
        <v>7325</v>
      </c>
      <c r="H242" t="s">
        <v>212</v>
      </c>
      <c r="I242" s="77">
        <v>6.46</v>
      </c>
      <c r="J242" t="s">
        <v>127</v>
      </c>
      <c r="K242" t="s">
        <v>102</v>
      </c>
      <c r="L242" s="78">
        <v>4.4999999999999998E-2</v>
      </c>
      <c r="M242" s="78">
        <v>4.7199999999999999E-2</v>
      </c>
      <c r="N242" s="77">
        <v>1392936.5</v>
      </c>
      <c r="O242" s="77">
        <v>81.48</v>
      </c>
      <c r="P242" s="77">
        <v>1134.9646602</v>
      </c>
      <c r="Q242" s="78">
        <v>4.0000000000000002E-4</v>
      </c>
      <c r="R242" s="78">
        <v>0</v>
      </c>
    </row>
    <row r="243" spans="2:18">
      <c r="B243" t="s">
        <v>7319</v>
      </c>
      <c r="C243" t="s">
        <v>6956</v>
      </c>
      <c r="D243" t="s">
        <v>7326</v>
      </c>
      <c r="E243"/>
      <c r="F243" t="s">
        <v>819</v>
      </c>
      <c r="G243" t="s">
        <v>7327</v>
      </c>
      <c r="H243" t="s">
        <v>212</v>
      </c>
      <c r="I243" s="77">
        <v>5.63</v>
      </c>
      <c r="J243" t="s">
        <v>127</v>
      </c>
      <c r="K243" t="s">
        <v>102</v>
      </c>
      <c r="L243" s="78">
        <v>4.4999999999999998E-2</v>
      </c>
      <c r="M243" s="78">
        <v>9.8100000000000007E-2</v>
      </c>
      <c r="N243" s="77">
        <v>1654370.26</v>
      </c>
      <c r="O243" s="77">
        <v>82.31</v>
      </c>
      <c r="P243" s="77">
        <v>1361.7121610060001</v>
      </c>
      <c r="Q243" s="78">
        <v>5.0000000000000001E-4</v>
      </c>
      <c r="R243" s="78">
        <v>1E-4</v>
      </c>
    </row>
    <row r="244" spans="2:18">
      <c r="B244" t="s">
        <v>7319</v>
      </c>
      <c r="C244" t="s">
        <v>6956</v>
      </c>
      <c r="D244" t="s">
        <v>7328</v>
      </c>
      <c r="E244"/>
      <c r="F244" t="s">
        <v>819</v>
      </c>
      <c r="G244" t="s">
        <v>7329</v>
      </c>
      <c r="H244" t="s">
        <v>212</v>
      </c>
      <c r="I244" s="77">
        <v>6.46</v>
      </c>
      <c r="J244" t="s">
        <v>127</v>
      </c>
      <c r="K244" t="s">
        <v>102</v>
      </c>
      <c r="L244" s="78">
        <v>4.4999999999999998E-2</v>
      </c>
      <c r="M244" s="78">
        <v>4.7199999999999999E-2</v>
      </c>
      <c r="N244" s="77">
        <v>1608783.86</v>
      </c>
      <c r="O244" s="77">
        <v>81.650000000000006</v>
      </c>
      <c r="P244" s="77">
        <v>1313.5720216899999</v>
      </c>
      <c r="Q244" s="78">
        <v>5.0000000000000001E-4</v>
      </c>
      <c r="R244" s="78">
        <v>1E-4</v>
      </c>
    </row>
    <row r="245" spans="2:18">
      <c r="B245" t="s">
        <v>7319</v>
      </c>
      <c r="C245" t="s">
        <v>6956</v>
      </c>
      <c r="D245" t="s">
        <v>7330</v>
      </c>
      <c r="E245"/>
      <c r="F245" t="s">
        <v>819</v>
      </c>
      <c r="G245" t="s">
        <v>7331</v>
      </c>
      <c r="H245" t="s">
        <v>212</v>
      </c>
      <c r="I245" s="77">
        <v>5.63</v>
      </c>
      <c r="J245" t="s">
        <v>127</v>
      </c>
      <c r="K245" t="s">
        <v>102</v>
      </c>
      <c r="L245" s="78">
        <v>4.4999999999999998E-2</v>
      </c>
      <c r="M245" s="78">
        <v>9.8100000000000007E-2</v>
      </c>
      <c r="N245" s="77">
        <v>1163664.72</v>
      </c>
      <c r="O245" s="77">
        <v>82.14</v>
      </c>
      <c r="P245" s="77">
        <v>955.83420100800004</v>
      </c>
      <c r="Q245" s="78">
        <v>2.9999999999999997E-4</v>
      </c>
      <c r="R245" s="78">
        <v>0</v>
      </c>
    </row>
    <row r="246" spans="2:18">
      <c r="B246" t="s">
        <v>7319</v>
      </c>
      <c r="C246" t="s">
        <v>6956</v>
      </c>
      <c r="D246" t="s">
        <v>7332</v>
      </c>
      <c r="E246"/>
      <c r="F246" t="s">
        <v>819</v>
      </c>
      <c r="G246" t="s">
        <v>7333</v>
      </c>
      <c r="H246" t="s">
        <v>212</v>
      </c>
      <c r="I246" s="77">
        <v>6.46</v>
      </c>
      <c r="J246" t="s">
        <v>127</v>
      </c>
      <c r="K246" t="s">
        <v>102</v>
      </c>
      <c r="L246" s="78">
        <v>4.4999999999999998E-2</v>
      </c>
      <c r="M246" s="78">
        <v>4.7199999999999999E-2</v>
      </c>
      <c r="N246" s="77">
        <v>1521694.16</v>
      </c>
      <c r="O246" s="77">
        <v>81.569999999999993</v>
      </c>
      <c r="P246" s="77">
        <v>1241.2459263119999</v>
      </c>
      <c r="Q246" s="78">
        <v>4.0000000000000002E-4</v>
      </c>
      <c r="R246" s="78">
        <v>1E-4</v>
      </c>
    </row>
    <row r="247" spans="2:18">
      <c r="B247" t="s">
        <v>7319</v>
      </c>
      <c r="C247" t="s">
        <v>6956</v>
      </c>
      <c r="D247" t="s">
        <v>7334</v>
      </c>
      <c r="E247"/>
      <c r="F247" t="s">
        <v>819</v>
      </c>
      <c r="G247" t="s">
        <v>472</v>
      </c>
      <c r="H247" t="s">
        <v>212</v>
      </c>
      <c r="I247" s="77">
        <v>5.63</v>
      </c>
      <c r="J247" t="s">
        <v>127</v>
      </c>
      <c r="K247" t="s">
        <v>102</v>
      </c>
      <c r="L247" s="78">
        <v>4.4999999999999998E-2</v>
      </c>
      <c r="M247" s="78">
        <v>9.8100000000000007E-2</v>
      </c>
      <c r="N247" s="77">
        <v>623509.47</v>
      </c>
      <c r="O247" s="77">
        <v>81.569999999999993</v>
      </c>
      <c r="P247" s="77">
        <v>508.59667467899999</v>
      </c>
      <c r="Q247" s="78">
        <v>2.0000000000000001E-4</v>
      </c>
      <c r="R247" s="78">
        <v>0</v>
      </c>
    </row>
    <row r="248" spans="2:18">
      <c r="B248" t="s">
        <v>7319</v>
      </c>
      <c r="C248" t="s">
        <v>6956</v>
      </c>
      <c r="D248" t="s">
        <v>7335</v>
      </c>
      <c r="E248"/>
      <c r="F248" t="s">
        <v>819</v>
      </c>
      <c r="G248" t="s">
        <v>7336</v>
      </c>
      <c r="H248" t="s">
        <v>212</v>
      </c>
      <c r="I248" s="77">
        <v>6.46</v>
      </c>
      <c r="J248" t="s">
        <v>127</v>
      </c>
      <c r="K248" t="s">
        <v>102</v>
      </c>
      <c r="L248" s="78">
        <v>4.4999999999999998E-2</v>
      </c>
      <c r="M248" s="78">
        <v>4.7199999999999999E-2</v>
      </c>
      <c r="N248" s="77">
        <v>471721.55</v>
      </c>
      <c r="O248" s="77">
        <v>81.73</v>
      </c>
      <c r="P248" s="77">
        <v>385.53802281499998</v>
      </c>
      <c r="Q248" s="78">
        <v>1E-4</v>
      </c>
      <c r="R248" s="78">
        <v>0</v>
      </c>
    </row>
    <row r="249" spans="2:18">
      <c r="B249" t="s">
        <v>7319</v>
      </c>
      <c r="C249" t="s">
        <v>6956</v>
      </c>
      <c r="D249" t="s">
        <v>7337</v>
      </c>
      <c r="E249"/>
      <c r="F249" t="s">
        <v>819</v>
      </c>
      <c r="G249" t="s">
        <v>7338</v>
      </c>
      <c r="H249" t="s">
        <v>212</v>
      </c>
      <c r="I249" s="77">
        <v>5.63</v>
      </c>
      <c r="J249" t="s">
        <v>127</v>
      </c>
      <c r="K249" t="s">
        <v>102</v>
      </c>
      <c r="L249" s="78">
        <v>4.4999999999999998E-2</v>
      </c>
      <c r="M249" s="78">
        <v>9.8100000000000007E-2</v>
      </c>
      <c r="N249" s="77">
        <v>3023145.82</v>
      </c>
      <c r="O249" s="77">
        <v>82.23</v>
      </c>
      <c r="P249" s="77">
        <v>2485.932807786</v>
      </c>
      <c r="Q249" s="78">
        <v>8.9999999999999998E-4</v>
      </c>
      <c r="R249" s="78">
        <v>1E-4</v>
      </c>
    </row>
    <row r="250" spans="2:18">
      <c r="B250" t="s">
        <v>7319</v>
      </c>
      <c r="C250" t="s">
        <v>6956</v>
      </c>
      <c r="D250" t="s">
        <v>7339</v>
      </c>
      <c r="E250"/>
      <c r="F250" t="s">
        <v>819</v>
      </c>
      <c r="G250" t="s">
        <v>7340</v>
      </c>
      <c r="H250" t="s">
        <v>212</v>
      </c>
      <c r="I250" s="77">
        <v>5.63</v>
      </c>
      <c r="J250" t="s">
        <v>127</v>
      </c>
      <c r="K250" t="s">
        <v>102</v>
      </c>
      <c r="L250" s="78">
        <v>4.4999999999999998E-2</v>
      </c>
      <c r="M250" s="78">
        <v>9.8100000000000007E-2</v>
      </c>
      <c r="N250" s="77">
        <v>568576.23</v>
      </c>
      <c r="O250" s="77">
        <v>81.819999999999993</v>
      </c>
      <c r="P250" s="77">
        <v>465.20907138600001</v>
      </c>
      <c r="Q250" s="78">
        <v>2.0000000000000001E-4</v>
      </c>
      <c r="R250" s="78">
        <v>0</v>
      </c>
    </row>
    <row r="251" spans="2:18">
      <c r="B251" t="s">
        <v>7319</v>
      </c>
      <c r="C251" t="s">
        <v>6956</v>
      </c>
      <c r="D251" t="s">
        <v>7341</v>
      </c>
      <c r="E251"/>
      <c r="F251" t="s">
        <v>819</v>
      </c>
      <c r="G251" t="s">
        <v>7342</v>
      </c>
      <c r="H251" t="s">
        <v>212</v>
      </c>
      <c r="I251" s="77">
        <v>6.49</v>
      </c>
      <c r="J251" t="s">
        <v>127</v>
      </c>
      <c r="K251" t="s">
        <v>102</v>
      </c>
      <c r="L251" s="78">
        <v>4.4999999999999998E-2</v>
      </c>
      <c r="M251" s="78">
        <v>4.5699999999999998E-2</v>
      </c>
      <c r="N251" s="77">
        <v>716477.64</v>
      </c>
      <c r="O251" s="77">
        <v>82.14</v>
      </c>
      <c r="P251" s="77">
        <v>588.51473349599996</v>
      </c>
      <c r="Q251" s="78">
        <v>2.0000000000000001E-4</v>
      </c>
      <c r="R251" s="78">
        <v>0</v>
      </c>
    </row>
    <row r="252" spans="2:18">
      <c r="B252" t="s">
        <v>7319</v>
      </c>
      <c r="C252" t="s">
        <v>6956</v>
      </c>
      <c r="D252" t="s">
        <v>7343</v>
      </c>
      <c r="E252"/>
      <c r="F252" t="s">
        <v>819</v>
      </c>
      <c r="G252" t="s">
        <v>5583</v>
      </c>
      <c r="H252" t="s">
        <v>212</v>
      </c>
      <c r="I252" s="77">
        <v>5.63</v>
      </c>
      <c r="J252" t="s">
        <v>127</v>
      </c>
      <c r="K252" t="s">
        <v>102</v>
      </c>
      <c r="L252" s="78">
        <v>4.4999999999999998E-2</v>
      </c>
      <c r="M252" s="78">
        <v>9.8100000000000007E-2</v>
      </c>
      <c r="N252" s="77">
        <v>221989.53</v>
      </c>
      <c r="O252" s="77">
        <v>81.569999999999993</v>
      </c>
      <c r="P252" s="77">
        <v>181.07685962100001</v>
      </c>
      <c r="Q252" s="78">
        <v>1E-4</v>
      </c>
      <c r="R252" s="78">
        <v>0</v>
      </c>
    </row>
    <row r="253" spans="2:18">
      <c r="B253" t="s">
        <v>7319</v>
      </c>
      <c r="C253" t="s">
        <v>6956</v>
      </c>
      <c r="D253" t="s">
        <v>7344</v>
      </c>
      <c r="E253"/>
      <c r="F253" t="s">
        <v>815</v>
      </c>
      <c r="G253" t="s">
        <v>7345</v>
      </c>
      <c r="H253" t="s">
        <v>150</v>
      </c>
      <c r="I253" s="77">
        <v>6.36</v>
      </c>
      <c r="J253" t="s">
        <v>127</v>
      </c>
      <c r="K253" t="s">
        <v>102</v>
      </c>
      <c r="L253" s="78">
        <v>4.4999999999999998E-2</v>
      </c>
      <c r="M253" s="78">
        <v>4.5699999999999998E-2</v>
      </c>
      <c r="N253" s="77">
        <v>165867.32999999999</v>
      </c>
      <c r="O253" s="77">
        <v>82.14</v>
      </c>
      <c r="P253" s="77">
        <v>136.24342486200001</v>
      </c>
      <c r="Q253" s="78">
        <v>0</v>
      </c>
      <c r="R253" s="78">
        <v>0</v>
      </c>
    </row>
    <row r="254" spans="2:18">
      <c r="B254" t="s">
        <v>7319</v>
      </c>
      <c r="C254" t="s">
        <v>6956</v>
      </c>
      <c r="D254" t="s">
        <v>7346</v>
      </c>
      <c r="E254"/>
      <c r="F254" t="s">
        <v>819</v>
      </c>
      <c r="G254" t="s">
        <v>5569</v>
      </c>
      <c r="H254" t="s">
        <v>212</v>
      </c>
      <c r="I254" s="77">
        <v>6.5</v>
      </c>
      <c r="J254" t="s">
        <v>127</v>
      </c>
      <c r="K254" t="s">
        <v>102</v>
      </c>
      <c r="L254" s="78">
        <v>4.4999999999999998E-2</v>
      </c>
      <c r="M254" s="78">
        <v>4.5699999999999998E-2</v>
      </c>
      <c r="N254" s="77">
        <v>416120.96</v>
      </c>
      <c r="O254" s="77">
        <v>82.14</v>
      </c>
      <c r="P254" s="77">
        <v>341.801756544</v>
      </c>
      <c r="Q254" s="78">
        <v>1E-4</v>
      </c>
      <c r="R254" s="78">
        <v>0</v>
      </c>
    </row>
    <row r="255" spans="2:18">
      <c r="B255" t="s">
        <v>7319</v>
      </c>
      <c r="C255" t="s">
        <v>6956</v>
      </c>
      <c r="D255" t="s">
        <v>7347</v>
      </c>
      <c r="E255"/>
      <c r="F255" t="s">
        <v>819</v>
      </c>
      <c r="G255" t="s">
        <v>7348</v>
      </c>
      <c r="H255" t="s">
        <v>212</v>
      </c>
      <c r="I255" s="77">
        <v>6.49</v>
      </c>
      <c r="J255" t="s">
        <v>127</v>
      </c>
      <c r="K255" t="s">
        <v>102</v>
      </c>
      <c r="L255" s="78">
        <v>4.4999999999999998E-2</v>
      </c>
      <c r="M255" s="78">
        <v>4.5699999999999998E-2</v>
      </c>
      <c r="N255" s="77">
        <v>429181.93</v>
      </c>
      <c r="O255" s="77">
        <v>81.12</v>
      </c>
      <c r="P255" s="77">
        <v>348.15238161600001</v>
      </c>
      <c r="Q255" s="78">
        <v>1E-4</v>
      </c>
      <c r="R255" s="78">
        <v>0</v>
      </c>
    </row>
    <row r="256" spans="2:18">
      <c r="B256" t="s">
        <v>7319</v>
      </c>
      <c r="C256" t="s">
        <v>6956</v>
      </c>
      <c r="D256" t="s">
        <v>7349</v>
      </c>
      <c r="E256"/>
      <c r="F256" t="s">
        <v>819</v>
      </c>
      <c r="G256" t="s">
        <v>1289</v>
      </c>
      <c r="H256" t="s">
        <v>212</v>
      </c>
      <c r="I256" s="77">
        <v>6.46</v>
      </c>
      <c r="J256" t="s">
        <v>127</v>
      </c>
      <c r="K256" t="s">
        <v>102</v>
      </c>
      <c r="L256" s="78">
        <v>4.4999999999999998E-2</v>
      </c>
      <c r="M256" s="78">
        <v>4.7300000000000002E-2</v>
      </c>
      <c r="N256" s="77">
        <v>439297.92</v>
      </c>
      <c r="O256" s="77">
        <v>80.84</v>
      </c>
      <c r="P256" s="77">
        <v>355.128438528</v>
      </c>
      <c r="Q256" s="78">
        <v>1E-4</v>
      </c>
      <c r="R256" s="78">
        <v>0</v>
      </c>
    </row>
    <row r="257" spans="2:18">
      <c r="B257" t="s">
        <v>7319</v>
      </c>
      <c r="C257" t="s">
        <v>6956</v>
      </c>
      <c r="D257" t="s">
        <v>7350</v>
      </c>
      <c r="E257"/>
      <c r="F257" t="s">
        <v>819</v>
      </c>
      <c r="G257" t="s">
        <v>7351</v>
      </c>
      <c r="H257" t="s">
        <v>212</v>
      </c>
      <c r="I257" s="77">
        <v>6.46</v>
      </c>
      <c r="J257" t="s">
        <v>127</v>
      </c>
      <c r="K257" t="s">
        <v>102</v>
      </c>
      <c r="L257" s="78">
        <v>4.4999999999999998E-2</v>
      </c>
      <c r="M257" s="78">
        <v>4.7199999999999999E-2</v>
      </c>
      <c r="N257" s="77">
        <v>804381</v>
      </c>
      <c r="O257" s="77">
        <v>81.08</v>
      </c>
      <c r="P257" s="77">
        <v>652.19211480000001</v>
      </c>
      <c r="Q257" s="78">
        <v>2.0000000000000001E-4</v>
      </c>
      <c r="R257" s="78">
        <v>0</v>
      </c>
    </row>
    <row r="258" spans="2:18">
      <c r="B258" t="s">
        <v>7269</v>
      </c>
      <c r="C258" t="s">
        <v>6956</v>
      </c>
      <c r="D258" t="s">
        <v>7352</v>
      </c>
      <c r="E258"/>
      <c r="F258" t="s">
        <v>815</v>
      </c>
      <c r="G258" t="s">
        <v>7305</v>
      </c>
      <c r="H258" t="s">
        <v>150</v>
      </c>
      <c r="I258" s="77">
        <v>4.7300000000000004</v>
      </c>
      <c r="J258" t="s">
        <v>467</v>
      </c>
      <c r="K258" t="s">
        <v>102</v>
      </c>
      <c r="L258" s="78">
        <v>4.5499999999999999E-2</v>
      </c>
      <c r="M258" s="78">
        <v>7.2599999999999998E-2</v>
      </c>
      <c r="N258" s="77">
        <v>16587071.83</v>
      </c>
      <c r="O258" s="77">
        <v>103.3</v>
      </c>
      <c r="P258" s="77">
        <v>17134.445200390001</v>
      </c>
      <c r="Q258" s="78">
        <v>6.1000000000000004E-3</v>
      </c>
      <c r="R258" s="78">
        <v>6.9999999999999999E-4</v>
      </c>
    </row>
    <row r="259" spans="2:18">
      <c r="B259" t="s">
        <v>7353</v>
      </c>
      <c r="C259" t="s">
        <v>6956</v>
      </c>
      <c r="D259" t="s">
        <v>7354</v>
      </c>
      <c r="E259"/>
      <c r="F259" t="s">
        <v>1123</v>
      </c>
      <c r="G259" t="s">
        <v>7355</v>
      </c>
      <c r="H259" t="s">
        <v>5221</v>
      </c>
      <c r="I259" s="77">
        <v>2.2400000000000002</v>
      </c>
      <c r="J259" t="s">
        <v>127</v>
      </c>
      <c r="K259" t="s">
        <v>102</v>
      </c>
      <c r="L259" s="78">
        <v>7.9100000000000004E-2</v>
      </c>
      <c r="M259" s="78">
        <v>2.18E-2</v>
      </c>
      <c r="N259" s="77">
        <v>5444067.25</v>
      </c>
      <c r="O259" s="77">
        <v>108.67</v>
      </c>
      <c r="P259" s="77">
        <v>5916.0678805750003</v>
      </c>
      <c r="Q259" s="78">
        <v>2.0999999999999999E-3</v>
      </c>
      <c r="R259" s="78">
        <v>2.0000000000000001E-4</v>
      </c>
    </row>
    <row r="260" spans="2:18">
      <c r="B260" t="s">
        <v>7356</v>
      </c>
      <c r="C260" t="s">
        <v>6956</v>
      </c>
      <c r="D260" t="s">
        <v>7357</v>
      </c>
      <c r="E260"/>
      <c r="F260" t="s">
        <v>815</v>
      </c>
      <c r="G260" t="s">
        <v>7358</v>
      </c>
      <c r="H260" t="s">
        <v>150</v>
      </c>
      <c r="I260" s="77">
        <v>5.58</v>
      </c>
      <c r="J260" t="s">
        <v>127</v>
      </c>
      <c r="K260" t="s">
        <v>102</v>
      </c>
      <c r="L260" s="78">
        <v>2.9000000000000001E-2</v>
      </c>
      <c r="M260" s="78">
        <v>2.2100000000000002E-2</v>
      </c>
      <c r="N260" s="77">
        <v>16727859.810000001</v>
      </c>
      <c r="O260" s="77">
        <v>114.77</v>
      </c>
      <c r="P260" s="77">
        <v>19198.564703937001</v>
      </c>
      <c r="Q260" s="78">
        <v>6.7999999999999996E-3</v>
      </c>
      <c r="R260" s="78">
        <v>8.0000000000000004E-4</v>
      </c>
    </row>
    <row r="261" spans="2:18">
      <c r="B261" t="s">
        <v>7306</v>
      </c>
      <c r="C261" t="s">
        <v>6956</v>
      </c>
      <c r="D261" t="s">
        <v>7359</v>
      </c>
      <c r="E261"/>
      <c r="F261" t="s">
        <v>847</v>
      </c>
      <c r="G261" t="s">
        <v>364</v>
      </c>
      <c r="H261" t="s">
        <v>212</v>
      </c>
      <c r="I261" s="77">
        <v>4.49</v>
      </c>
      <c r="J261" t="s">
        <v>123</v>
      </c>
      <c r="K261" t="s">
        <v>102</v>
      </c>
      <c r="L261" s="78">
        <v>5.5899999999999998E-2</v>
      </c>
      <c r="M261" s="78">
        <v>5.8900000000000001E-2</v>
      </c>
      <c r="N261" s="77">
        <v>6995428.7400000002</v>
      </c>
      <c r="O261" s="77">
        <v>97.12</v>
      </c>
      <c r="P261" s="77">
        <v>6793.9603922879996</v>
      </c>
      <c r="Q261" s="78">
        <v>2.3999999999999998E-3</v>
      </c>
      <c r="R261" s="78">
        <v>2.9999999999999997E-4</v>
      </c>
    </row>
    <row r="262" spans="2:18">
      <c r="B262" t="s">
        <v>7306</v>
      </c>
      <c r="C262" t="s">
        <v>6956</v>
      </c>
      <c r="D262" t="s">
        <v>7360</v>
      </c>
      <c r="E262"/>
      <c r="F262" t="s">
        <v>847</v>
      </c>
      <c r="G262" t="s">
        <v>7361</v>
      </c>
      <c r="H262" t="s">
        <v>212</v>
      </c>
      <c r="I262" s="77">
        <v>4.41</v>
      </c>
      <c r="J262" t="s">
        <v>123</v>
      </c>
      <c r="K262" t="s">
        <v>102</v>
      </c>
      <c r="L262" s="78">
        <v>4.5100000000000001E-2</v>
      </c>
      <c r="M262" s="78">
        <v>7.5200000000000003E-2</v>
      </c>
      <c r="N262" s="77">
        <v>8669595.5</v>
      </c>
      <c r="O262" s="77">
        <v>89.11</v>
      </c>
      <c r="P262" s="77">
        <v>7725.4765500499998</v>
      </c>
      <c r="Q262" s="78">
        <v>2.7000000000000001E-3</v>
      </c>
      <c r="R262" s="78">
        <v>2.9999999999999997E-4</v>
      </c>
    </row>
    <row r="263" spans="2:18">
      <c r="B263" t="s">
        <v>7306</v>
      </c>
      <c r="C263" t="s">
        <v>6956</v>
      </c>
      <c r="D263" t="s">
        <v>7362</v>
      </c>
      <c r="E263"/>
      <c r="F263" t="s">
        <v>847</v>
      </c>
      <c r="G263" t="s">
        <v>7363</v>
      </c>
      <c r="H263" t="s">
        <v>212</v>
      </c>
      <c r="I263" s="77">
        <v>4.2</v>
      </c>
      <c r="J263" t="s">
        <v>123</v>
      </c>
      <c r="K263" t="s">
        <v>102</v>
      </c>
      <c r="L263" s="78">
        <v>4.5499999999999999E-2</v>
      </c>
      <c r="M263" s="78">
        <v>0.108</v>
      </c>
      <c r="N263" s="77">
        <v>7962630.2699999996</v>
      </c>
      <c r="O263" s="77">
        <v>78.45</v>
      </c>
      <c r="P263" s="77">
        <v>6246.683446815</v>
      </c>
      <c r="Q263" s="78">
        <v>2.2000000000000001E-3</v>
      </c>
      <c r="R263" s="78">
        <v>2.9999999999999997E-4</v>
      </c>
    </row>
    <row r="264" spans="2:18">
      <c r="B264" t="s">
        <v>7306</v>
      </c>
      <c r="C264" t="s">
        <v>6956</v>
      </c>
      <c r="D264" t="s">
        <v>7364</v>
      </c>
      <c r="E264"/>
      <c r="F264" t="s">
        <v>847</v>
      </c>
      <c r="G264" t="s">
        <v>377</v>
      </c>
      <c r="H264" t="s">
        <v>212</v>
      </c>
      <c r="I264" s="77">
        <v>3.98</v>
      </c>
      <c r="J264" t="s">
        <v>132</v>
      </c>
      <c r="K264" t="s">
        <v>102</v>
      </c>
      <c r="L264" s="78">
        <v>4.5499999999999999E-2</v>
      </c>
      <c r="M264" s="78">
        <v>0.11609999999999999</v>
      </c>
      <c r="N264" s="77">
        <v>7060964.9800000004</v>
      </c>
      <c r="O264" s="77">
        <v>86.89</v>
      </c>
      <c r="P264" s="77">
        <v>6135.2724711219998</v>
      </c>
      <c r="Q264" s="78">
        <v>2.2000000000000001E-3</v>
      </c>
      <c r="R264" s="78">
        <v>2.9999999999999997E-4</v>
      </c>
    </row>
    <row r="265" spans="2:18">
      <c r="B265" t="s">
        <v>7365</v>
      </c>
      <c r="C265" t="s">
        <v>6956</v>
      </c>
      <c r="D265" t="s">
        <v>7366</v>
      </c>
      <c r="E265"/>
      <c r="F265" t="s">
        <v>851</v>
      </c>
      <c r="G265" t="s">
        <v>377</v>
      </c>
      <c r="H265" t="s">
        <v>5221</v>
      </c>
      <c r="I265" s="77">
        <v>5.44</v>
      </c>
      <c r="J265" t="s">
        <v>123</v>
      </c>
      <c r="K265" t="s">
        <v>102</v>
      </c>
      <c r="L265" s="78">
        <v>0.05</v>
      </c>
      <c r="M265" s="78">
        <v>5.0900000000000001E-2</v>
      </c>
      <c r="N265" s="77">
        <v>8966785.5</v>
      </c>
      <c r="O265" s="77">
        <v>85.19</v>
      </c>
      <c r="P265" s="77">
        <v>7638.8045674499999</v>
      </c>
      <c r="Q265" s="78">
        <v>2.7000000000000001E-3</v>
      </c>
      <c r="R265" s="78">
        <v>2.9999999999999997E-4</v>
      </c>
    </row>
    <row r="266" spans="2:18">
      <c r="B266" t="s">
        <v>7365</v>
      </c>
      <c r="C266" t="s">
        <v>6956</v>
      </c>
      <c r="D266" t="s">
        <v>7367</v>
      </c>
      <c r="E266"/>
      <c r="F266" t="s">
        <v>851</v>
      </c>
      <c r="G266" t="s">
        <v>307</v>
      </c>
      <c r="H266" t="s">
        <v>5221</v>
      </c>
      <c r="I266" s="77">
        <v>5.44</v>
      </c>
      <c r="J266" t="s">
        <v>123</v>
      </c>
      <c r="K266" t="s">
        <v>102</v>
      </c>
      <c r="L266" s="78">
        <v>0.05</v>
      </c>
      <c r="M266" s="78">
        <v>8.1799999999999998E-2</v>
      </c>
      <c r="N266" s="77">
        <v>6343698.3399999999</v>
      </c>
      <c r="O266" s="77">
        <v>86.51</v>
      </c>
      <c r="P266" s="77">
        <v>5487.9334339340003</v>
      </c>
      <c r="Q266" s="78">
        <v>1.9E-3</v>
      </c>
      <c r="R266" s="78">
        <v>2.0000000000000001E-4</v>
      </c>
    </row>
    <row r="267" spans="2:18">
      <c r="B267" t="s">
        <v>7142</v>
      </c>
      <c r="C267" t="s">
        <v>6956</v>
      </c>
      <c r="D267" t="s">
        <v>7368</v>
      </c>
      <c r="E267"/>
      <c r="F267" t="s">
        <v>857</v>
      </c>
      <c r="G267" t="s">
        <v>299</v>
      </c>
      <c r="H267" t="s">
        <v>150</v>
      </c>
      <c r="I267" s="77">
        <v>5.62</v>
      </c>
      <c r="J267" t="s">
        <v>112</v>
      </c>
      <c r="K267" t="s">
        <v>102</v>
      </c>
      <c r="L267" s="78">
        <v>3.49E-2</v>
      </c>
      <c r="M267" s="78">
        <v>5.5899999999999998E-2</v>
      </c>
      <c r="N267" s="77">
        <v>769545.43</v>
      </c>
      <c r="O267" s="77">
        <v>90.91</v>
      </c>
      <c r="P267" s="77">
        <v>699.59375041299995</v>
      </c>
      <c r="Q267" s="78">
        <v>2.0000000000000001E-4</v>
      </c>
      <c r="R267" s="78">
        <v>0</v>
      </c>
    </row>
    <row r="268" spans="2:18">
      <c r="B268" t="s">
        <v>7142</v>
      </c>
      <c r="C268" t="s">
        <v>6956</v>
      </c>
      <c r="D268" t="s">
        <v>7369</v>
      </c>
      <c r="E268"/>
      <c r="F268" t="s">
        <v>857</v>
      </c>
      <c r="G268" t="s">
        <v>299</v>
      </c>
      <c r="H268" t="s">
        <v>150</v>
      </c>
      <c r="I268" s="77">
        <v>5.87</v>
      </c>
      <c r="J268" t="s">
        <v>112</v>
      </c>
      <c r="K268" t="s">
        <v>102</v>
      </c>
      <c r="L268" s="78">
        <v>3.49E-2</v>
      </c>
      <c r="M268" s="78">
        <v>3.5499999999999997E-2</v>
      </c>
      <c r="N268" s="77">
        <v>938178.35</v>
      </c>
      <c r="O268" s="77">
        <v>90.89</v>
      </c>
      <c r="P268" s="77">
        <v>852.71030231500004</v>
      </c>
      <c r="Q268" s="78">
        <v>2.9999999999999997E-4</v>
      </c>
      <c r="R268" s="78">
        <v>0</v>
      </c>
    </row>
    <row r="269" spans="2:18">
      <c r="B269" t="s">
        <v>7142</v>
      </c>
      <c r="C269" t="s">
        <v>6956</v>
      </c>
      <c r="D269" t="s">
        <v>7370</v>
      </c>
      <c r="E269"/>
      <c r="F269" t="s">
        <v>857</v>
      </c>
      <c r="G269" t="s">
        <v>299</v>
      </c>
      <c r="H269" t="s">
        <v>150</v>
      </c>
      <c r="I269" s="77">
        <v>5.87</v>
      </c>
      <c r="J269" t="s">
        <v>112</v>
      </c>
      <c r="K269" t="s">
        <v>102</v>
      </c>
      <c r="L269" s="78">
        <v>3.49E-2</v>
      </c>
      <c r="M269" s="78">
        <v>5.5500000000000001E-2</v>
      </c>
      <c r="N269" s="77">
        <v>552177.91</v>
      </c>
      <c r="O269" s="77">
        <v>90.65</v>
      </c>
      <c r="P269" s="77">
        <v>500.54927541500001</v>
      </c>
      <c r="Q269" s="78">
        <v>2.0000000000000001E-4</v>
      </c>
      <c r="R269" s="78">
        <v>0</v>
      </c>
    </row>
    <row r="270" spans="2:18">
      <c r="B270" t="s">
        <v>7142</v>
      </c>
      <c r="C270" t="s">
        <v>6956</v>
      </c>
      <c r="D270" t="s">
        <v>7371</v>
      </c>
      <c r="E270"/>
      <c r="F270" t="s">
        <v>857</v>
      </c>
      <c r="G270" t="s">
        <v>299</v>
      </c>
      <c r="H270" t="s">
        <v>150</v>
      </c>
      <c r="I270" s="77">
        <v>5.94</v>
      </c>
      <c r="J270" t="s">
        <v>112</v>
      </c>
      <c r="K270" t="s">
        <v>102</v>
      </c>
      <c r="L270" s="78">
        <v>3.49E-2</v>
      </c>
      <c r="M270" s="78">
        <v>3.5499999999999997E-2</v>
      </c>
      <c r="N270" s="77">
        <v>740440.82</v>
      </c>
      <c r="O270" s="77">
        <v>90.77</v>
      </c>
      <c r="P270" s="77">
        <v>672.09813231400005</v>
      </c>
      <c r="Q270" s="78">
        <v>2.0000000000000001E-4</v>
      </c>
      <c r="R270" s="78">
        <v>0</v>
      </c>
    </row>
    <row r="271" spans="2:18">
      <c r="B271" t="s">
        <v>7142</v>
      </c>
      <c r="C271" t="s">
        <v>6956</v>
      </c>
      <c r="D271" t="s">
        <v>7372</v>
      </c>
      <c r="E271"/>
      <c r="F271" t="s">
        <v>857</v>
      </c>
      <c r="G271" t="s">
        <v>299</v>
      </c>
      <c r="H271" t="s">
        <v>150</v>
      </c>
      <c r="I271" s="77">
        <v>5.97</v>
      </c>
      <c r="J271" t="s">
        <v>112</v>
      </c>
      <c r="K271" t="s">
        <v>102</v>
      </c>
      <c r="L271" s="78">
        <v>3.49E-2</v>
      </c>
      <c r="M271" s="78">
        <v>3.5499999999999997E-2</v>
      </c>
      <c r="N271" s="77">
        <v>614216.35</v>
      </c>
      <c r="O271" s="77">
        <v>90.8</v>
      </c>
      <c r="P271" s="77">
        <v>557.70844580000005</v>
      </c>
      <c r="Q271" s="78">
        <v>2.0000000000000001E-4</v>
      </c>
      <c r="R271" s="78">
        <v>0</v>
      </c>
    </row>
    <row r="272" spans="2:18">
      <c r="B272" s="94" t="s">
        <v>7373</v>
      </c>
      <c r="C272" t="s">
        <v>6956</v>
      </c>
      <c r="D272" t="s">
        <v>7374</v>
      </c>
      <c r="E272"/>
      <c r="F272" t="s">
        <v>878</v>
      </c>
      <c r="G272" t="s">
        <v>7375</v>
      </c>
      <c r="H272" t="s">
        <v>212</v>
      </c>
      <c r="I272" s="77">
        <v>8.51</v>
      </c>
      <c r="J272" t="s">
        <v>112</v>
      </c>
      <c r="K272" t="s">
        <v>102</v>
      </c>
      <c r="L272" s="78">
        <v>6.7000000000000004E-2</v>
      </c>
      <c r="M272" s="78">
        <v>6.8099999999999994E-2</v>
      </c>
      <c r="N272" s="77">
        <v>7121139.5</v>
      </c>
      <c r="O272" s="77">
        <v>151.22</v>
      </c>
      <c r="P272" s="77">
        <v>10768.587151899999</v>
      </c>
      <c r="Q272" s="78">
        <v>3.8E-3</v>
      </c>
      <c r="R272" s="78">
        <v>4.0000000000000002E-4</v>
      </c>
    </row>
    <row r="273" spans="2:18">
      <c r="B273" t="s">
        <v>7376</v>
      </c>
      <c r="C273" t="s">
        <v>6956</v>
      </c>
      <c r="D273" t="s">
        <v>7377</v>
      </c>
      <c r="E273"/>
      <c r="F273" t="s">
        <v>7378</v>
      </c>
      <c r="G273" t="s">
        <v>5664</v>
      </c>
      <c r="H273" t="s">
        <v>212</v>
      </c>
      <c r="I273" s="77">
        <v>4.2</v>
      </c>
      <c r="J273" t="s">
        <v>467</v>
      </c>
      <c r="K273" t="s">
        <v>116</v>
      </c>
      <c r="L273" s="78">
        <v>4.4999999999999998E-2</v>
      </c>
      <c r="M273" s="78">
        <v>4.2599999999999999E-2</v>
      </c>
      <c r="N273" s="77">
        <v>2123591.2999999998</v>
      </c>
      <c r="O273" s="77">
        <v>90.720000000000027</v>
      </c>
      <c r="P273" s="77">
        <v>5099.3111542192</v>
      </c>
      <c r="Q273" s="78">
        <v>1.8E-3</v>
      </c>
      <c r="R273" s="78">
        <v>2.0000000000000001E-4</v>
      </c>
    </row>
    <row r="274" spans="2:18">
      <c r="B274" t="s">
        <v>7379</v>
      </c>
      <c r="C274" t="s">
        <v>6956</v>
      </c>
      <c r="D274" t="s">
        <v>7380</v>
      </c>
      <c r="E274"/>
      <c r="F274" t="s">
        <v>7381</v>
      </c>
      <c r="G274" t="s">
        <v>7382</v>
      </c>
      <c r="H274" t="s">
        <v>212</v>
      </c>
      <c r="I274" s="77">
        <v>4.8</v>
      </c>
      <c r="J274" t="s">
        <v>467</v>
      </c>
      <c r="K274" t="s">
        <v>113</v>
      </c>
      <c r="L274" s="78">
        <v>3.39E-2</v>
      </c>
      <c r="M274" s="78">
        <v>3.4299999999999997E-2</v>
      </c>
      <c r="N274" s="77">
        <v>5672817.4199999999</v>
      </c>
      <c r="O274" s="77">
        <v>85.860000000000099</v>
      </c>
      <c r="P274" s="77">
        <v>21558.6084051373</v>
      </c>
      <c r="Q274" s="78">
        <v>7.6E-3</v>
      </c>
      <c r="R274" s="78">
        <v>8.9999999999999998E-4</v>
      </c>
    </row>
    <row r="275" spans="2:18">
      <c r="B275" t="s">
        <v>7383</v>
      </c>
      <c r="C275" t="s">
        <v>6956</v>
      </c>
      <c r="D275" t="s">
        <v>7384</v>
      </c>
      <c r="E275"/>
      <c r="F275" t="s">
        <v>7381</v>
      </c>
      <c r="G275" t="s">
        <v>7385</v>
      </c>
      <c r="H275" t="s">
        <v>212</v>
      </c>
      <c r="I275" s="77">
        <v>2.34</v>
      </c>
      <c r="J275" t="s">
        <v>127</v>
      </c>
      <c r="K275" t="s">
        <v>106</v>
      </c>
      <c r="L275" s="78">
        <v>4.9200000000000001E-2</v>
      </c>
      <c r="M275" s="78">
        <v>8.0299999999999996E-2</v>
      </c>
      <c r="N275" s="77">
        <v>3310638.41</v>
      </c>
      <c r="O275" s="77">
        <v>101.97000000000013</v>
      </c>
      <c r="P275" s="77">
        <v>12105.8267402238</v>
      </c>
      <c r="Q275" s="78">
        <v>4.3E-3</v>
      </c>
      <c r="R275" s="78">
        <v>5.0000000000000001E-4</v>
      </c>
    </row>
    <row r="276" spans="2:18">
      <c r="B276" t="s">
        <v>7386</v>
      </c>
      <c r="C276" t="s">
        <v>6956</v>
      </c>
      <c r="D276" t="s">
        <v>7387</v>
      </c>
      <c r="E276"/>
      <c r="F276" t="s">
        <v>7381</v>
      </c>
      <c r="G276" t="s">
        <v>514</v>
      </c>
      <c r="H276" t="s">
        <v>212</v>
      </c>
      <c r="I276" s="77">
        <v>5.63</v>
      </c>
      <c r="J276" t="s">
        <v>127</v>
      </c>
      <c r="K276" t="s">
        <v>102</v>
      </c>
      <c r="L276" s="78">
        <v>3.9800000000000002E-2</v>
      </c>
      <c r="M276" s="78">
        <v>3.5799999999999998E-2</v>
      </c>
      <c r="N276" s="77">
        <v>35066611.409999996</v>
      </c>
      <c r="O276" s="77">
        <v>112.46</v>
      </c>
      <c r="P276" s="77">
        <v>39435.911191685998</v>
      </c>
      <c r="Q276" s="78">
        <v>1.4E-2</v>
      </c>
      <c r="R276" s="78">
        <v>1.6000000000000001E-3</v>
      </c>
    </row>
    <row r="277" spans="2:18">
      <c r="B277" t="s">
        <v>6963</v>
      </c>
      <c r="C277" t="s">
        <v>6956</v>
      </c>
      <c r="D277" t="s">
        <v>7388</v>
      </c>
      <c r="E277"/>
      <c r="F277" t="s">
        <v>217</v>
      </c>
      <c r="G277" t="s">
        <v>7389</v>
      </c>
      <c r="H277" t="s">
        <v>218</v>
      </c>
      <c r="I277" s="77">
        <v>0.01</v>
      </c>
      <c r="J277" t="s">
        <v>123</v>
      </c>
      <c r="K277" t="s">
        <v>102</v>
      </c>
      <c r="L277" s="78">
        <v>0</v>
      </c>
      <c r="M277" s="78">
        <v>-2.5999999999999999E-2</v>
      </c>
      <c r="N277" s="77">
        <v>-44708.19</v>
      </c>
      <c r="O277" s="77">
        <v>166.88372100000001</v>
      </c>
      <c r="P277" s="77">
        <v>-74.610691063749897</v>
      </c>
      <c r="Q277" s="78">
        <v>0</v>
      </c>
      <c r="R277" s="78">
        <v>0</v>
      </c>
    </row>
    <row r="278" spans="2:18">
      <c r="B278" t="s">
        <v>6963</v>
      </c>
      <c r="C278" t="s">
        <v>6956</v>
      </c>
      <c r="D278" t="s">
        <v>7390</v>
      </c>
      <c r="E278"/>
      <c r="F278" t="s">
        <v>217</v>
      </c>
      <c r="G278" t="s">
        <v>7391</v>
      </c>
      <c r="H278" t="s">
        <v>218</v>
      </c>
      <c r="I278" s="77">
        <v>0.01</v>
      </c>
      <c r="J278" t="s">
        <v>123</v>
      </c>
      <c r="K278" t="s">
        <v>102</v>
      </c>
      <c r="L278" s="78">
        <v>0</v>
      </c>
      <c r="M278" s="78">
        <v>3.0999999999999999E-3</v>
      </c>
      <c r="N278" s="77">
        <v>-3346.8</v>
      </c>
      <c r="O278" s="77">
        <v>100</v>
      </c>
      <c r="P278" s="77">
        <v>-3.3468</v>
      </c>
      <c r="Q278" s="78">
        <v>0</v>
      </c>
      <c r="R278" s="78">
        <v>0</v>
      </c>
    </row>
    <row r="279" spans="2:18">
      <c r="B279" t="s">
        <v>6963</v>
      </c>
      <c r="C279" t="s">
        <v>6956</v>
      </c>
      <c r="D279" t="s">
        <v>7392</v>
      </c>
      <c r="E279"/>
      <c r="F279" t="s">
        <v>217</v>
      </c>
      <c r="G279" t="s">
        <v>7391</v>
      </c>
      <c r="H279" t="s">
        <v>218</v>
      </c>
      <c r="I279" s="77">
        <v>0.01</v>
      </c>
      <c r="J279" t="s">
        <v>123</v>
      </c>
      <c r="K279" t="s">
        <v>102</v>
      </c>
      <c r="L279" s="78">
        <v>0</v>
      </c>
      <c r="M279" s="78">
        <v>1.6E-2</v>
      </c>
      <c r="N279" s="77">
        <v>-1020.85</v>
      </c>
      <c r="O279" s="77">
        <v>100</v>
      </c>
      <c r="P279" s="77">
        <v>-1.02085</v>
      </c>
      <c r="Q279" s="78">
        <v>0</v>
      </c>
      <c r="R279" s="78">
        <v>0</v>
      </c>
    </row>
    <row r="280" spans="2:18">
      <c r="B280" t="s">
        <v>7069</v>
      </c>
      <c r="C280" t="s">
        <v>6956</v>
      </c>
      <c r="D280" t="s">
        <v>7393</v>
      </c>
      <c r="E280"/>
      <c r="F280" t="s">
        <v>217</v>
      </c>
      <c r="G280" t="s">
        <v>7394</v>
      </c>
      <c r="H280" t="s">
        <v>218</v>
      </c>
      <c r="I280" s="77">
        <v>8.27</v>
      </c>
      <c r="J280" t="s">
        <v>833</v>
      </c>
      <c r="K280" t="s">
        <v>102</v>
      </c>
      <c r="L280" s="78">
        <v>5.8799999999999998E-2</v>
      </c>
      <c r="M280" s="78">
        <v>1.6299999999999999E-2</v>
      </c>
      <c r="N280" s="77">
        <v>7422098.7800000003</v>
      </c>
      <c r="O280" s="77">
        <v>96.38</v>
      </c>
      <c r="P280" s="77">
        <v>7153.418804164</v>
      </c>
      <c r="Q280" s="78">
        <v>2.5000000000000001E-3</v>
      </c>
      <c r="R280" s="78">
        <v>2.9999999999999997E-4</v>
      </c>
    </row>
    <row r="281" spans="2:18">
      <c r="B281" t="s">
        <v>7306</v>
      </c>
      <c r="C281" t="s">
        <v>6956</v>
      </c>
      <c r="D281" t="s">
        <v>7395</v>
      </c>
      <c r="E281"/>
      <c r="F281" t="s">
        <v>217</v>
      </c>
      <c r="G281" t="s">
        <v>618</v>
      </c>
      <c r="H281" t="s">
        <v>218</v>
      </c>
      <c r="I281" s="77">
        <v>4.9400000000000004</v>
      </c>
      <c r="J281" t="s">
        <v>132</v>
      </c>
      <c r="K281" t="s">
        <v>102</v>
      </c>
      <c r="L281" s="78">
        <v>4.2799999999999998E-2</v>
      </c>
      <c r="M281" s="78">
        <v>8.72E-2</v>
      </c>
      <c r="N281" s="77">
        <v>6143498.6200000001</v>
      </c>
      <c r="O281" s="77">
        <v>82.06</v>
      </c>
      <c r="P281" s="77">
        <v>5041.3549675719996</v>
      </c>
      <c r="Q281" s="78">
        <v>1.8E-3</v>
      </c>
      <c r="R281" s="78">
        <v>2.0000000000000001E-4</v>
      </c>
    </row>
    <row r="282" spans="2:18">
      <c r="B282" t="s">
        <v>7306</v>
      </c>
      <c r="C282" t="s">
        <v>6956</v>
      </c>
      <c r="D282" t="s">
        <v>7396</v>
      </c>
      <c r="E282"/>
      <c r="F282" t="s">
        <v>217</v>
      </c>
      <c r="G282" t="s">
        <v>755</v>
      </c>
      <c r="H282" t="s">
        <v>218</v>
      </c>
      <c r="I282" s="77">
        <v>4.9000000000000004</v>
      </c>
      <c r="J282" t="s">
        <v>132</v>
      </c>
      <c r="K282" t="s">
        <v>102</v>
      </c>
      <c r="L282" s="78">
        <v>5.28E-2</v>
      </c>
      <c r="M282" s="78">
        <v>7.9600000000000004E-2</v>
      </c>
      <c r="N282" s="77">
        <v>9788949.4700000007</v>
      </c>
      <c r="O282" s="77">
        <v>89.64</v>
      </c>
      <c r="P282" s="77">
        <v>8774.8143049080008</v>
      </c>
      <c r="Q282" s="78">
        <v>3.0999999999999999E-3</v>
      </c>
      <c r="R282" s="78">
        <v>4.0000000000000002E-4</v>
      </c>
    </row>
    <row r="283" spans="2:18">
      <c r="B283" t="s">
        <v>7309</v>
      </c>
      <c r="C283" t="s">
        <v>6956</v>
      </c>
      <c r="D283" t="s">
        <v>7397</v>
      </c>
      <c r="E283"/>
      <c r="F283" t="s">
        <v>217</v>
      </c>
      <c r="G283" t="s">
        <v>5990</v>
      </c>
      <c r="H283" t="s">
        <v>218</v>
      </c>
      <c r="I283" s="77">
        <v>2.4</v>
      </c>
      <c r="J283" t="s">
        <v>127</v>
      </c>
      <c r="K283" t="s">
        <v>102</v>
      </c>
      <c r="L283" s="78">
        <v>6.9900000000000004E-2</v>
      </c>
      <c r="M283" s="78">
        <v>7.0900000000000005E-2</v>
      </c>
      <c r="N283" s="77">
        <v>6224539.6500000004</v>
      </c>
      <c r="O283" s="77">
        <v>98.52</v>
      </c>
      <c r="P283" s="77">
        <v>6132.4164631800004</v>
      </c>
      <c r="Q283" s="78">
        <v>2.2000000000000001E-3</v>
      </c>
      <c r="R283" s="78">
        <v>2.9999999999999997E-4</v>
      </c>
    </row>
    <row r="284" spans="2:18">
      <c r="B284" t="s">
        <v>7309</v>
      </c>
      <c r="C284" t="s">
        <v>6956</v>
      </c>
      <c r="D284" t="s">
        <v>7398</v>
      </c>
      <c r="E284"/>
      <c r="F284" t="s">
        <v>217</v>
      </c>
      <c r="G284" t="s">
        <v>430</v>
      </c>
      <c r="H284" t="s">
        <v>218</v>
      </c>
      <c r="I284" s="77">
        <v>2.4</v>
      </c>
      <c r="J284" t="s">
        <v>127</v>
      </c>
      <c r="K284" t="s">
        <v>102</v>
      </c>
      <c r="L284" s="78">
        <v>6.9900000000000004E-2</v>
      </c>
      <c r="M284" s="78">
        <v>5.8099999999999999E-2</v>
      </c>
      <c r="N284" s="77">
        <v>1692299.3</v>
      </c>
      <c r="O284" s="77">
        <v>97.53</v>
      </c>
      <c r="P284" s="77">
        <v>1650.4995072900001</v>
      </c>
      <c r="Q284" s="78">
        <v>5.9999999999999995E-4</v>
      </c>
      <c r="R284" s="78">
        <v>1E-4</v>
      </c>
    </row>
    <row r="285" spans="2:18">
      <c r="B285" t="s">
        <v>7309</v>
      </c>
      <c r="C285" t="s">
        <v>6956</v>
      </c>
      <c r="D285" t="s">
        <v>3433</v>
      </c>
      <c r="E285"/>
      <c r="F285" t="s">
        <v>217</v>
      </c>
      <c r="G285" t="s">
        <v>618</v>
      </c>
      <c r="H285" t="s">
        <v>218</v>
      </c>
      <c r="I285" s="77">
        <v>2.4</v>
      </c>
      <c r="J285" t="s">
        <v>127</v>
      </c>
      <c r="K285" t="s">
        <v>102</v>
      </c>
      <c r="L285" s="78">
        <v>6.9900000000000004E-2</v>
      </c>
      <c r="M285" s="78">
        <v>0.06</v>
      </c>
      <c r="N285" s="77">
        <v>2431821.0699999998</v>
      </c>
      <c r="O285" s="77">
        <v>97.51</v>
      </c>
      <c r="P285" s="77">
        <v>2371.2687253570002</v>
      </c>
      <c r="Q285" s="78">
        <v>8.0000000000000004E-4</v>
      </c>
      <c r="R285" s="78">
        <v>1E-4</v>
      </c>
    </row>
    <row r="286" spans="2:18">
      <c r="B286" t="s">
        <v>7309</v>
      </c>
      <c r="C286" t="s">
        <v>6956</v>
      </c>
      <c r="D286" t="s">
        <v>7399</v>
      </c>
      <c r="E286"/>
      <c r="F286" t="s">
        <v>217</v>
      </c>
      <c r="G286" t="s">
        <v>313</v>
      </c>
      <c r="H286" t="s">
        <v>218</v>
      </c>
      <c r="I286" s="77">
        <v>2.4</v>
      </c>
      <c r="J286" t="s">
        <v>127</v>
      </c>
      <c r="K286" t="s">
        <v>102</v>
      </c>
      <c r="L286" s="78">
        <v>7.5899999999999995E-2</v>
      </c>
      <c r="M286" s="78">
        <v>6.1600000000000002E-2</v>
      </c>
      <c r="N286" s="77">
        <v>2461936.59</v>
      </c>
      <c r="O286" s="77">
        <v>98.06</v>
      </c>
      <c r="P286" s="77">
        <v>2414.1750201539999</v>
      </c>
      <c r="Q286" s="78">
        <v>8.9999999999999998E-4</v>
      </c>
      <c r="R286" s="78">
        <v>1E-4</v>
      </c>
    </row>
    <row r="287" spans="2:18">
      <c r="B287" t="s">
        <v>7309</v>
      </c>
      <c r="C287" t="s">
        <v>6956</v>
      </c>
      <c r="D287" t="s">
        <v>7400</v>
      </c>
      <c r="E287"/>
      <c r="F287" t="s">
        <v>217</v>
      </c>
      <c r="G287" t="s">
        <v>755</v>
      </c>
      <c r="H287" t="s">
        <v>218</v>
      </c>
      <c r="I287" s="77">
        <v>2.4</v>
      </c>
      <c r="J287" t="s">
        <v>127</v>
      </c>
      <c r="K287" t="s">
        <v>102</v>
      </c>
      <c r="L287" s="78">
        <v>7.5899999999999995E-2</v>
      </c>
      <c r="M287" s="78">
        <v>6.2199999999999998E-2</v>
      </c>
      <c r="N287" s="77">
        <v>1444122.8</v>
      </c>
      <c r="O287" s="77">
        <v>98.53</v>
      </c>
      <c r="P287" s="77">
        <v>1422.89419484</v>
      </c>
      <c r="Q287" s="78">
        <v>5.0000000000000001E-4</v>
      </c>
      <c r="R287" s="78">
        <v>1E-4</v>
      </c>
    </row>
    <row r="288" spans="2:18">
      <c r="B288" t="s">
        <v>7309</v>
      </c>
      <c r="C288" t="s">
        <v>6956</v>
      </c>
      <c r="D288" t="s">
        <v>7401</v>
      </c>
      <c r="E288"/>
      <c r="F288" t="s">
        <v>217</v>
      </c>
      <c r="G288" t="s">
        <v>481</v>
      </c>
      <c r="H288" t="s">
        <v>218</v>
      </c>
      <c r="I288" s="77">
        <v>2.4</v>
      </c>
      <c r="J288" t="s">
        <v>127</v>
      </c>
      <c r="K288" t="s">
        <v>102</v>
      </c>
      <c r="L288" s="78">
        <v>7.5899999999999995E-2</v>
      </c>
      <c r="M288" s="78">
        <v>6.3100000000000003E-2</v>
      </c>
      <c r="N288" s="77">
        <v>3563067.11</v>
      </c>
      <c r="O288" s="77">
        <v>98.53</v>
      </c>
      <c r="P288" s="77">
        <v>3510.690023483</v>
      </c>
      <c r="Q288" s="78">
        <v>1.1999999999999999E-3</v>
      </c>
      <c r="R288" s="78">
        <v>1E-4</v>
      </c>
    </row>
    <row r="289" spans="2:18">
      <c r="B289" t="s">
        <v>7402</v>
      </c>
      <c r="C289" t="s">
        <v>6956</v>
      </c>
      <c r="D289" t="s">
        <v>7403</v>
      </c>
      <c r="E289"/>
      <c r="F289" t="s">
        <v>217</v>
      </c>
      <c r="G289" t="s">
        <v>430</v>
      </c>
      <c r="H289" t="s">
        <v>218</v>
      </c>
      <c r="I289" s="77">
        <v>2.8</v>
      </c>
      <c r="J289" t="s">
        <v>132</v>
      </c>
      <c r="K289" t="s">
        <v>110</v>
      </c>
      <c r="L289" s="78">
        <v>7.3899999999999993E-2</v>
      </c>
      <c r="M289" s="78">
        <v>6.5100000000000005E-2</v>
      </c>
      <c r="N289" s="77">
        <v>3147576.73</v>
      </c>
      <c r="O289" s="77">
        <v>100.43</v>
      </c>
      <c r="P289" s="77">
        <v>12316.3218857844</v>
      </c>
      <c r="Q289" s="78">
        <v>4.4000000000000003E-3</v>
      </c>
      <c r="R289" s="78">
        <v>5.0000000000000001E-4</v>
      </c>
    </row>
    <row r="290" spans="2:18">
      <c r="B290" t="s">
        <v>7402</v>
      </c>
      <c r="C290" t="s">
        <v>6956</v>
      </c>
      <c r="D290" t="s">
        <v>7404</v>
      </c>
      <c r="E290"/>
      <c r="F290" t="s">
        <v>217</v>
      </c>
      <c r="G290" t="s">
        <v>430</v>
      </c>
      <c r="H290" t="s">
        <v>218</v>
      </c>
      <c r="I290" s="77">
        <v>2.8</v>
      </c>
      <c r="J290" t="s">
        <v>132</v>
      </c>
      <c r="K290" t="s">
        <v>110</v>
      </c>
      <c r="L290" s="78">
        <v>7.3899999999999993E-2</v>
      </c>
      <c r="M290" s="78">
        <v>6.5199999999999994E-2</v>
      </c>
      <c r="N290" s="77">
        <v>329498.38</v>
      </c>
      <c r="O290" s="77">
        <v>100.43</v>
      </c>
      <c r="P290" s="77">
        <v>1289.3118919850699</v>
      </c>
      <c r="Q290" s="78">
        <v>5.0000000000000001E-4</v>
      </c>
      <c r="R290" s="78">
        <v>1E-4</v>
      </c>
    </row>
    <row r="291" spans="2:18">
      <c r="B291" t="s">
        <v>7402</v>
      </c>
      <c r="C291" t="s">
        <v>6956</v>
      </c>
      <c r="D291" t="s">
        <v>7405</v>
      </c>
      <c r="E291"/>
      <c r="F291" t="s">
        <v>217</v>
      </c>
      <c r="G291" t="s">
        <v>430</v>
      </c>
      <c r="H291" t="s">
        <v>218</v>
      </c>
      <c r="I291" s="77">
        <v>2.8</v>
      </c>
      <c r="J291" t="s">
        <v>132</v>
      </c>
      <c r="K291" t="s">
        <v>110</v>
      </c>
      <c r="L291" s="78">
        <v>7.3899999999999993E-2</v>
      </c>
      <c r="M291" s="78">
        <v>6.4899999999999999E-2</v>
      </c>
      <c r="N291" s="77">
        <v>41620.82</v>
      </c>
      <c r="O291" s="77">
        <v>100.49</v>
      </c>
      <c r="P291" s="77">
        <v>162.95763777453399</v>
      </c>
      <c r="Q291" s="78">
        <v>1E-4</v>
      </c>
      <c r="R291" s="78">
        <v>0</v>
      </c>
    </row>
    <row r="292" spans="2:18">
      <c r="B292" t="s">
        <v>7402</v>
      </c>
      <c r="C292" t="s">
        <v>6956</v>
      </c>
      <c r="D292" t="s">
        <v>7406</v>
      </c>
      <c r="E292"/>
      <c r="F292" t="s">
        <v>217</v>
      </c>
      <c r="G292" t="s">
        <v>872</v>
      </c>
      <c r="H292" t="s">
        <v>218</v>
      </c>
      <c r="I292" s="77">
        <v>2.8</v>
      </c>
      <c r="J292" t="s">
        <v>132</v>
      </c>
      <c r="K292" t="s">
        <v>110</v>
      </c>
      <c r="L292" s="78">
        <v>7.3899999999999993E-2</v>
      </c>
      <c r="M292" s="78">
        <v>6.5199999999999994E-2</v>
      </c>
      <c r="N292" s="77">
        <v>26013.040000000001</v>
      </c>
      <c r="O292" s="77">
        <v>100.43</v>
      </c>
      <c r="P292" s="77">
        <v>101.787820075727</v>
      </c>
      <c r="Q292" s="78">
        <v>0</v>
      </c>
      <c r="R292" s="78">
        <v>0</v>
      </c>
    </row>
    <row r="293" spans="2:18">
      <c r="B293" t="s">
        <v>7402</v>
      </c>
      <c r="C293" t="s">
        <v>6956</v>
      </c>
      <c r="D293" t="s">
        <v>7407</v>
      </c>
      <c r="E293"/>
      <c r="F293" t="s">
        <v>217</v>
      </c>
      <c r="G293" t="s">
        <v>755</v>
      </c>
      <c r="H293" t="s">
        <v>218</v>
      </c>
      <c r="I293" s="77">
        <v>2.8</v>
      </c>
      <c r="J293" t="s">
        <v>132</v>
      </c>
      <c r="K293" t="s">
        <v>110</v>
      </c>
      <c r="L293" s="78">
        <v>7.3899999999999993E-2</v>
      </c>
      <c r="M293" s="78">
        <v>6.5199999999999994E-2</v>
      </c>
      <c r="N293" s="77">
        <v>156078.17000000001</v>
      </c>
      <c r="O293" s="77">
        <v>100.43</v>
      </c>
      <c r="P293" s="77">
        <v>610.72664654760297</v>
      </c>
      <c r="Q293" s="78">
        <v>2.0000000000000001E-4</v>
      </c>
      <c r="R293" s="78">
        <v>0</v>
      </c>
    </row>
    <row r="294" spans="2:18">
      <c r="B294" t="s">
        <v>7408</v>
      </c>
      <c r="C294" t="s">
        <v>6956</v>
      </c>
      <c r="D294" t="s">
        <v>7409</v>
      </c>
      <c r="E294"/>
      <c r="F294" t="s">
        <v>217</v>
      </c>
      <c r="G294" t="s">
        <v>5727</v>
      </c>
      <c r="H294" t="s">
        <v>218</v>
      </c>
      <c r="I294" s="77">
        <v>2.08</v>
      </c>
      <c r="J294" t="s">
        <v>448</v>
      </c>
      <c r="K294" t="s">
        <v>102</v>
      </c>
      <c r="L294" s="78">
        <v>2.8199999999999999E-2</v>
      </c>
      <c r="M294" s="78">
        <v>7.0599999999999996E-2</v>
      </c>
      <c r="N294" s="77">
        <v>42732931.340000004</v>
      </c>
      <c r="O294" s="77">
        <v>97.48</v>
      </c>
      <c r="P294" s="77">
        <v>41656.061470232002</v>
      </c>
      <c r="Q294" s="78">
        <v>1.4800000000000001E-2</v>
      </c>
      <c r="R294" s="78">
        <v>1.6999999999999999E-3</v>
      </c>
    </row>
    <row r="295" spans="2:18">
      <c r="B295" t="s">
        <v>7410</v>
      </c>
      <c r="C295" t="s">
        <v>6956</v>
      </c>
      <c r="D295" t="s">
        <v>7411</v>
      </c>
      <c r="E295"/>
      <c r="F295" t="s">
        <v>217</v>
      </c>
      <c r="G295" t="s">
        <v>654</v>
      </c>
      <c r="H295" t="s">
        <v>218</v>
      </c>
      <c r="I295" s="77">
        <v>4.6399999999999997</v>
      </c>
      <c r="J295" t="s">
        <v>833</v>
      </c>
      <c r="K295" t="s">
        <v>102</v>
      </c>
      <c r="L295" s="78">
        <v>3.3599999999999998E-2</v>
      </c>
      <c r="M295" s="78">
        <v>0</v>
      </c>
      <c r="N295" s="77">
        <v>11648105.57</v>
      </c>
      <c r="O295" s="77">
        <v>99.45</v>
      </c>
      <c r="P295" s="77">
        <v>11584.040989364999</v>
      </c>
      <c r="Q295" s="78">
        <v>4.1000000000000003E-3</v>
      </c>
      <c r="R295" s="78">
        <v>5.0000000000000001E-4</v>
      </c>
    </row>
    <row r="296" spans="2:18">
      <c r="B296" s="79" t="s">
        <v>7412</v>
      </c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18">
      <c r="B297" t="s">
        <v>217</v>
      </c>
      <c r="D297" t="s">
        <v>217</v>
      </c>
      <c r="F297" t="s">
        <v>217</v>
      </c>
      <c r="I297" s="77">
        <v>0</v>
      </c>
      <c r="J297" t="s">
        <v>217</v>
      </c>
      <c r="K297" t="s">
        <v>217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18">
      <c r="B298" s="79" t="s">
        <v>7413</v>
      </c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18">
      <c r="B299" s="79" t="s">
        <v>7414</v>
      </c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217</v>
      </c>
      <c r="D300" t="s">
        <v>217</v>
      </c>
      <c r="F300" t="s">
        <v>217</v>
      </c>
      <c r="I300" s="77">
        <v>0</v>
      </c>
      <c r="J300" t="s">
        <v>217</v>
      </c>
      <c r="K300" t="s">
        <v>217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7415</v>
      </c>
      <c r="I301" s="81">
        <v>0</v>
      </c>
      <c r="M301" s="80">
        <v>0</v>
      </c>
      <c r="N301" s="81">
        <v>0</v>
      </c>
      <c r="P301" s="81">
        <v>0</v>
      </c>
      <c r="Q301" s="80">
        <v>0</v>
      </c>
      <c r="R301" s="80">
        <v>0</v>
      </c>
    </row>
    <row r="302" spans="2:18">
      <c r="B302" t="s">
        <v>217</v>
      </c>
      <c r="D302" t="s">
        <v>217</v>
      </c>
      <c r="F302" t="s">
        <v>217</v>
      </c>
      <c r="I302" s="77">
        <v>0</v>
      </c>
      <c r="J302" t="s">
        <v>217</v>
      </c>
      <c r="K302" t="s">
        <v>217</v>
      </c>
      <c r="L302" s="78">
        <v>0</v>
      </c>
      <c r="M302" s="78">
        <v>0</v>
      </c>
      <c r="N302" s="77">
        <v>0</v>
      </c>
      <c r="O302" s="77">
        <v>0</v>
      </c>
      <c r="P302" s="77">
        <v>0</v>
      </c>
      <c r="Q302" s="78">
        <v>0</v>
      </c>
      <c r="R302" s="78">
        <v>0</v>
      </c>
    </row>
    <row r="303" spans="2:18">
      <c r="B303" s="79" t="s">
        <v>7416</v>
      </c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18">
      <c r="B304" t="s">
        <v>217</v>
      </c>
      <c r="D304" t="s">
        <v>217</v>
      </c>
      <c r="F304" t="s">
        <v>217</v>
      </c>
      <c r="I304" s="77">
        <v>0</v>
      </c>
      <c r="J304" t="s">
        <v>217</v>
      </c>
      <c r="K304" t="s">
        <v>217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18">
      <c r="B305" s="79" t="s">
        <v>7417</v>
      </c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18">
      <c r="B306" t="s">
        <v>217</v>
      </c>
      <c r="D306" t="s">
        <v>217</v>
      </c>
      <c r="F306" t="s">
        <v>217</v>
      </c>
      <c r="I306" s="77">
        <v>0</v>
      </c>
      <c r="J306" t="s">
        <v>217</v>
      </c>
      <c r="K306" t="s">
        <v>217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18">
      <c r="B307" s="79" t="s">
        <v>256</v>
      </c>
      <c r="I307" s="81">
        <v>2.62</v>
      </c>
      <c r="M307" s="80">
        <v>6.6900000000000001E-2</v>
      </c>
      <c r="N307" s="81">
        <v>285263964.26999998</v>
      </c>
      <c r="P307" s="81">
        <v>753592.391157376</v>
      </c>
      <c r="Q307" s="80">
        <v>0.26729999999999998</v>
      </c>
      <c r="R307" s="80">
        <v>3.09E-2</v>
      </c>
    </row>
    <row r="308" spans="2:18">
      <c r="B308" s="79" t="s">
        <v>7418</v>
      </c>
      <c r="I308" s="81">
        <v>0</v>
      </c>
      <c r="M308" s="80">
        <v>0</v>
      </c>
      <c r="N308" s="81">
        <v>0</v>
      </c>
      <c r="P308" s="81">
        <v>0</v>
      </c>
      <c r="Q308" s="80">
        <v>0</v>
      </c>
      <c r="R308" s="80">
        <v>0</v>
      </c>
    </row>
    <row r="309" spans="2:18">
      <c r="B309" t="s">
        <v>217</v>
      </c>
      <c r="D309" t="s">
        <v>217</v>
      </c>
      <c r="F309" t="s">
        <v>217</v>
      </c>
      <c r="I309" s="77">
        <v>0</v>
      </c>
      <c r="J309" t="s">
        <v>217</v>
      </c>
      <c r="K309" t="s">
        <v>217</v>
      </c>
      <c r="L309" s="78">
        <v>0</v>
      </c>
      <c r="M309" s="78">
        <v>0</v>
      </c>
      <c r="N309" s="77">
        <v>0</v>
      </c>
      <c r="O309" s="77">
        <v>0</v>
      </c>
      <c r="P309" s="77">
        <v>0</v>
      </c>
      <c r="Q309" s="78">
        <v>0</v>
      </c>
      <c r="R309" s="78">
        <v>0</v>
      </c>
    </row>
    <row r="310" spans="2:18">
      <c r="B310" s="79" t="s">
        <v>7007</v>
      </c>
      <c r="I310" s="81">
        <v>0</v>
      </c>
      <c r="M310" s="80">
        <v>0</v>
      </c>
      <c r="N310" s="81">
        <v>0</v>
      </c>
      <c r="P310" s="81">
        <v>0</v>
      </c>
      <c r="Q310" s="80">
        <v>0</v>
      </c>
      <c r="R310" s="80">
        <v>0</v>
      </c>
    </row>
    <row r="311" spans="2:18">
      <c r="B311" t="s">
        <v>217</v>
      </c>
      <c r="D311" t="s">
        <v>217</v>
      </c>
      <c r="F311" t="s">
        <v>217</v>
      </c>
      <c r="I311" s="77">
        <v>0</v>
      </c>
      <c r="J311" t="s">
        <v>217</v>
      </c>
      <c r="K311" t="s">
        <v>217</v>
      </c>
      <c r="L311" s="78">
        <v>0</v>
      </c>
      <c r="M311" s="78">
        <v>0</v>
      </c>
      <c r="N311" s="77">
        <v>0</v>
      </c>
      <c r="O311" s="77">
        <v>0</v>
      </c>
      <c r="P311" s="77">
        <v>0</v>
      </c>
      <c r="Q311" s="78">
        <v>0</v>
      </c>
      <c r="R311" s="78">
        <v>0</v>
      </c>
    </row>
    <row r="312" spans="2:18">
      <c r="B312" s="79" t="s">
        <v>7008</v>
      </c>
      <c r="I312" s="81">
        <v>2.62</v>
      </c>
      <c r="M312" s="80">
        <v>6.6900000000000001E-2</v>
      </c>
      <c r="N312" s="81">
        <v>285263964.26999998</v>
      </c>
      <c r="P312" s="81">
        <v>753592.391157376</v>
      </c>
      <c r="Q312" s="80">
        <v>0.26729999999999998</v>
      </c>
      <c r="R312" s="80">
        <v>3.09E-2</v>
      </c>
    </row>
    <row r="313" spans="2:18">
      <c r="B313" t="s">
        <v>7419</v>
      </c>
      <c r="C313" t="s">
        <v>6956</v>
      </c>
      <c r="D313" t="s">
        <v>7420</v>
      </c>
      <c r="E313"/>
      <c r="F313" t="s">
        <v>222</v>
      </c>
      <c r="G313" t="s">
        <v>7421</v>
      </c>
      <c r="H313" t="s">
        <v>223</v>
      </c>
      <c r="I313" s="77">
        <v>0.3</v>
      </c>
      <c r="J313" t="s">
        <v>1306</v>
      </c>
      <c r="K313" t="s">
        <v>106</v>
      </c>
      <c r="L313" s="78">
        <v>1.9699999999999999E-2</v>
      </c>
      <c r="M313" s="78">
        <v>4.9200000000000001E-2</v>
      </c>
      <c r="N313" s="77">
        <v>24177.15</v>
      </c>
      <c r="O313" s="77">
        <v>100.9</v>
      </c>
      <c r="P313" s="77">
        <v>87.479553239099999</v>
      </c>
      <c r="Q313" s="78">
        <v>0</v>
      </c>
      <c r="R313" s="78">
        <v>0</v>
      </c>
    </row>
    <row r="314" spans="2:18">
      <c r="B314" t="s">
        <v>7419</v>
      </c>
      <c r="C314" t="s">
        <v>6956</v>
      </c>
      <c r="D314" t="s">
        <v>7422</v>
      </c>
      <c r="E314"/>
      <c r="F314" t="s">
        <v>222</v>
      </c>
      <c r="G314" t="s">
        <v>5609</v>
      </c>
      <c r="H314" t="s">
        <v>223</v>
      </c>
      <c r="I314" s="77">
        <v>0.3</v>
      </c>
      <c r="J314" t="s">
        <v>1306</v>
      </c>
      <c r="K314" t="s">
        <v>106</v>
      </c>
      <c r="L314" s="78">
        <v>1.9699999999999999E-2</v>
      </c>
      <c r="M314" s="78">
        <v>4.9200000000000001E-2</v>
      </c>
      <c r="N314" s="77">
        <v>5115.67</v>
      </c>
      <c r="O314" s="77">
        <v>100.9</v>
      </c>
      <c r="P314" s="77">
        <v>18.50989575358</v>
      </c>
      <c r="Q314" s="78">
        <v>0</v>
      </c>
      <c r="R314" s="78">
        <v>0</v>
      </c>
    </row>
    <row r="315" spans="2:18">
      <c r="B315" t="s">
        <v>7419</v>
      </c>
      <c r="C315" t="s">
        <v>6956</v>
      </c>
      <c r="D315" t="s">
        <v>7423</v>
      </c>
      <c r="E315"/>
      <c r="F315" t="s">
        <v>222</v>
      </c>
      <c r="G315" t="s">
        <v>367</v>
      </c>
      <c r="H315" t="s">
        <v>223</v>
      </c>
      <c r="I315" s="77">
        <v>0.3</v>
      </c>
      <c r="J315" t="s">
        <v>1306</v>
      </c>
      <c r="K315" t="s">
        <v>106</v>
      </c>
      <c r="L315" s="78">
        <v>1.9699999999999999E-2</v>
      </c>
      <c r="M315" s="78">
        <v>4.9200000000000001E-2</v>
      </c>
      <c r="N315" s="77">
        <v>7600.93</v>
      </c>
      <c r="O315" s="77">
        <v>100.9</v>
      </c>
      <c r="P315" s="77">
        <v>27.502247394819999</v>
      </c>
      <c r="Q315" s="78">
        <v>0</v>
      </c>
      <c r="R315" s="78">
        <v>0</v>
      </c>
    </row>
    <row r="316" spans="2:18">
      <c r="B316" t="s">
        <v>7419</v>
      </c>
      <c r="C316" t="s">
        <v>6956</v>
      </c>
      <c r="D316" t="s">
        <v>7424</v>
      </c>
      <c r="E316"/>
      <c r="F316" t="s">
        <v>222</v>
      </c>
      <c r="G316" t="s">
        <v>755</v>
      </c>
      <c r="H316" t="s">
        <v>223</v>
      </c>
      <c r="I316" s="77">
        <v>0.3</v>
      </c>
      <c r="J316" t="s">
        <v>1306</v>
      </c>
      <c r="K316" t="s">
        <v>106</v>
      </c>
      <c r="L316" s="78">
        <v>1.9699999999999999E-2</v>
      </c>
      <c r="M316" s="78">
        <v>4.9200000000000001E-2</v>
      </c>
      <c r="N316" s="77">
        <v>30268.14</v>
      </c>
      <c r="O316" s="77">
        <v>100.9</v>
      </c>
      <c r="P316" s="77">
        <v>109.51842399036001</v>
      </c>
      <c r="Q316" s="78">
        <v>0</v>
      </c>
      <c r="R316" s="78">
        <v>0</v>
      </c>
    </row>
    <row r="317" spans="2:18">
      <c r="B317" t="s">
        <v>7419</v>
      </c>
      <c r="C317" t="s">
        <v>6956</v>
      </c>
      <c r="D317" t="s">
        <v>7425</v>
      </c>
      <c r="E317"/>
      <c r="F317" t="s">
        <v>222</v>
      </c>
      <c r="G317" t="s">
        <v>696</v>
      </c>
      <c r="H317" t="s">
        <v>223</v>
      </c>
      <c r="I317" s="77">
        <v>0.3</v>
      </c>
      <c r="J317" t="s">
        <v>1306</v>
      </c>
      <c r="K317" t="s">
        <v>106</v>
      </c>
      <c r="L317" s="78">
        <v>1.9699999999999999E-2</v>
      </c>
      <c r="M317" s="78">
        <v>4.9200000000000001E-2</v>
      </c>
      <c r="N317" s="77">
        <v>5941.21</v>
      </c>
      <c r="O317" s="77">
        <v>100.9</v>
      </c>
      <c r="P317" s="77">
        <v>21.496925671540001</v>
      </c>
      <c r="Q317" s="78">
        <v>0</v>
      </c>
      <c r="R317" s="78">
        <v>0</v>
      </c>
    </row>
    <row r="318" spans="2:18">
      <c r="B318" t="s">
        <v>7419</v>
      </c>
      <c r="C318" t="s">
        <v>6956</v>
      </c>
      <c r="D318" t="s">
        <v>7426</v>
      </c>
      <c r="E318"/>
      <c r="F318" t="s">
        <v>222</v>
      </c>
      <c r="G318" t="s">
        <v>299</v>
      </c>
      <c r="H318" t="s">
        <v>223</v>
      </c>
      <c r="I318" s="77">
        <v>0.3</v>
      </c>
      <c r="J318" t="s">
        <v>1306</v>
      </c>
      <c r="K318" t="s">
        <v>106</v>
      </c>
      <c r="L318" s="78">
        <v>1.9699999999999999E-2</v>
      </c>
      <c r="M318" s="78">
        <v>4.9200000000000001E-2</v>
      </c>
      <c r="N318" s="77">
        <v>1425.47</v>
      </c>
      <c r="O318" s="77">
        <v>100.9</v>
      </c>
      <c r="P318" s="77">
        <v>5.1577410387800002</v>
      </c>
      <c r="Q318" s="78">
        <v>0</v>
      </c>
      <c r="R318" s="78">
        <v>0</v>
      </c>
    </row>
    <row r="319" spans="2:18">
      <c r="B319" t="s">
        <v>7419</v>
      </c>
      <c r="C319" t="s">
        <v>6956</v>
      </c>
      <c r="D319" t="s">
        <v>7427</v>
      </c>
      <c r="E319"/>
      <c r="F319" t="s">
        <v>222</v>
      </c>
      <c r="G319" t="s">
        <v>646</v>
      </c>
      <c r="H319" t="s">
        <v>223</v>
      </c>
      <c r="I319" s="77">
        <v>0.3</v>
      </c>
      <c r="J319" t="s">
        <v>1306</v>
      </c>
      <c r="K319" t="s">
        <v>106</v>
      </c>
      <c r="L319" s="78">
        <v>1.9699999999999999E-2</v>
      </c>
      <c r="M319" s="78">
        <v>4.9200000000000001E-2</v>
      </c>
      <c r="N319" s="77">
        <v>7789.88</v>
      </c>
      <c r="O319" s="77">
        <v>100.9</v>
      </c>
      <c r="P319" s="77">
        <v>28.18592026712</v>
      </c>
      <c r="Q319" s="78">
        <v>0</v>
      </c>
      <c r="R319" s="78">
        <v>0</v>
      </c>
    </row>
    <row r="320" spans="2:18">
      <c r="B320" t="s">
        <v>7428</v>
      </c>
      <c r="C320" t="s">
        <v>6956</v>
      </c>
      <c r="D320" t="s">
        <v>7429</v>
      </c>
      <c r="E320"/>
      <c r="F320" t="s">
        <v>5058</v>
      </c>
      <c r="G320" t="s">
        <v>7430</v>
      </c>
      <c r="H320" t="s">
        <v>223</v>
      </c>
      <c r="I320" s="77">
        <v>3.35</v>
      </c>
      <c r="J320" t="s">
        <v>1448</v>
      </c>
      <c r="K320" t="s">
        <v>106</v>
      </c>
      <c r="L320" s="78">
        <v>3.1399999999999997E-2</v>
      </c>
      <c r="M320" s="78">
        <v>7.9000000000000001E-2</v>
      </c>
      <c r="N320" s="77">
        <v>8799989.8100000005</v>
      </c>
      <c r="O320" s="77">
        <v>100.14</v>
      </c>
      <c r="P320" s="77">
        <v>31600.942927502099</v>
      </c>
      <c r="Q320" s="78">
        <v>1.12E-2</v>
      </c>
      <c r="R320" s="78">
        <v>1.2999999999999999E-3</v>
      </c>
    </row>
    <row r="321" spans="2:18">
      <c r="B321" t="s">
        <v>7431</v>
      </c>
      <c r="C321" t="s">
        <v>6956</v>
      </c>
      <c r="D321" t="s">
        <v>7432</v>
      </c>
      <c r="E321"/>
      <c r="F321" t="s">
        <v>5058</v>
      </c>
      <c r="G321" t="s">
        <v>377</v>
      </c>
      <c r="H321" t="s">
        <v>223</v>
      </c>
      <c r="I321" s="77">
        <v>2.78</v>
      </c>
      <c r="J321" t="s">
        <v>1448</v>
      </c>
      <c r="K321" t="s">
        <v>106</v>
      </c>
      <c r="L321" s="78">
        <v>6.1199999999999997E-2</v>
      </c>
      <c r="M321" s="78">
        <v>8.72E-2</v>
      </c>
      <c r="N321" s="77">
        <v>8712096.0299999993</v>
      </c>
      <c r="O321" s="77">
        <v>97.39</v>
      </c>
      <c r="P321" s="77">
        <v>30426.171220490502</v>
      </c>
      <c r="Q321" s="78">
        <v>1.0800000000000001E-2</v>
      </c>
      <c r="R321" s="78">
        <v>1.1999999999999999E-3</v>
      </c>
    </row>
    <row r="322" spans="2:18">
      <c r="B322" t="s">
        <v>7433</v>
      </c>
      <c r="C322" t="s">
        <v>6956</v>
      </c>
      <c r="D322" t="s">
        <v>7434</v>
      </c>
      <c r="E322"/>
      <c r="F322" t="s">
        <v>598</v>
      </c>
      <c r="G322" t="s">
        <v>7435</v>
      </c>
      <c r="H322" t="s">
        <v>223</v>
      </c>
      <c r="I322" s="77">
        <v>3.82</v>
      </c>
      <c r="J322" t="s">
        <v>123</v>
      </c>
      <c r="K322" t="s">
        <v>110</v>
      </c>
      <c r="L322" s="78">
        <v>1.9900000000000001E-2</v>
      </c>
      <c r="M322" s="78">
        <v>2.46E-2</v>
      </c>
      <c r="N322" s="77">
        <v>3750385.36</v>
      </c>
      <c r="O322" s="77">
        <v>100.37</v>
      </c>
      <c r="P322" s="77">
        <v>14666.316769958599</v>
      </c>
      <c r="Q322" s="78">
        <v>5.1999999999999998E-3</v>
      </c>
      <c r="R322" s="78">
        <v>5.9999999999999995E-4</v>
      </c>
    </row>
    <row r="323" spans="2:18">
      <c r="B323" t="s">
        <v>7433</v>
      </c>
      <c r="C323" t="s">
        <v>6956</v>
      </c>
      <c r="D323" t="s">
        <v>7436</v>
      </c>
      <c r="E323"/>
      <c r="F323" t="s">
        <v>598</v>
      </c>
      <c r="G323" t="s">
        <v>7437</v>
      </c>
      <c r="H323" t="s">
        <v>223</v>
      </c>
      <c r="I323" s="77">
        <v>3.82</v>
      </c>
      <c r="J323" t="s">
        <v>123</v>
      </c>
      <c r="K323" t="s">
        <v>110</v>
      </c>
      <c r="L323" s="78">
        <v>1.9900000000000001E-2</v>
      </c>
      <c r="M323" s="78">
        <v>2.46E-2</v>
      </c>
      <c r="N323" s="77">
        <v>3750385.36</v>
      </c>
      <c r="O323" s="77">
        <v>100.36999999999991</v>
      </c>
      <c r="P323" s="77">
        <v>14666.316769958599</v>
      </c>
      <c r="Q323" s="78">
        <v>5.1999999999999998E-3</v>
      </c>
      <c r="R323" s="78">
        <v>5.9999999999999995E-4</v>
      </c>
    </row>
    <row r="324" spans="2:18">
      <c r="B324" t="s">
        <v>7433</v>
      </c>
      <c r="C324" t="s">
        <v>6956</v>
      </c>
      <c r="D324" t="s">
        <v>7438</v>
      </c>
      <c r="E324"/>
      <c r="F324" t="s">
        <v>598</v>
      </c>
      <c r="G324" t="s">
        <v>7439</v>
      </c>
      <c r="H324" t="s">
        <v>223</v>
      </c>
      <c r="I324" s="77">
        <v>3.82</v>
      </c>
      <c r="J324" t="s">
        <v>123</v>
      </c>
      <c r="K324" t="s">
        <v>110</v>
      </c>
      <c r="L324" s="78">
        <v>1.9900000000000001E-2</v>
      </c>
      <c r="M324" s="78">
        <v>2.46E-2</v>
      </c>
      <c r="N324" s="77">
        <v>3750385.36</v>
      </c>
      <c r="O324" s="77">
        <v>100.36999999999991</v>
      </c>
      <c r="P324" s="77">
        <v>14666.316769958599</v>
      </c>
      <c r="Q324" s="78">
        <v>5.1999999999999998E-3</v>
      </c>
      <c r="R324" s="78">
        <v>5.9999999999999995E-4</v>
      </c>
    </row>
    <row r="325" spans="2:18">
      <c r="B325" t="s">
        <v>7402</v>
      </c>
      <c r="C325" t="s">
        <v>6956</v>
      </c>
      <c r="D325" t="s">
        <v>7440</v>
      </c>
      <c r="E325"/>
      <c r="F325" t="s">
        <v>582</v>
      </c>
      <c r="G325" t="s">
        <v>618</v>
      </c>
      <c r="H325" t="s">
        <v>150</v>
      </c>
      <c r="I325" s="77">
        <v>2.8</v>
      </c>
      <c r="J325" t="s">
        <v>1393</v>
      </c>
      <c r="K325" t="s">
        <v>110</v>
      </c>
      <c r="L325" s="78">
        <v>2.5000000000000001E-2</v>
      </c>
      <c r="M325" s="78">
        <v>6.4899999999999999E-2</v>
      </c>
      <c r="N325" s="77">
        <v>48557.65</v>
      </c>
      <c r="O325" s="77">
        <v>100.51</v>
      </c>
      <c r="P325" s="77">
        <v>190.15518654124401</v>
      </c>
      <c r="Q325" s="78">
        <v>1E-4</v>
      </c>
      <c r="R325" s="78">
        <v>0</v>
      </c>
    </row>
    <row r="326" spans="2:18">
      <c r="B326" s="94" t="s">
        <v>7842</v>
      </c>
      <c r="C326" t="s">
        <v>6956</v>
      </c>
      <c r="D326" t="s">
        <v>7441</v>
      </c>
      <c r="E326"/>
      <c r="F326" t="s">
        <v>650</v>
      </c>
      <c r="G326" t="s">
        <v>7442</v>
      </c>
      <c r="H326" t="s">
        <v>212</v>
      </c>
      <c r="I326" s="77">
        <v>3.79</v>
      </c>
      <c r="J326" t="s">
        <v>893</v>
      </c>
      <c r="K326" t="s">
        <v>106</v>
      </c>
      <c r="L326" s="78">
        <v>4.8000000000000001E-2</v>
      </c>
      <c r="M326" s="78">
        <v>6.5100000000000005E-2</v>
      </c>
      <c r="N326" s="77">
        <v>8602159.0399999991</v>
      </c>
      <c r="O326" s="77">
        <v>94.37</v>
      </c>
      <c r="P326" s="77">
        <v>29110.636944968101</v>
      </c>
      <c r="Q326" s="78">
        <v>1.03E-2</v>
      </c>
      <c r="R326" s="78">
        <v>1.1999999999999999E-3</v>
      </c>
    </row>
    <row r="327" spans="2:18">
      <c r="B327" s="94" t="s">
        <v>7842</v>
      </c>
      <c r="C327" t="s">
        <v>6956</v>
      </c>
      <c r="D327" t="s">
        <v>7443</v>
      </c>
      <c r="E327"/>
      <c r="F327" t="s">
        <v>650</v>
      </c>
      <c r="G327" t="s">
        <v>7444</v>
      </c>
      <c r="H327" t="s">
        <v>212</v>
      </c>
      <c r="I327" s="77">
        <v>3.87</v>
      </c>
      <c r="J327" t="s">
        <v>893</v>
      </c>
      <c r="K327" t="s">
        <v>106</v>
      </c>
      <c r="L327" s="78">
        <v>4.8000000000000001E-2</v>
      </c>
      <c r="M327" s="78">
        <v>4.65E-2</v>
      </c>
      <c r="N327" s="77">
        <v>4290130.8099999996</v>
      </c>
      <c r="O327" s="77">
        <v>91.62999999999991</v>
      </c>
      <c r="P327" s="77">
        <v>14096.7340442738</v>
      </c>
      <c r="Q327" s="78">
        <v>5.0000000000000001E-3</v>
      </c>
      <c r="R327" s="78">
        <v>5.9999999999999995E-4</v>
      </c>
    </row>
    <row r="328" spans="2:18">
      <c r="B328" s="94" t="s">
        <v>7842</v>
      </c>
      <c r="C328" t="s">
        <v>6956</v>
      </c>
      <c r="D328" t="s">
        <v>7445</v>
      </c>
      <c r="E328"/>
      <c r="F328" t="s">
        <v>650</v>
      </c>
      <c r="G328" t="s">
        <v>7446</v>
      </c>
      <c r="H328" t="s">
        <v>212</v>
      </c>
      <c r="I328" s="77">
        <v>3.68</v>
      </c>
      <c r="J328" t="s">
        <v>893</v>
      </c>
      <c r="K328" t="s">
        <v>106</v>
      </c>
      <c r="L328" s="78">
        <v>5.4399999999999997E-2</v>
      </c>
      <c r="M328" s="78">
        <v>8.7300000000000003E-2</v>
      </c>
      <c r="N328" s="77">
        <v>4359508.9400000004</v>
      </c>
      <c r="O328" s="77">
        <v>89.58</v>
      </c>
      <c r="P328" s="77">
        <v>14004.219716908899</v>
      </c>
      <c r="Q328" s="78">
        <v>5.0000000000000001E-3</v>
      </c>
      <c r="R328" s="78">
        <v>5.9999999999999995E-4</v>
      </c>
    </row>
    <row r="329" spans="2:18">
      <c r="B329" t="s">
        <v>7447</v>
      </c>
      <c r="C329" t="s">
        <v>7284</v>
      </c>
      <c r="D329" t="s">
        <v>7448</v>
      </c>
      <c r="E329"/>
      <c r="F329" t="s">
        <v>686</v>
      </c>
      <c r="G329" t="s">
        <v>319</v>
      </c>
      <c r="H329" t="s">
        <v>5221</v>
      </c>
      <c r="I329" s="77">
        <v>0.95</v>
      </c>
      <c r="J329" t="s">
        <v>1393</v>
      </c>
      <c r="K329" t="s">
        <v>106</v>
      </c>
      <c r="L329" s="78">
        <v>3.1E-2</v>
      </c>
      <c r="M329" s="78">
        <v>7.4099999999999999E-2</v>
      </c>
      <c r="N329" s="77">
        <v>3237494.2</v>
      </c>
      <c r="O329" s="77">
        <v>99.64</v>
      </c>
      <c r="P329" s="77">
        <v>11567.859446075699</v>
      </c>
      <c r="Q329" s="78">
        <v>4.1000000000000003E-3</v>
      </c>
      <c r="R329" s="78">
        <v>5.0000000000000001E-4</v>
      </c>
    </row>
    <row r="330" spans="2:18">
      <c r="B330" t="s">
        <v>7447</v>
      </c>
      <c r="C330" t="s">
        <v>7284</v>
      </c>
      <c r="D330" t="s">
        <v>7449</v>
      </c>
      <c r="E330"/>
      <c r="F330" t="s">
        <v>686</v>
      </c>
      <c r="G330" t="s">
        <v>646</v>
      </c>
      <c r="H330" t="s">
        <v>5221</v>
      </c>
      <c r="I330" s="77">
        <v>0.95</v>
      </c>
      <c r="J330" t="s">
        <v>1393</v>
      </c>
      <c r="K330" t="s">
        <v>106</v>
      </c>
      <c r="L330" s="78">
        <v>3.1E-2</v>
      </c>
      <c r="M330" s="78">
        <v>8.1199999999999994E-2</v>
      </c>
      <c r="N330" s="77">
        <v>9029.5400000000009</v>
      </c>
      <c r="O330" s="77">
        <v>100.22602554470323</v>
      </c>
      <c r="P330" s="77">
        <v>32.453118390615998</v>
      </c>
      <c r="Q330" s="78">
        <v>0</v>
      </c>
      <c r="R330" s="78">
        <v>0</v>
      </c>
    </row>
    <row r="331" spans="2:18">
      <c r="B331" t="s">
        <v>7447</v>
      </c>
      <c r="C331" t="s">
        <v>7284</v>
      </c>
      <c r="D331" t="s">
        <v>7450</v>
      </c>
      <c r="E331"/>
      <c r="F331" t="s">
        <v>686</v>
      </c>
      <c r="G331" t="s">
        <v>307</v>
      </c>
      <c r="H331" t="s">
        <v>5221</v>
      </c>
      <c r="I331" s="77">
        <v>0.95</v>
      </c>
      <c r="J331" t="s">
        <v>1393</v>
      </c>
      <c r="K331" t="s">
        <v>106</v>
      </c>
      <c r="L331" s="78">
        <v>3.1E-2</v>
      </c>
      <c r="M331" s="78">
        <v>8.1900000000000001E-2</v>
      </c>
      <c r="N331" s="77">
        <v>12331.27</v>
      </c>
      <c r="O331" s="77">
        <v>99.64</v>
      </c>
      <c r="P331" s="77">
        <v>44.060742456808001</v>
      </c>
      <c r="Q331" s="78">
        <v>0</v>
      </c>
      <c r="R331" s="78">
        <v>0</v>
      </c>
    </row>
    <row r="332" spans="2:18">
      <c r="B332" t="s">
        <v>7447</v>
      </c>
      <c r="C332" t="s">
        <v>7284</v>
      </c>
      <c r="D332" t="s">
        <v>7451</v>
      </c>
      <c r="E332"/>
      <c r="F332" t="s">
        <v>686</v>
      </c>
      <c r="G332" t="s">
        <v>654</v>
      </c>
      <c r="H332" t="s">
        <v>5221</v>
      </c>
      <c r="I332" s="77">
        <v>0.95</v>
      </c>
      <c r="J332" t="s">
        <v>1393</v>
      </c>
      <c r="K332" t="s">
        <v>106</v>
      </c>
      <c r="L332" s="78">
        <v>3.1E-2</v>
      </c>
      <c r="M332" s="78">
        <v>8.3400000000000002E-2</v>
      </c>
      <c r="N332" s="77">
        <v>6403.16</v>
      </c>
      <c r="O332" s="77">
        <v>99.65</v>
      </c>
      <c r="P332" s="77">
        <v>22.88136569884</v>
      </c>
      <c r="Q332" s="78">
        <v>0</v>
      </c>
      <c r="R332" s="78">
        <v>0</v>
      </c>
    </row>
    <row r="333" spans="2:18">
      <c r="B333" t="s">
        <v>7452</v>
      </c>
      <c r="C333" t="s">
        <v>6956</v>
      </c>
      <c r="D333" t="s">
        <v>7453</v>
      </c>
      <c r="E333"/>
      <c r="F333" t="s">
        <v>686</v>
      </c>
      <c r="G333" t="s">
        <v>417</v>
      </c>
      <c r="H333" t="s">
        <v>5221</v>
      </c>
      <c r="I333" s="77">
        <v>3.01</v>
      </c>
      <c r="J333" t="s">
        <v>132</v>
      </c>
      <c r="K333" t="s">
        <v>205</v>
      </c>
      <c r="L333" s="78">
        <v>4.5999999999999999E-2</v>
      </c>
      <c r="M333" s="78">
        <v>6.6900000000000001E-2</v>
      </c>
      <c r="N333" s="77">
        <v>31500309.059999999</v>
      </c>
      <c r="O333" s="77">
        <v>99.32</v>
      </c>
      <c r="P333" s="77">
        <v>10756.1635722951</v>
      </c>
      <c r="Q333" s="78">
        <v>3.8E-3</v>
      </c>
      <c r="R333" s="78">
        <v>4.0000000000000002E-4</v>
      </c>
    </row>
    <row r="334" spans="2:18">
      <c r="B334" t="s">
        <v>7452</v>
      </c>
      <c r="C334" t="s">
        <v>6956</v>
      </c>
      <c r="D334" t="s">
        <v>7454</v>
      </c>
      <c r="E334"/>
      <c r="F334" t="s">
        <v>686</v>
      </c>
      <c r="G334" t="s">
        <v>377</v>
      </c>
      <c r="H334" t="s">
        <v>5221</v>
      </c>
      <c r="I334" s="77">
        <v>1.31</v>
      </c>
      <c r="J334" t="s">
        <v>1393</v>
      </c>
      <c r="K334" t="s">
        <v>202</v>
      </c>
      <c r="L334" s="78">
        <v>3.2800000000000003E-2</v>
      </c>
      <c r="M334" s="78">
        <v>6.2100000000000002E-2</v>
      </c>
      <c r="N334" s="77">
        <v>863475.44</v>
      </c>
      <c r="O334" s="77">
        <v>101.21122136986295</v>
      </c>
      <c r="P334" s="77">
        <v>301.419850069311</v>
      </c>
      <c r="Q334" s="78">
        <v>1E-4</v>
      </c>
      <c r="R334" s="78">
        <v>0</v>
      </c>
    </row>
    <row r="335" spans="2:18">
      <c r="B335" t="s">
        <v>7452</v>
      </c>
      <c r="C335" t="s">
        <v>6956</v>
      </c>
      <c r="D335" t="s">
        <v>7455</v>
      </c>
      <c r="E335"/>
      <c r="F335" t="s">
        <v>686</v>
      </c>
      <c r="G335" t="s">
        <v>307</v>
      </c>
      <c r="H335" t="s">
        <v>5221</v>
      </c>
      <c r="I335" s="77">
        <v>1.31</v>
      </c>
      <c r="J335" t="s">
        <v>1393</v>
      </c>
      <c r="K335" t="s">
        <v>202</v>
      </c>
      <c r="L335" s="78">
        <v>3.2800000000000003E-2</v>
      </c>
      <c r="M335" s="78">
        <v>6.4500000000000002E-2</v>
      </c>
      <c r="N335" s="77">
        <v>334272.46999999997</v>
      </c>
      <c r="O335" s="77">
        <v>100.28</v>
      </c>
      <c r="P335" s="77">
        <v>115.613388512727</v>
      </c>
      <c r="Q335" s="78">
        <v>0</v>
      </c>
      <c r="R335" s="78">
        <v>0</v>
      </c>
    </row>
    <row r="336" spans="2:18">
      <c r="B336" t="s">
        <v>7456</v>
      </c>
      <c r="C336" t="s">
        <v>6956</v>
      </c>
      <c r="D336" t="s">
        <v>7457</v>
      </c>
      <c r="E336"/>
      <c r="F336" t="s">
        <v>754</v>
      </c>
      <c r="G336" t="s">
        <v>646</v>
      </c>
      <c r="H336" t="s">
        <v>212</v>
      </c>
      <c r="I336" s="77">
        <v>3.29</v>
      </c>
      <c r="J336" t="s">
        <v>123</v>
      </c>
      <c r="K336" t="s">
        <v>110</v>
      </c>
      <c r="L336" s="78">
        <v>2.2599999999999999E-2</v>
      </c>
      <c r="M336" s="78">
        <v>6.3799999999999996E-2</v>
      </c>
      <c r="N336" s="77">
        <v>6690960.04</v>
      </c>
      <c r="O336" s="77">
        <v>99.740000000000379</v>
      </c>
      <c r="P336" s="77">
        <v>26001.5382797276</v>
      </c>
      <c r="Q336" s="78">
        <v>9.1999999999999998E-3</v>
      </c>
      <c r="R336" s="78">
        <v>1.1000000000000001E-3</v>
      </c>
    </row>
    <row r="337" spans="2:18">
      <c r="B337" t="s">
        <v>7456</v>
      </c>
      <c r="C337" t="s">
        <v>6956</v>
      </c>
      <c r="D337" t="s">
        <v>7458</v>
      </c>
      <c r="E337"/>
      <c r="F337" t="s">
        <v>7180</v>
      </c>
      <c r="G337" t="s">
        <v>7459</v>
      </c>
      <c r="H337" t="s">
        <v>5221</v>
      </c>
      <c r="I337" s="77">
        <v>3.2</v>
      </c>
      <c r="J337" t="s">
        <v>123</v>
      </c>
      <c r="K337" t="s">
        <v>113</v>
      </c>
      <c r="L337" s="78">
        <v>3.0300000000000001E-2</v>
      </c>
      <c r="M337" s="78">
        <v>7.51E-2</v>
      </c>
      <c r="N337" s="77">
        <v>1758111.98</v>
      </c>
      <c r="O337" s="77">
        <v>99.910000000000153</v>
      </c>
      <c r="P337" s="77">
        <v>7774.7516661546997</v>
      </c>
      <c r="Q337" s="78">
        <v>2.8E-3</v>
      </c>
      <c r="R337" s="78">
        <v>2.9999999999999997E-4</v>
      </c>
    </row>
    <row r="338" spans="2:18">
      <c r="B338" t="s">
        <v>7460</v>
      </c>
      <c r="C338" t="s">
        <v>6956</v>
      </c>
      <c r="D338" t="s">
        <v>7461</v>
      </c>
      <c r="E338"/>
      <c r="F338" t="s">
        <v>1249</v>
      </c>
      <c r="G338" t="s">
        <v>7462</v>
      </c>
      <c r="H338" t="s">
        <v>223</v>
      </c>
      <c r="I338" s="77">
        <v>6.62</v>
      </c>
      <c r="J338" t="s">
        <v>1448</v>
      </c>
      <c r="K338" t="s">
        <v>106</v>
      </c>
      <c r="L338" s="78">
        <v>5.3900000000000003E-2</v>
      </c>
      <c r="M338" s="78">
        <v>5.6599999999999998E-2</v>
      </c>
      <c r="N338" s="77">
        <v>4335330.88</v>
      </c>
      <c r="O338" s="77">
        <v>101.35000000000012</v>
      </c>
      <c r="P338" s="77">
        <v>15756.3742389117</v>
      </c>
      <c r="Q338" s="78">
        <v>5.5999999999999999E-3</v>
      </c>
      <c r="R338" s="78">
        <v>5.9999999999999995E-4</v>
      </c>
    </row>
    <row r="339" spans="2:18">
      <c r="B339" t="s">
        <v>7460</v>
      </c>
      <c r="C339" t="s">
        <v>6956</v>
      </c>
      <c r="D339" t="s">
        <v>7463</v>
      </c>
      <c r="E339"/>
      <c r="F339" t="s">
        <v>1249</v>
      </c>
      <c r="G339" t="s">
        <v>5658</v>
      </c>
      <c r="H339" t="s">
        <v>223</v>
      </c>
      <c r="I339" s="77">
        <v>6.69</v>
      </c>
      <c r="J339" t="s">
        <v>1448</v>
      </c>
      <c r="K339" t="s">
        <v>106</v>
      </c>
      <c r="L339" s="78">
        <v>4.36E-2</v>
      </c>
      <c r="M339" s="78">
        <v>5.5599999999999997E-2</v>
      </c>
      <c r="N339" s="77">
        <v>4058119.41</v>
      </c>
      <c r="O339" s="77">
        <v>104.42000000000004</v>
      </c>
      <c r="P339" s="77">
        <v>15195.6330004882</v>
      </c>
      <c r="Q339" s="78">
        <v>5.4000000000000003E-3</v>
      </c>
      <c r="R339" s="78">
        <v>5.9999999999999995E-4</v>
      </c>
    </row>
    <row r="340" spans="2:18">
      <c r="B340" t="s">
        <v>7464</v>
      </c>
      <c r="C340" t="s">
        <v>6956</v>
      </c>
      <c r="D340" t="s">
        <v>7465</v>
      </c>
      <c r="E340"/>
      <c r="F340" t="s">
        <v>7466</v>
      </c>
      <c r="G340" t="s">
        <v>7444</v>
      </c>
      <c r="H340" t="s">
        <v>150</v>
      </c>
      <c r="I340" s="77">
        <v>4.8</v>
      </c>
      <c r="J340" t="s">
        <v>123</v>
      </c>
      <c r="K340" t="s">
        <v>106</v>
      </c>
      <c r="L340" s="78">
        <v>5.0000000000000001E-4</v>
      </c>
      <c r="M340" s="78">
        <v>7.3099999999999998E-2</v>
      </c>
      <c r="N340" s="77">
        <v>3971392.23</v>
      </c>
      <c r="O340" s="77">
        <v>91.769999999999953</v>
      </c>
      <c r="P340" s="77">
        <v>13069.344285003001</v>
      </c>
      <c r="Q340" s="78">
        <v>4.5999999999999999E-3</v>
      </c>
      <c r="R340" s="78">
        <v>5.0000000000000001E-4</v>
      </c>
    </row>
    <row r="341" spans="2:18">
      <c r="B341" t="s">
        <v>7467</v>
      </c>
      <c r="C341" t="s">
        <v>6956</v>
      </c>
      <c r="D341" t="s">
        <v>7468</v>
      </c>
      <c r="E341"/>
      <c r="F341" t="s">
        <v>1259</v>
      </c>
      <c r="G341" t="s">
        <v>7469</v>
      </c>
      <c r="H341" t="s">
        <v>223</v>
      </c>
      <c r="I341" s="77">
        <v>8.08</v>
      </c>
      <c r="J341" t="s">
        <v>123</v>
      </c>
      <c r="K341" t="s">
        <v>106</v>
      </c>
      <c r="L341" s="78">
        <v>4.4999999999999998E-2</v>
      </c>
      <c r="M341" s="78">
        <v>7.9000000000000001E-2</v>
      </c>
      <c r="N341" s="77">
        <v>1728463.24</v>
      </c>
      <c r="O341" s="77">
        <v>77.120000000000033</v>
      </c>
      <c r="P341" s="77">
        <v>4780.1051905671702</v>
      </c>
      <c r="Q341" s="78">
        <v>1.6999999999999999E-3</v>
      </c>
      <c r="R341" s="78">
        <v>2.0000000000000001E-4</v>
      </c>
    </row>
    <row r="342" spans="2:18">
      <c r="B342" t="s">
        <v>7467</v>
      </c>
      <c r="C342" t="s">
        <v>6956</v>
      </c>
      <c r="D342" t="s">
        <v>7470</v>
      </c>
      <c r="E342"/>
      <c r="F342" t="s">
        <v>1259</v>
      </c>
      <c r="G342" t="s">
        <v>7471</v>
      </c>
      <c r="H342" t="s">
        <v>223</v>
      </c>
      <c r="I342" s="77">
        <v>8.08</v>
      </c>
      <c r="J342" t="s">
        <v>123</v>
      </c>
      <c r="K342" t="s">
        <v>106</v>
      </c>
      <c r="L342" s="78">
        <v>4.4999999999999998E-2</v>
      </c>
      <c r="M342" s="78">
        <v>7.9000000000000001E-2</v>
      </c>
      <c r="N342" s="77">
        <v>334040.56</v>
      </c>
      <c r="O342" s="77">
        <v>77.12</v>
      </c>
      <c r="P342" s="77">
        <v>923.79691842099203</v>
      </c>
      <c r="Q342" s="78">
        <v>2.9999999999999997E-4</v>
      </c>
      <c r="R342" s="78">
        <v>0</v>
      </c>
    </row>
    <row r="343" spans="2:18">
      <c r="B343" t="s">
        <v>7467</v>
      </c>
      <c r="C343" t="s">
        <v>6956</v>
      </c>
      <c r="D343" t="s">
        <v>7472</v>
      </c>
      <c r="E343"/>
      <c r="F343" t="s">
        <v>1259</v>
      </c>
      <c r="G343" t="s">
        <v>7473</v>
      </c>
      <c r="H343" t="s">
        <v>223</v>
      </c>
      <c r="I343" s="77">
        <v>8.08</v>
      </c>
      <c r="J343" t="s">
        <v>123</v>
      </c>
      <c r="K343" t="s">
        <v>106</v>
      </c>
      <c r="L343" s="78">
        <v>4.4999999999999998E-2</v>
      </c>
      <c r="M343" s="78">
        <v>7.9000000000000001E-2</v>
      </c>
      <c r="N343" s="77">
        <v>305366.57</v>
      </c>
      <c r="O343" s="77">
        <v>77.12</v>
      </c>
      <c r="P343" s="77">
        <v>844.49833383942405</v>
      </c>
      <c r="Q343" s="78">
        <v>2.9999999999999997E-4</v>
      </c>
      <c r="R343" s="78">
        <v>0</v>
      </c>
    </row>
    <row r="344" spans="2:18">
      <c r="B344" t="s">
        <v>7467</v>
      </c>
      <c r="C344" t="s">
        <v>6956</v>
      </c>
      <c r="D344" t="s">
        <v>7474</v>
      </c>
      <c r="E344"/>
      <c r="F344" t="s">
        <v>1259</v>
      </c>
      <c r="G344" t="s">
        <v>486</v>
      </c>
      <c r="H344" t="s">
        <v>223</v>
      </c>
      <c r="I344" s="77">
        <v>8.08</v>
      </c>
      <c r="J344" t="s">
        <v>123</v>
      </c>
      <c r="K344" t="s">
        <v>106</v>
      </c>
      <c r="L344" s="78">
        <v>4.4999999999999998E-2</v>
      </c>
      <c r="M344" s="78">
        <v>7.9000000000000001E-2</v>
      </c>
      <c r="N344" s="77">
        <v>289618.34000000003</v>
      </c>
      <c r="O344" s="77">
        <v>77.12</v>
      </c>
      <c r="P344" s="77">
        <v>800.94623841548798</v>
      </c>
      <c r="Q344" s="78">
        <v>2.9999999999999997E-4</v>
      </c>
      <c r="R344" s="78">
        <v>0</v>
      </c>
    </row>
    <row r="345" spans="2:18">
      <c r="B345" t="s">
        <v>7467</v>
      </c>
      <c r="C345" t="s">
        <v>6956</v>
      </c>
      <c r="D345" t="s">
        <v>7475</v>
      </c>
      <c r="E345"/>
      <c r="F345" t="s">
        <v>1359</v>
      </c>
      <c r="G345" t="s">
        <v>7476</v>
      </c>
      <c r="H345" t="s">
        <v>386</v>
      </c>
      <c r="I345" s="77">
        <v>7.33</v>
      </c>
      <c r="J345" t="s">
        <v>467</v>
      </c>
      <c r="K345" t="s">
        <v>106</v>
      </c>
      <c r="L345" s="78">
        <v>4.9000000000000002E-2</v>
      </c>
      <c r="M345" s="78">
        <v>6.0499999999999998E-2</v>
      </c>
      <c r="N345" s="77">
        <v>1235022.67</v>
      </c>
      <c r="O345" s="77">
        <v>91</v>
      </c>
      <c r="P345" s="77">
        <v>4030.2000781042002</v>
      </c>
      <c r="Q345" s="78">
        <v>1.4E-3</v>
      </c>
      <c r="R345" s="78">
        <v>2.0000000000000001E-4</v>
      </c>
    </row>
    <row r="346" spans="2:18">
      <c r="B346" t="s">
        <v>7477</v>
      </c>
      <c r="C346" t="s">
        <v>6956</v>
      </c>
      <c r="D346" t="s">
        <v>7478</v>
      </c>
      <c r="E346"/>
      <c r="F346" t="s">
        <v>1259</v>
      </c>
      <c r="G346" t="s">
        <v>7479</v>
      </c>
      <c r="H346" t="s">
        <v>223</v>
      </c>
      <c r="I346" s="77">
        <v>2.4700000000000002</v>
      </c>
      <c r="J346" t="s">
        <v>127</v>
      </c>
      <c r="K346" t="s">
        <v>106</v>
      </c>
      <c r="L346" s="78">
        <v>5.0200000000000002E-2</v>
      </c>
      <c r="M346" s="78">
        <v>6.4199999999999993E-2</v>
      </c>
      <c r="N346" s="77">
        <v>2117692.56</v>
      </c>
      <c r="O346" s="77">
        <v>98.26</v>
      </c>
      <c r="P346" s="77">
        <v>7461.9091281092196</v>
      </c>
      <c r="Q346" s="78">
        <v>2.5999999999999999E-3</v>
      </c>
      <c r="R346" s="78">
        <v>2.9999999999999997E-4</v>
      </c>
    </row>
    <row r="347" spans="2:18">
      <c r="B347" t="s">
        <v>7480</v>
      </c>
      <c r="C347" t="s">
        <v>6956</v>
      </c>
      <c r="D347" t="s">
        <v>7481</v>
      </c>
      <c r="E347"/>
      <c r="F347" t="s">
        <v>7381</v>
      </c>
      <c r="G347" t="s">
        <v>7482</v>
      </c>
      <c r="H347" t="s">
        <v>212</v>
      </c>
      <c r="I347" s="77">
        <v>4.82</v>
      </c>
      <c r="J347" t="s">
        <v>1448</v>
      </c>
      <c r="K347" t="s">
        <v>113</v>
      </c>
      <c r="L347" s="78">
        <v>2.1499999999999998E-2</v>
      </c>
      <c r="M347" s="78">
        <v>6.9900000000000004E-2</v>
      </c>
      <c r="N347" s="77">
        <v>482956.54</v>
      </c>
      <c r="O347" s="77">
        <v>98.580000000000069</v>
      </c>
      <c r="P347" s="77">
        <v>2107.30743357766</v>
      </c>
      <c r="Q347" s="78">
        <v>6.9999999999999999E-4</v>
      </c>
      <c r="R347" s="78">
        <v>1E-4</v>
      </c>
    </row>
    <row r="348" spans="2:18">
      <c r="B348" t="s">
        <v>7419</v>
      </c>
      <c r="C348" t="s">
        <v>6956</v>
      </c>
      <c r="D348" t="s">
        <v>7483</v>
      </c>
      <c r="E348"/>
      <c r="F348" t="s">
        <v>7381</v>
      </c>
      <c r="G348" t="s">
        <v>7484</v>
      </c>
      <c r="H348" t="s">
        <v>212</v>
      </c>
      <c r="I348" s="77">
        <v>0.3</v>
      </c>
      <c r="J348" t="s">
        <v>1306</v>
      </c>
      <c r="K348" t="s">
        <v>106</v>
      </c>
      <c r="L348" s="78">
        <v>1.9699999999999999E-2</v>
      </c>
      <c r="M348" s="78">
        <v>4.8800000000000003E-2</v>
      </c>
      <c r="N348" s="77">
        <v>10197510.800000001</v>
      </c>
      <c r="O348" s="77">
        <v>100.9</v>
      </c>
      <c r="P348" s="77">
        <v>36897.388192359103</v>
      </c>
      <c r="Q348" s="78">
        <v>1.3100000000000001E-2</v>
      </c>
      <c r="R348" s="78">
        <v>1.5E-3</v>
      </c>
    </row>
    <row r="349" spans="2:18">
      <c r="B349" t="s">
        <v>7485</v>
      </c>
      <c r="C349" t="s">
        <v>6956</v>
      </c>
      <c r="D349" t="s">
        <v>7486</v>
      </c>
      <c r="E349"/>
      <c r="F349" t="s">
        <v>7381</v>
      </c>
      <c r="G349" t="s">
        <v>7487</v>
      </c>
      <c r="H349" t="s">
        <v>212</v>
      </c>
      <c r="I349" s="77">
        <v>0.27</v>
      </c>
      <c r="J349" t="s">
        <v>1306</v>
      </c>
      <c r="K349" t="s">
        <v>106</v>
      </c>
      <c r="L349" s="78">
        <v>1.9400000000000001E-2</v>
      </c>
      <c r="M349" s="78">
        <v>5.1900000000000002E-2</v>
      </c>
      <c r="N349" s="77">
        <v>6295153.4800000004</v>
      </c>
      <c r="O349" s="77">
        <v>100.85</v>
      </c>
      <c r="P349" s="77">
        <v>22766.3029525038</v>
      </c>
      <c r="Q349" s="78">
        <v>8.0999999999999996E-3</v>
      </c>
      <c r="R349" s="78">
        <v>8.9999999999999998E-4</v>
      </c>
    </row>
    <row r="350" spans="2:18">
      <c r="B350" t="s">
        <v>7488</v>
      </c>
      <c r="C350" t="s">
        <v>6956</v>
      </c>
      <c r="D350" t="s">
        <v>7489</v>
      </c>
      <c r="E350"/>
      <c r="F350" t="s">
        <v>7381</v>
      </c>
      <c r="G350" t="s">
        <v>7490</v>
      </c>
      <c r="H350" t="s">
        <v>212</v>
      </c>
      <c r="I350" s="77">
        <v>2.82</v>
      </c>
      <c r="J350" t="s">
        <v>1448</v>
      </c>
      <c r="K350" t="s">
        <v>106</v>
      </c>
      <c r="L350" s="78">
        <v>8.6999999999999994E-3</v>
      </c>
      <c r="M350" s="78">
        <v>7.3200000000000001E-2</v>
      </c>
      <c r="N350" s="77">
        <v>1800774.38</v>
      </c>
      <c r="O350" s="77">
        <v>102.41</v>
      </c>
      <c r="P350" s="77">
        <v>6613.2045306129903</v>
      </c>
      <c r="Q350" s="78">
        <v>2.3E-3</v>
      </c>
      <c r="R350" s="78">
        <v>2.9999999999999997E-4</v>
      </c>
    </row>
    <row r="351" spans="2:18">
      <c r="B351" t="s">
        <v>7488</v>
      </c>
      <c r="C351" t="s">
        <v>6956</v>
      </c>
      <c r="D351" t="s">
        <v>7491</v>
      </c>
      <c r="E351"/>
      <c r="F351" t="s">
        <v>7381</v>
      </c>
      <c r="G351" t="s">
        <v>7492</v>
      </c>
      <c r="H351" t="s">
        <v>212</v>
      </c>
      <c r="I351" s="77">
        <v>2.82</v>
      </c>
      <c r="J351" t="s">
        <v>1448</v>
      </c>
      <c r="K351" t="s">
        <v>106</v>
      </c>
      <c r="L351" s="78">
        <v>7.1400000000000005E-2</v>
      </c>
      <c r="M351" s="78">
        <v>7.2599999999999998E-2</v>
      </c>
      <c r="N351" s="77">
        <v>1452990.08</v>
      </c>
      <c r="O351" s="77">
        <v>102.41</v>
      </c>
      <c r="P351" s="77">
        <v>5335.99360736781</v>
      </c>
      <c r="Q351" s="78">
        <v>1.9E-3</v>
      </c>
      <c r="R351" s="78">
        <v>2.0000000000000001E-4</v>
      </c>
    </row>
    <row r="352" spans="2:18">
      <c r="B352" t="s">
        <v>7488</v>
      </c>
      <c r="C352" t="s">
        <v>6956</v>
      </c>
      <c r="D352" t="s">
        <v>7493</v>
      </c>
      <c r="E352"/>
      <c r="F352" t="s">
        <v>7381</v>
      </c>
      <c r="G352" t="s">
        <v>7494</v>
      </c>
      <c r="H352" t="s">
        <v>212</v>
      </c>
      <c r="I352" s="77">
        <v>2.83</v>
      </c>
      <c r="J352" t="s">
        <v>1448</v>
      </c>
      <c r="K352" t="s">
        <v>106</v>
      </c>
      <c r="L352" s="78">
        <v>7.1400000000000005E-2</v>
      </c>
      <c r="M352" s="78">
        <v>6.59E-2</v>
      </c>
      <c r="N352" s="77">
        <v>1326956.81</v>
      </c>
      <c r="O352" s="77">
        <v>102.42</v>
      </c>
      <c r="P352" s="77">
        <v>4873.6220249799599</v>
      </c>
      <c r="Q352" s="78">
        <v>1.6999999999999999E-3</v>
      </c>
      <c r="R352" s="78">
        <v>2.0000000000000001E-4</v>
      </c>
    </row>
    <row r="353" spans="2:18">
      <c r="B353" t="s">
        <v>7431</v>
      </c>
      <c r="C353" t="s">
        <v>6956</v>
      </c>
      <c r="D353" t="s">
        <v>7495</v>
      </c>
      <c r="E353"/>
      <c r="F353" t="s">
        <v>7381</v>
      </c>
      <c r="G353" t="s">
        <v>5442</v>
      </c>
      <c r="H353" t="s">
        <v>212</v>
      </c>
      <c r="I353" s="77">
        <v>1.98</v>
      </c>
      <c r="J353" t="s">
        <v>123</v>
      </c>
      <c r="K353" t="s">
        <v>106</v>
      </c>
      <c r="L353" s="78">
        <v>3.5200000000000002E-2</v>
      </c>
      <c r="M353" s="78">
        <v>7.0900000000000005E-2</v>
      </c>
      <c r="N353" s="77">
        <v>3162337.33</v>
      </c>
      <c r="O353" s="77">
        <v>103.95</v>
      </c>
      <c r="P353" s="77">
        <v>11788.0772611625</v>
      </c>
      <c r="Q353" s="78">
        <v>4.1999999999999997E-3</v>
      </c>
      <c r="R353" s="78">
        <v>5.0000000000000001E-4</v>
      </c>
    </row>
    <row r="354" spans="2:18">
      <c r="B354" t="s">
        <v>7431</v>
      </c>
      <c r="C354" t="s">
        <v>6956</v>
      </c>
      <c r="D354" t="s">
        <v>7496</v>
      </c>
      <c r="E354"/>
      <c r="F354" t="s">
        <v>7381</v>
      </c>
      <c r="G354" t="s">
        <v>7497</v>
      </c>
      <c r="H354" t="s">
        <v>212</v>
      </c>
      <c r="I354" s="77">
        <v>1.99</v>
      </c>
      <c r="J354" t="s">
        <v>123</v>
      </c>
      <c r="K354" t="s">
        <v>106</v>
      </c>
      <c r="L354" s="78">
        <v>3.5200000000000002E-2</v>
      </c>
      <c r="M354" s="78">
        <v>7.6499999999999999E-2</v>
      </c>
      <c r="N354" s="77">
        <v>186019.83</v>
      </c>
      <c r="O354" s="77">
        <v>102.55</v>
      </c>
      <c r="P354" s="77">
        <v>684.07732169469</v>
      </c>
      <c r="Q354" s="78">
        <v>2.0000000000000001E-4</v>
      </c>
      <c r="R354" s="78">
        <v>0</v>
      </c>
    </row>
    <row r="355" spans="2:18">
      <c r="B355" t="s">
        <v>7498</v>
      </c>
      <c r="C355" t="s">
        <v>6956</v>
      </c>
      <c r="D355" t="s">
        <v>7499</v>
      </c>
      <c r="E355"/>
      <c r="F355" t="s">
        <v>217</v>
      </c>
      <c r="G355" t="s">
        <v>7500</v>
      </c>
      <c r="H355" t="s">
        <v>218</v>
      </c>
      <c r="I355" s="77">
        <v>1.2</v>
      </c>
      <c r="J355" t="s">
        <v>1448</v>
      </c>
      <c r="K355" t="s">
        <v>106</v>
      </c>
      <c r="L355" s="78">
        <v>2.5000000000000001E-2</v>
      </c>
      <c r="M355" s="78">
        <v>5.91E-2</v>
      </c>
      <c r="N355" s="77">
        <v>938527.77</v>
      </c>
      <c r="O355" s="77">
        <v>101.2</v>
      </c>
      <c r="P355" s="77">
        <v>3405.9473102186398</v>
      </c>
      <c r="Q355" s="78">
        <v>1.1999999999999999E-3</v>
      </c>
      <c r="R355" s="78">
        <v>1E-4</v>
      </c>
    </row>
    <row r="356" spans="2:18">
      <c r="B356" t="s">
        <v>7480</v>
      </c>
      <c r="C356" t="s">
        <v>6956</v>
      </c>
      <c r="D356" t="s">
        <v>7501</v>
      </c>
      <c r="E356"/>
      <c r="F356" t="s">
        <v>217</v>
      </c>
      <c r="G356" t="s">
        <v>7502</v>
      </c>
      <c r="H356" t="s">
        <v>218</v>
      </c>
      <c r="I356" s="77">
        <v>4.82</v>
      </c>
      <c r="J356" t="s">
        <v>1448</v>
      </c>
      <c r="K356" t="s">
        <v>113</v>
      </c>
      <c r="L356" s="78">
        <v>2.1499999999999998E-2</v>
      </c>
      <c r="M356" s="78">
        <v>6.9900000000000004E-2</v>
      </c>
      <c r="N356" s="77">
        <v>1798932.11</v>
      </c>
      <c r="O356" s="77">
        <v>98.58</v>
      </c>
      <c r="P356" s="77">
        <v>7849.3667523469903</v>
      </c>
      <c r="Q356" s="78">
        <v>2.8E-3</v>
      </c>
      <c r="R356" s="78">
        <v>2.9999999999999997E-4</v>
      </c>
    </row>
    <row r="357" spans="2:18">
      <c r="B357" t="s">
        <v>7503</v>
      </c>
      <c r="C357" t="s">
        <v>6956</v>
      </c>
      <c r="D357" t="s">
        <v>7504</v>
      </c>
      <c r="E357"/>
      <c r="F357" t="s">
        <v>217</v>
      </c>
      <c r="G357" t="s">
        <v>1221</v>
      </c>
      <c r="H357" t="s">
        <v>218</v>
      </c>
      <c r="I357" s="77">
        <v>1.17</v>
      </c>
      <c r="J357" t="s">
        <v>1448</v>
      </c>
      <c r="K357" t="s">
        <v>106</v>
      </c>
      <c r="L357" s="78">
        <v>3.6700000000000003E-2</v>
      </c>
      <c r="M357" s="78">
        <v>7.6200000000000004E-2</v>
      </c>
      <c r="N357" s="77">
        <v>1306678.3500000001</v>
      </c>
      <c r="O357" s="77">
        <v>65.44184499999993</v>
      </c>
      <c r="P357" s="77">
        <v>3066.4403117536399</v>
      </c>
      <c r="Q357" s="78">
        <v>1.1000000000000001E-3</v>
      </c>
      <c r="R357" s="78">
        <v>1E-4</v>
      </c>
    </row>
    <row r="358" spans="2:18">
      <c r="B358" t="s">
        <v>7503</v>
      </c>
      <c r="C358" t="s">
        <v>6956</v>
      </c>
      <c r="D358" t="s">
        <v>7505</v>
      </c>
      <c r="E358"/>
      <c r="F358" t="s">
        <v>217</v>
      </c>
      <c r="G358" t="s">
        <v>7506</v>
      </c>
      <c r="H358" t="s">
        <v>218</v>
      </c>
      <c r="I358" s="77">
        <v>2.17</v>
      </c>
      <c r="J358" t="s">
        <v>1448</v>
      </c>
      <c r="K358" t="s">
        <v>106</v>
      </c>
      <c r="L358" s="78">
        <v>3.6700000000000003E-2</v>
      </c>
      <c r="M358" s="78">
        <v>7.8899999999999998E-2</v>
      </c>
      <c r="N358" s="77">
        <v>248011.06</v>
      </c>
      <c r="O358" s="77">
        <v>65.441845000000001</v>
      </c>
      <c r="P358" s="77">
        <v>582.01860629645296</v>
      </c>
      <c r="Q358" s="78">
        <v>2.0000000000000001E-4</v>
      </c>
      <c r="R358" s="78">
        <v>0</v>
      </c>
    </row>
    <row r="359" spans="2:18">
      <c r="B359" t="s">
        <v>7507</v>
      </c>
      <c r="C359" t="s">
        <v>6956</v>
      </c>
      <c r="D359" t="s">
        <v>7508</v>
      </c>
      <c r="E359"/>
      <c r="F359" t="s">
        <v>217</v>
      </c>
      <c r="G359" t="s">
        <v>798</v>
      </c>
      <c r="H359" t="s">
        <v>218</v>
      </c>
      <c r="I359" s="77">
        <v>0.83</v>
      </c>
      <c r="J359" t="s">
        <v>1448</v>
      </c>
      <c r="K359" t="s">
        <v>116</v>
      </c>
      <c r="L359" s="78">
        <v>6.3200000000000006E-2</v>
      </c>
      <c r="M359" s="78">
        <v>4.87E-2</v>
      </c>
      <c r="N359" s="77">
        <v>171030.77</v>
      </c>
      <c r="O359" s="77">
        <v>101.73999999999995</v>
      </c>
      <c r="P359" s="77">
        <v>460.57834851796599</v>
      </c>
      <c r="Q359" s="78">
        <v>2.0000000000000001E-4</v>
      </c>
      <c r="R359" s="78">
        <v>0</v>
      </c>
    </row>
    <row r="360" spans="2:18">
      <c r="B360" t="s">
        <v>7507</v>
      </c>
      <c r="C360" t="s">
        <v>6956</v>
      </c>
      <c r="D360" t="s">
        <v>7509</v>
      </c>
      <c r="E360"/>
      <c r="F360" t="s">
        <v>217</v>
      </c>
      <c r="G360" t="s">
        <v>798</v>
      </c>
      <c r="H360" t="s">
        <v>218</v>
      </c>
      <c r="I360" s="77">
        <v>5.68</v>
      </c>
      <c r="J360" t="s">
        <v>1448</v>
      </c>
      <c r="K360" t="s">
        <v>116</v>
      </c>
      <c r="L360" s="78">
        <v>6.4899999999999999E-2</v>
      </c>
      <c r="M360" s="78">
        <v>5.3499999999999999E-2</v>
      </c>
      <c r="N360" s="77">
        <v>286680</v>
      </c>
      <c r="O360" s="77">
        <v>100.43</v>
      </c>
      <c r="P360" s="77">
        <v>762.07618915559999</v>
      </c>
      <c r="Q360" s="78">
        <v>2.9999999999999997E-4</v>
      </c>
      <c r="R360" s="78">
        <v>0</v>
      </c>
    </row>
    <row r="361" spans="2:18">
      <c r="B361" t="s">
        <v>7507</v>
      </c>
      <c r="C361" t="s">
        <v>6956</v>
      </c>
      <c r="D361" t="s">
        <v>7510</v>
      </c>
      <c r="E361"/>
      <c r="F361" t="s">
        <v>217</v>
      </c>
      <c r="G361" t="s">
        <v>798</v>
      </c>
      <c r="H361" t="s">
        <v>218</v>
      </c>
      <c r="I361" s="77">
        <v>5.67</v>
      </c>
      <c r="J361" t="s">
        <v>1448</v>
      </c>
      <c r="K361" t="s">
        <v>116</v>
      </c>
      <c r="L361" s="78">
        <v>4.4999999999999998E-2</v>
      </c>
      <c r="M361" s="78">
        <v>6.4199999999999993E-2</v>
      </c>
      <c r="N361" s="77">
        <v>1146720</v>
      </c>
      <c r="O361" s="77">
        <v>91.43</v>
      </c>
      <c r="P361" s="77">
        <v>2775.1319715024001</v>
      </c>
      <c r="Q361" s="78">
        <v>1E-3</v>
      </c>
      <c r="R361" s="78">
        <v>1E-4</v>
      </c>
    </row>
    <row r="362" spans="2:18">
      <c r="B362" t="s">
        <v>7511</v>
      </c>
      <c r="C362" t="s">
        <v>6956</v>
      </c>
      <c r="D362" t="s">
        <v>7512</v>
      </c>
      <c r="E362"/>
      <c r="F362" t="s">
        <v>217</v>
      </c>
      <c r="G362" t="s">
        <v>430</v>
      </c>
      <c r="H362" t="s">
        <v>218</v>
      </c>
      <c r="I362" s="77">
        <v>0.46</v>
      </c>
      <c r="J362" t="s">
        <v>1306</v>
      </c>
      <c r="K362" t="s">
        <v>106</v>
      </c>
      <c r="L362" s="78">
        <v>2.64E-2</v>
      </c>
      <c r="M362" s="78">
        <v>5.2299999999999999E-2</v>
      </c>
      <c r="N362" s="77">
        <v>11704411.08</v>
      </c>
      <c r="O362" s="77">
        <v>101.44</v>
      </c>
      <c r="P362" s="77">
        <v>42576.415193993504</v>
      </c>
      <c r="Q362" s="78">
        <v>1.5100000000000001E-2</v>
      </c>
      <c r="R362" s="78">
        <v>1.6999999999999999E-3</v>
      </c>
    </row>
    <row r="363" spans="2:18">
      <c r="B363" t="s">
        <v>7511</v>
      </c>
      <c r="C363" t="s">
        <v>6956</v>
      </c>
      <c r="D363" t="s">
        <v>7513</v>
      </c>
      <c r="E363"/>
      <c r="F363" t="s">
        <v>217</v>
      </c>
      <c r="G363" t="s">
        <v>872</v>
      </c>
      <c r="H363" t="s">
        <v>218</v>
      </c>
      <c r="I363" s="77">
        <v>0.46</v>
      </c>
      <c r="J363" t="s">
        <v>1306</v>
      </c>
      <c r="K363" t="s">
        <v>106</v>
      </c>
      <c r="L363" s="78">
        <v>2.64E-2</v>
      </c>
      <c r="M363" s="78">
        <v>5.2299999999999999E-2</v>
      </c>
      <c r="N363" s="77">
        <v>100789.58</v>
      </c>
      <c r="O363" s="77">
        <v>101.44</v>
      </c>
      <c r="P363" s="77">
        <v>366.636046527872</v>
      </c>
      <c r="Q363" s="78">
        <v>1E-4</v>
      </c>
      <c r="R363" s="78">
        <v>0</v>
      </c>
    </row>
    <row r="364" spans="2:18">
      <c r="B364" t="s">
        <v>7511</v>
      </c>
      <c r="C364" t="s">
        <v>6956</v>
      </c>
      <c r="D364" t="s">
        <v>7514</v>
      </c>
      <c r="E364"/>
      <c r="F364" t="s">
        <v>217</v>
      </c>
      <c r="G364" t="s">
        <v>696</v>
      </c>
      <c r="H364" t="s">
        <v>218</v>
      </c>
      <c r="I364" s="77">
        <v>0.46</v>
      </c>
      <c r="J364" t="s">
        <v>1306</v>
      </c>
      <c r="K364" t="s">
        <v>106</v>
      </c>
      <c r="L364" s="78">
        <v>2.64E-2</v>
      </c>
      <c r="M364" s="78">
        <v>5.2299999999999999E-2</v>
      </c>
      <c r="N364" s="77">
        <v>182386.5</v>
      </c>
      <c r="O364" s="77">
        <v>101.44</v>
      </c>
      <c r="P364" s="77">
        <v>663.45613604159996</v>
      </c>
      <c r="Q364" s="78">
        <v>2.0000000000000001E-4</v>
      </c>
      <c r="R364" s="78">
        <v>0</v>
      </c>
    </row>
    <row r="365" spans="2:18">
      <c r="B365" t="s">
        <v>7515</v>
      </c>
      <c r="C365" t="s">
        <v>6956</v>
      </c>
      <c r="D365" t="s">
        <v>7516</v>
      </c>
      <c r="E365"/>
      <c r="F365" t="s">
        <v>217</v>
      </c>
      <c r="G365" t="s">
        <v>377</v>
      </c>
      <c r="H365" t="s">
        <v>218</v>
      </c>
      <c r="I365" s="77">
        <v>0.27</v>
      </c>
      <c r="J365" t="s">
        <v>1306</v>
      </c>
      <c r="K365" t="s">
        <v>106</v>
      </c>
      <c r="L365" s="78">
        <v>2.4400000000000002E-2</v>
      </c>
      <c r="M365" s="78">
        <v>8.0500000000000002E-2</v>
      </c>
      <c r="N365" s="77">
        <v>7697811.4299999997</v>
      </c>
      <c r="O365" s="77">
        <v>100.49</v>
      </c>
      <c r="P365" s="77">
        <v>27739.613111741</v>
      </c>
      <c r="Q365" s="78">
        <v>9.7999999999999997E-3</v>
      </c>
      <c r="R365" s="78">
        <v>1.1000000000000001E-3</v>
      </c>
    </row>
    <row r="366" spans="2:18">
      <c r="B366" t="s">
        <v>7517</v>
      </c>
      <c r="C366" t="s">
        <v>6956</v>
      </c>
      <c r="D366" t="s">
        <v>7518</v>
      </c>
      <c r="E366"/>
      <c r="F366" t="s">
        <v>217</v>
      </c>
      <c r="G366" t="s">
        <v>7519</v>
      </c>
      <c r="H366" t="s">
        <v>218</v>
      </c>
      <c r="I366" s="77">
        <v>1.01</v>
      </c>
      <c r="J366" t="s">
        <v>1306</v>
      </c>
      <c r="K366" t="s">
        <v>106</v>
      </c>
      <c r="L366" s="78">
        <v>2.7E-2</v>
      </c>
      <c r="M366" s="78">
        <v>1.06E-2</v>
      </c>
      <c r="N366" s="77">
        <v>9600308.9499999993</v>
      </c>
      <c r="O366" s="77">
        <v>101.60999999999991</v>
      </c>
      <c r="P366" s="77">
        <v>34980.977891804701</v>
      </c>
      <c r="Q366" s="78">
        <v>1.24E-2</v>
      </c>
      <c r="R366" s="78">
        <v>1.4E-3</v>
      </c>
    </row>
    <row r="367" spans="2:18">
      <c r="B367" t="s">
        <v>7520</v>
      </c>
      <c r="C367" t="s">
        <v>6956</v>
      </c>
      <c r="D367" t="s">
        <v>7521</v>
      </c>
      <c r="E367"/>
      <c r="F367" t="s">
        <v>217</v>
      </c>
      <c r="G367" t="s">
        <v>7522</v>
      </c>
      <c r="H367" t="s">
        <v>218</v>
      </c>
      <c r="I367" s="77">
        <v>0.04</v>
      </c>
      <c r="J367" t="s">
        <v>1306</v>
      </c>
      <c r="K367" t="s">
        <v>106</v>
      </c>
      <c r="L367" s="78">
        <v>2.64E-2</v>
      </c>
      <c r="M367" s="78">
        <v>0.13100000000000001</v>
      </c>
      <c r="N367" s="77">
        <v>6566648.9900000002</v>
      </c>
      <c r="O367" s="77">
        <v>100.33999999999988</v>
      </c>
      <c r="P367" s="77">
        <v>23628.066489285698</v>
      </c>
      <c r="Q367" s="78">
        <v>8.3999999999999995E-3</v>
      </c>
      <c r="R367" s="78">
        <v>1E-3</v>
      </c>
    </row>
    <row r="368" spans="2:18">
      <c r="B368" t="s">
        <v>7520</v>
      </c>
      <c r="C368" t="s">
        <v>6956</v>
      </c>
      <c r="D368" t="s">
        <v>7523</v>
      </c>
      <c r="E368"/>
      <c r="F368" t="s">
        <v>217</v>
      </c>
      <c r="G368" t="s">
        <v>7484</v>
      </c>
      <c r="H368" t="s">
        <v>218</v>
      </c>
      <c r="I368" s="77">
        <v>0.04</v>
      </c>
      <c r="J368" t="s">
        <v>1306</v>
      </c>
      <c r="K368" t="s">
        <v>106</v>
      </c>
      <c r="L368" s="78">
        <v>2.64E-2</v>
      </c>
      <c r="M368" s="78">
        <v>0.13100000000000001</v>
      </c>
      <c r="N368" s="77">
        <v>25583.54</v>
      </c>
      <c r="O368" s="77">
        <v>100.34</v>
      </c>
      <c r="P368" s="77">
        <v>92.054499193096007</v>
      </c>
      <c r="Q368" s="78">
        <v>0</v>
      </c>
      <c r="R368" s="78">
        <v>0</v>
      </c>
    </row>
    <row r="369" spans="2:18">
      <c r="B369" t="s">
        <v>7520</v>
      </c>
      <c r="C369" t="s">
        <v>6956</v>
      </c>
      <c r="D369" t="s">
        <v>7524</v>
      </c>
      <c r="E369"/>
      <c r="F369" t="s">
        <v>217</v>
      </c>
      <c r="G369" t="s">
        <v>478</v>
      </c>
      <c r="H369" t="s">
        <v>218</v>
      </c>
      <c r="I369" s="77">
        <v>0.04</v>
      </c>
      <c r="J369" t="s">
        <v>1306</v>
      </c>
      <c r="K369" t="s">
        <v>106</v>
      </c>
      <c r="L369" s="78">
        <v>2.64E-2</v>
      </c>
      <c r="M369" s="78">
        <v>0.13100000000000001</v>
      </c>
      <c r="N369" s="77">
        <v>50853.71</v>
      </c>
      <c r="O369" s="77">
        <v>100.34</v>
      </c>
      <c r="P369" s="77">
        <v>182.98143283380401</v>
      </c>
      <c r="Q369" s="78">
        <v>1E-4</v>
      </c>
      <c r="R369" s="78">
        <v>0</v>
      </c>
    </row>
    <row r="370" spans="2:18">
      <c r="B370" t="s">
        <v>7520</v>
      </c>
      <c r="C370" t="s">
        <v>6956</v>
      </c>
      <c r="D370" t="s">
        <v>7525</v>
      </c>
      <c r="E370"/>
      <c r="F370" t="s">
        <v>217</v>
      </c>
      <c r="G370" t="s">
        <v>618</v>
      </c>
      <c r="H370" t="s">
        <v>218</v>
      </c>
      <c r="I370" s="77">
        <v>0.04</v>
      </c>
      <c r="J370" t="s">
        <v>1306</v>
      </c>
      <c r="K370" t="s">
        <v>106</v>
      </c>
      <c r="L370" s="78">
        <v>2.64E-2</v>
      </c>
      <c r="M370" s="78">
        <v>0.13100000000000001</v>
      </c>
      <c r="N370" s="77">
        <v>33940.080000000002</v>
      </c>
      <c r="O370" s="77">
        <v>100.34</v>
      </c>
      <c r="P370" s="77">
        <v>122.122937911392</v>
      </c>
      <c r="Q370" s="78">
        <v>0</v>
      </c>
      <c r="R370" s="78">
        <v>0</v>
      </c>
    </row>
    <row r="371" spans="2:18">
      <c r="B371" t="s">
        <v>7520</v>
      </c>
      <c r="C371" t="s">
        <v>6956</v>
      </c>
      <c r="D371" t="s">
        <v>7526</v>
      </c>
      <c r="E371"/>
      <c r="F371" t="s">
        <v>217</v>
      </c>
      <c r="G371" t="s">
        <v>313</v>
      </c>
      <c r="H371" t="s">
        <v>218</v>
      </c>
      <c r="I371" s="77">
        <v>0.04</v>
      </c>
      <c r="J371" t="s">
        <v>1306</v>
      </c>
      <c r="K371" t="s">
        <v>106</v>
      </c>
      <c r="L371" s="78">
        <v>2.64E-2</v>
      </c>
      <c r="M371" s="78">
        <v>0.13100000000000001</v>
      </c>
      <c r="N371" s="77">
        <v>28272.9</v>
      </c>
      <c r="O371" s="77">
        <v>100.34</v>
      </c>
      <c r="P371" s="77">
        <v>101.73133390596</v>
      </c>
      <c r="Q371" s="78">
        <v>0</v>
      </c>
      <c r="R371" s="78">
        <v>0</v>
      </c>
    </row>
    <row r="372" spans="2:18">
      <c r="B372" t="s">
        <v>7520</v>
      </c>
      <c r="C372" t="s">
        <v>6956</v>
      </c>
      <c r="D372" t="s">
        <v>7527</v>
      </c>
      <c r="E372"/>
      <c r="F372" t="s">
        <v>217</v>
      </c>
      <c r="G372" t="s">
        <v>755</v>
      </c>
      <c r="H372" t="s">
        <v>218</v>
      </c>
      <c r="I372" s="77">
        <v>0.04</v>
      </c>
      <c r="J372" t="s">
        <v>1306</v>
      </c>
      <c r="K372" t="s">
        <v>106</v>
      </c>
      <c r="L372" s="78">
        <v>2.64E-2</v>
      </c>
      <c r="M372" s="78">
        <v>0.13100000000000001</v>
      </c>
      <c r="N372" s="77">
        <v>13404.02</v>
      </c>
      <c r="O372" s="77">
        <v>100.34</v>
      </c>
      <c r="P372" s="77">
        <v>48.230242893448001</v>
      </c>
      <c r="Q372" s="78">
        <v>0</v>
      </c>
      <c r="R372" s="78">
        <v>0</v>
      </c>
    </row>
    <row r="373" spans="2:18">
      <c r="B373" t="s">
        <v>7520</v>
      </c>
      <c r="C373" t="s">
        <v>6956</v>
      </c>
      <c r="D373" t="s">
        <v>7528</v>
      </c>
      <c r="E373"/>
      <c r="F373" t="s">
        <v>217</v>
      </c>
      <c r="G373" t="s">
        <v>646</v>
      </c>
      <c r="H373" t="s">
        <v>218</v>
      </c>
      <c r="I373" s="77">
        <v>0.04</v>
      </c>
      <c r="J373" t="s">
        <v>1306</v>
      </c>
      <c r="K373" t="s">
        <v>106</v>
      </c>
      <c r="L373" s="78">
        <v>2.64E-2</v>
      </c>
      <c r="M373" s="78">
        <v>0.13100000000000001</v>
      </c>
      <c r="N373" s="77">
        <v>33913.550000000003</v>
      </c>
      <c r="O373" s="77">
        <v>100.34</v>
      </c>
      <c r="P373" s="77">
        <v>122.02747786702</v>
      </c>
      <c r="Q373" s="78">
        <v>0</v>
      </c>
      <c r="R373" s="78">
        <v>0</v>
      </c>
    </row>
    <row r="374" spans="2:18">
      <c r="B374" t="s">
        <v>7529</v>
      </c>
      <c r="C374" t="s">
        <v>6956</v>
      </c>
      <c r="D374" t="s">
        <v>7530</v>
      </c>
      <c r="E374"/>
      <c r="F374" t="s">
        <v>217</v>
      </c>
      <c r="G374" t="s">
        <v>7531</v>
      </c>
      <c r="H374" t="s">
        <v>218</v>
      </c>
      <c r="I374" s="77">
        <v>3.34</v>
      </c>
      <c r="J374" t="s">
        <v>123</v>
      </c>
      <c r="K374" t="s">
        <v>106</v>
      </c>
      <c r="L374" s="78">
        <v>7.8899999999999998E-2</v>
      </c>
      <c r="M374" s="78">
        <v>7.4200000000000002E-2</v>
      </c>
      <c r="N374" s="77">
        <v>6480363.8600000003</v>
      </c>
      <c r="O374" s="77">
        <v>100.14000000000027</v>
      </c>
      <c r="P374" s="77">
        <v>23271.118820682699</v>
      </c>
      <c r="Q374" s="78">
        <v>8.3000000000000001E-3</v>
      </c>
      <c r="R374" s="78">
        <v>1E-3</v>
      </c>
    </row>
    <row r="375" spans="2:18">
      <c r="B375" t="s">
        <v>7532</v>
      </c>
      <c r="C375" t="s">
        <v>6956</v>
      </c>
      <c r="D375" t="s">
        <v>7533</v>
      </c>
      <c r="E375"/>
      <c r="F375" t="s">
        <v>217</v>
      </c>
      <c r="G375" t="s">
        <v>7534</v>
      </c>
      <c r="H375" t="s">
        <v>218</v>
      </c>
      <c r="I375" s="77">
        <v>1.49</v>
      </c>
      <c r="J375" t="s">
        <v>1448</v>
      </c>
      <c r="K375" t="s">
        <v>106</v>
      </c>
      <c r="L375" s="78">
        <v>2.52E-2</v>
      </c>
      <c r="M375" s="78">
        <v>7.3400000000000007E-2</v>
      </c>
      <c r="N375" s="77">
        <v>1980447.84</v>
      </c>
      <c r="O375" s="77">
        <v>100.06</v>
      </c>
      <c r="P375" s="77">
        <v>7106.1470858125604</v>
      </c>
      <c r="Q375" s="78">
        <v>2.5000000000000001E-3</v>
      </c>
      <c r="R375" s="78">
        <v>2.9999999999999997E-4</v>
      </c>
    </row>
    <row r="376" spans="2:18">
      <c r="B376" t="s">
        <v>7535</v>
      </c>
      <c r="C376" t="s">
        <v>7284</v>
      </c>
      <c r="D376" t="s">
        <v>7536</v>
      </c>
      <c r="E376"/>
      <c r="F376" t="s">
        <v>217</v>
      </c>
      <c r="G376" t="s">
        <v>646</v>
      </c>
      <c r="H376" t="s">
        <v>218</v>
      </c>
      <c r="I376" s="77">
        <v>1.51</v>
      </c>
      <c r="J376" t="s">
        <v>1306</v>
      </c>
      <c r="K376" t="s">
        <v>106</v>
      </c>
      <c r="L376" s="78">
        <v>2.6700000000000002E-2</v>
      </c>
      <c r="M376" s="78">
        <v>7.8600000000000003E-2</v>
      </c>
      <c r="N376" s="77">
        <v>9970247.75</v>
      </c>
      <c r="O376" s="77">
        <v>100.16</v>
      </c>
      <c r="P376" s="77">
        <v>35810.513724990502</v>
      </c>
      <c r="Q376" s="78">
        <v>1.2699999999999999E-2</v>
      </c>
      <c r="R376" s="78">
        <v>1.5E-3</v>
      </c>
    </row>
    <row r="377" spans="2:18">
      <c r="B377" t="s">
        <v>7535</v>
      </c>
      <c r="C377" t="s">
        <v>7284</v>
      </c>
      <c r="D377" t="s">
        <v>7537</v>
      </c>
      <c r="E377"/>
      <c r="F377" t="s">
        <v>217</v>
      </c>
      <c r="G377" t="s">
        <v>646</v>
      </c>
      <c r="H377" t="s">
        <v>218</v>
      </c>
      <c r="I377" s="77">
        <v>1.51</v>
      </c>
      <c r="J377" t="s">
        <v>1306</v>
      </c>
      <c r="K377" t="s">
        <v>106</v>
      </c>
      <c r="L377" s="78">
        <v>2.6700000000000002E-2</v>
      </c>
      <c r="M377" s="78">
        <v>7.7799999999999994E-2</v>
      </c>
      <c r="N377" s="77">
        <v>28633.72</v>
      </c>
      <c r="O377" s="77">
        <v>100.16</v>
      </c>
      <c r="P377" s="77">
        <v>102.84480875187199</v>
      </c>
      <c r="Q377" s="78">
        <v>0</v>
      </c>
      <c r="R377" s="78">
        <v>0</v>
      </c>
    </row>
    <row r="378" spans="2:18">
      <c r="B378" t="s">
        <v>7535</v>
      </c>
      <c r="C378" t="s">
        <v>7284</v>
      </c>
      <c r="D378" t="s">
        <v>7538</v>
      </c>
      <c r="E378"/>
      <c r="F378" t="s">
        <v>217</v>
      </c>
      <c r="G378" t="s">
        <v>307</v>
      </c>
      <c r="H378" t="s">
        <v>218</v>
      </c>
      <c r="I378" s="77">
        <v>1.51</v>
      </c>
      <c r="J378" t="s">
        <v>1306</v>
      </c>
      <c r="K378" t="s">
        <v>106</v>
      </c>
      <c r="L378" s="78">
        <v>2.6700000000000002E-2</v>
      </c>
      <c r="M378" s="78">
        <v>7.8100000000000003E-2</v>
      </c>
      <c r="N378" s="77">
        <v>16096.12</v>
      </c>
      <c r="O378" s="77">
        <v>100.16</v>
      </c>
      <c r="P378" s="77">
        <v>57.813039418111998</v>
      </c>
      <c r="Q378" s="78">
        <v>0</v>
      </c>
      <c r="R378" s="78">
        <v>0</v>
      </c>
    </row>
    <row r="379" spans="2:18">
      <c r="B379" t="s">
        <v>7535</v>
      </c>
      <c r="C379" t="s">
        <v>7284</v>
      </c>
      <c r="D379" t="s">
        <v>7539</v>
      </c>
      <c r="E379"/>
      <c r="F379" t="s">
        <v>217</v>
      </c>
      <c r="G379" t="s">
        <v>307</v>
      </c>
      <c r="H379" t="s">
        <v>218</v>
      </c>
      <c r="I379" s="77">
        <v>1.52</v>
      </c>
      <c r="J379" t="s">
        <v>1306</v>
      </c>
      <c r="K379" t="s">
        <v>106</v>
      </c>
      <c r="L379" s="78">
        <v>2.6700000000000002E-2</v>
      </c>
      <c r="M379" s="78">
        <v>7.7399999999999997E-2</v>
      </c>
      <c r="N379" s="77">
        <v>24117.52</v>
      </c>
      <c r="O379" s="77">
        <v>100.1</v>
      </c>
      <c r="P379" s="77">
        <v>86.571912146719995</v>
      </c>
      <c r="Q379" s="78">
        <v>0</v>
      </c>
      <c r="R379" s="78">
        <v>0</v>
      </c>
    </row>
    <row r="380" spans="2:18">
      <c r="B380" t="s">
        <v>7535</v>
      </c>
      <c r="C380" t="s">
        <v>7284</v>
      </c>
      <c r="D380" t="s">
        <v>7540</v>
      </c>
      <c r="E380"/>
      <c r="F380" t="s">
        <v>217</v>
      </c>
      <c r="G380" t="s">
        <v>654</v>
      </c>
      <c r="H380" t="s">
        <v>218</v>
      </c>
      <c r="I380" s="77">
        <v>1.51</v>
      </c>
      <c r="J380" t="s">
        <v>1306</v>
      </c>
      <c r="K380" t="s">
        <v>106</v>
      </c>
      <c r="L380" s="78">
        <v>2.6700000000000002E-2</v>
      </c>
      <c r="M380" s="78">
        <v>7.7899999999999997E-2</v>
      </c>
      <c r="N380" s="77">
        <v>93817.22</v>
      </c>
      <c r="O380" s="77">
        <v>100.1</v>
      </c>
      <c r="P380" s="77">
        <v>336.76497947092003</v>
      </c>
      <c r="Q380" s="78">
        <v>1E-4</v>
      </c>
      <c r="R380" s="78">
        <v>0</v>
      </c>
    </row>
    <row r="381" spans="2:18">
      <c r="B381" t="s">
        <v>7535</v>
      </c>
      <c r="C381" t="s">
        <v>7284</v>
      </c>
      <c r="D381" t="s">
        <v>7541</v>
      </c>
      <c r="E381"/>
      <c r="F381" t="s">
        <v>217</v>
      </c>
      <c r="G381" t="s">
        <v>654</v>
      </c>
      <c r="H381" t="s">
        <v>218</v>
      </c>
      <c r="I381" s="77">
        <v>1.52</v>
      </c>
      <c r="J381" t="s">
        <v>1306</v>
      </c>
      <c r="K381" t="s">
        <v>106</v>
      </c>
      <c r="L381" s="78">
        <v>2.6700000000000002E-2</v>
      </c>
      <c r="M381" s="78">
        <v>7.6799999999999993E-2</v>
      </c>
      <c r="N381" s="77">
        <v>18311.84</v>
      </c>
      <c r="O381" s="77">
        <v>100.11</v>
      </c>
      <c r="P381" s="77">
        <v>65.738491124063998</v>
      </c>
      <c r="Q381" s="78">
        <v>0</v>
      </c>
      <c r="R381" s="78">
        <v>0</v>
      </c>
    </row>
    <row r="382" spans="2:18">
      <c r="B382" t="s">
        <v>7542</v>
      </c>
      <c r="C382" t="s">
        <v>6956</v>
      </c>
      <c r="D382" t="s">
        <v>7543</v>
      </c>
      <c r="E382"/>
      <c r="F382" t="s">
        <v>217</v>
      </c>
      <c r="G382" t="s">
        <v>602</v>
      </c>
      <c r="H382" t="s">
        <v>218</v>
      </c>
      <c r="I382" s="77">
        <v>2.96</v>
      </c>
      <c r="J382" t="s">
        <v>1448</v>
      </c>
      <c r="K382" t="s">
        <v>106</v>
      </c>
      <c r="L382" s="78">
        <v>7.6399999999999996E-2</v>
      </c>
      <c r="M382" s="78">
        <v>7.4200000000000002E-2</v>
      </c>
      <c r="N382" s="77">
        <v>5545355.04</v>
      </c>
      <c r="O382" s="77">
        <v>101.57000000000015</v>
      </c>
      <c r="P382" s="77">
        <v>20197.847771263099</v>
      </c>
      <c r="Q382" s="78">
        <v>7.1999999999999998E-3</v>
      </c>
      <c r="R382" s="78">
        <v>8.0000000000000004E-4</v>
      </c>
    </row>
    <row r="383" spans="2:18">
      <c r="B383" t="s">
        <v>7544</v>
      </c>
      <c r="C383" t="s">
        <v>7284</v>
      </c>
      <c r="D383" t="s">
        <v>7545</v>
      </c>
      <c r="E383"/>
      <c r="F383" t="s">
        <v>217</v>
      </c>
      <c r="G383" t="s">
        <v>7546</v>
      </c>
      <c r="H383" t="s">
        <v>218</v>
      </c>
      <c r="I383" s="77">
        <v>2.0499999999999998</v>
      </c>
      <c r="J383" t="s">
        <v>1342</v>
      </c>
      <c r="K383" t="s">
        <v>120</v>
      </c>
      <c r="L383" s="78">
        <v>0.04</v>
      </c>
      <c r="M383" s="78">
        <v>7.4800000000000005E-2</v>
      </c>
      <c r="N383" s="77">
        <v>13085971.48</v>
      </c>
      <c r="O383" s="77">
        <v>101.5100000000001</v>
      </c>
      <c r="P383" s="77">
        <v>31900.492512909099</v>
      </c>
      <c r="Q383" s="78">
        <v>1.1299999999999999E-2</v>
      </c>
      <c r="R383" s="78">
        <v>1.2999999999999999E-3</v>
      </c>
    </row>
    <row r="384" spans="2:18">
      <c r="B384" t="s">
        <v>7544</v>
      </c>
      <c r="C384" t="s">
        <v>7284</v>
      </c>
      <c r="D384" t="s">
        <v>7547</v>
      </c>
      <c r="E384"/>
      <c r="F384" t="s">
        <v>217</v>
      </c>
      <c r="G384" t="s">
        <v>5730</v>
      </c>
      <c r="H384" t="s">
        <v>218</v>
      </c>
      <c r="I384" s="77">
        <v>2.0499999999999998</v>
      </c>
      <c r="J384" t="s">
        <v>1342</v>
      </c>
      <c r="K384" t="s">
        <v>120</v>
      </c>
      <c r="L384" s="78">
        <v>0.04</v>
      </c>
      <c r="M384" s="78">
        <v>7.6200000000000004E-2</v>
      </c>
      <c r="N384" s="77">
        <v>1507336.32</v>
      </c>
      <c r="O384" s="77">
        <v>101.24</v>
      </c>
      <c r="P384" s="77">
        <v>3664.7545378187701</v>
      </c>
      <c r="Q384" s="78">
        <v>1.2999999999999999E-3</v>
      </c>
      <c r="R384" s="78">
        <v>2.0000000000000001E-4</v>
      </c>
    </row>
    <row r="385" spans="2:18">
      <c r="B385" t="s">
        <v>7544</v>
      </c>
      <c r="C385" t="s">
        <v>7284</v>
      </c>
      <c r="D385" t="s">
        <v>7548</v>
      </c>
      <c r="E385"/>
      <c r="F385" t="s">
        <v>217</v>
      </c>
      <c r="G385" t="s">
        <v>7549</v>
      </c>
      <c r="H385" t="s">
        <v>218</v>
      </c>
      <c r="I385" s="77">
        <v>2.0499999999999998</v>
      </c>
      <c r="J385" t="s">
        <v>1342</v>
      </c>
      <c r="K385" t="s">
        <v>120</v>
      </c>
      <c r="L385" s="78">
        <v>3.7499999999999999E-2</v>
      </c>
      <c r="M385" s="78">
        <v>7.7399999999999997E-2</v>
      </c>
      <c r="N385" s="77">
        <v>1534729.81</v>
      </c>
      <c r="O385" s="77">
        <v>101.01</v>
      </c>
      <c r="P385" s="77">
        <v>3722.8787404660302</v>
      </c>
      <c r="Q385" s="78">
        <v>1.2999999999999999E-3</v>
      </c>
      <c r="R385" s="78">
        <v>2.0000000000000001E-4</v>
      </c>
    </row>
    <row r="386" spans="2:18">
      <c r="B386" t="s">
        <v>7544</v>
      </c>
      <c r="C386" t="s">
        <v>7284</v>
      </c>
      <c r="D386" t="s">
        <v>7550</v>
      </c>
      <c r="E386"/>
      <c r="F386" t="s">
        <v>217</v>
      </c>
      <c r="G386" t="s">
        <v>7551</v>
      </c>
      <c r="H386" t="s">
        <v>218</v>
      </c>
      <c r="I386" s="77">
        <v>2.0499999999999998</v>
      </c>
      <c r="J386" t="s">
        <v>1342</v>
      </c>
      <c r="K386" t="s">
        <v>120</v>
      </c>
      <c r="L386" s="78">
        <v>3.7499999999999999E-2</v>
      </c>
      <c r="M386" s="78">
        <v>7.7399999999999997E-2</v>
      </c>
      <c r="N386" s="77">
        <v>227500.68</v>
      </c>
      <c r="O386" s="77">
        <v>101.01</v>
      </c>
      <c r="P386" s="77">
        <v>551.86094613850196</v>
      </c>
      <c r="Q386" s="78">
        <v>2.0000000000000001E-4</v>
      </c>
      <c r="R386" s="78">
        <v>0</v>
      </c>
    </row>
    <row r="387" spans="2:18">
      <c r="B387" t="s">
        <v>7544</v>
      </c>
      <c r="C387" t="s">
        <v>7284</v>
      </c>
      <c r="D387" t="s">
        <v>7552</v>
      </c>
      <c r="E387"/>
      <c r="F387" t="s">
        <v>217</v>
      </c>
      <c r="G387" t="s">
        <v>7553</v>
      </c>
      <c r="H387" t="s">
        <v>218</v>
      </c>
      <c r="I387" s="77">
        <v>2.0499999999999998</v>
      </c>
      <c r="J387" t="s">
        <v>1342</v>
      </c>
      <c r="K387" t="s">
        <v>120</v>
      </c>
      <c r="L387" s="78">
        <v>3.7499999999999999E-2</v>
      </c>
      <c r="M387" s="78">
        <v>7.7399999999999997E-2</v>
      </c>
      <c r="N387" s="77">
        <v>2034281.47</v>
      </c>
      <c r="O387" s="77">
        <v>101.01000000000043</v>
      </c>
      <c r="P387" s="77">
        <v>4934.6687524020699</v>
      </c>
      <c r="Q387" s="78">
        <v>1.8E-3</v>
      </c>
      <c r="R387" s="78">
        <v>2.0000000000000001E-4</v>
      </c>
    </row>
    <row r="388" spans="2:18">
      <c r="B388" t="s">
        <v>7544</v>
      </c>
      <c r="C388" t="s">
        <v>7284</v>
      </c>
      <c r="D388" t="s">
        <v>7554</v>
      </c>
      <c r="E388"/>
      <c r="F388" t="s">
        <v>217</v>
      </c>
      <c r="G388" t="s">
        <v>696</v>
      </c>
      <c r="H388" t="s">
        <v>218</v>
      </c>
      <c r="I388" s="77">
        <v>2.0499999999999998</v>
      </c>
      <c r="J388" t="s">
        <v>1393</v>
      </c>
      <c r="K388" t="s">
        <v>120</v>
      </c>
      <c r="L388" s="78">
        <v>3.7499999999999999E-2</v>
      </c>
      <c r="M388" s="78">
        <v>7.8200000000000006E-2</v>
      </c>
      <c r="N388" s="77">
        <v>1508568.29</v>
      </c>
      <c r="O388" s="77">
        <v>101.01</v>
      </c>
      <c r="P388" s="77">
        <v>3659.4172985942</v>
      </c>
      <c r="Q388" s="78">
        <v>1.2999999999999999E-3</v>
      </c>
      <c r="R388" s="78">
        <v>1E-4</v>
      </c>
    </row>
    <row r="389" spans="2:18">
      <c r="B389" t="s">
        <v>7544</v>
      </c>
      <c r="C389" t="s">
        <v>7284</v>
      </c>
      <c r="D389" t="s">
        <v>7555</v>
      </c>
      <c r="E389"/>
      <c r="F389" t="s">
        <v>217</v>
      </c>
      <c r="G389" t="s">
        <v>299</v>
      </c>
      <c r="H389" t="s">
        <v>218</v>
      </c>
      <c r="I389" s="77">
        <v>2.0499999999999998</v>
      </c>
      <c r="J389" t="s">
        <v>1393</v>
      </c>
      <c r="K389" t="s">
        <v>120</v>
      </c>
      <c r="L389" s="78">
        <v>3.7499999999999999E-2</v>
      </c>
      <c r="M389" s="78">
        <v>7.6200000000000004E-2</v>
      </c>
      <c r="N389" s="77">
        <v>662855.76</v>
      </c>
      <c r="O389" s="77">
        <v>101.01</v>
      </c>
      <c r="P389" s="77">
        <v>1607.9257735271699</v>
      </c>
      <c r="Q389" s="78">
        <v>5.9999999999999995E-4</v>
      </c>
      <c r="R389" s="78">
        <v>1E-4</v>
      </c>
    </row>
    <row r="390" spans="2:18">
      <c r="B390" t="s">
        <v>7544</v>
      </c>
      <c r="C390" t="s">
        <v>7284</v>
      </c>
      <c r="D390" t="s">
        <v>7556</v>
      </c>
      <c r="E390"/>
      <c r="F390" t="s">
        <v>217</v>
      </c>
      <c r="G390" t="s">
        <v>319</v>
      </c>
      <c r="H390" t="s">
        <v>218</v>
      </c>
      <c r="I390" s="77">
        <v>2.0499999999999998</v>
      </c>
      <c r="J390" t="s">
        <v>1393</v>
      </c>
      <c r="K390" t="s">
        <v>120</v>
      </c>
      <c r="L390" s="78">
        <v>3.7499999999999999E-2</v>
      </c>
      <c r="M390" s="78">
        <v>7.4999999999999997E-2</v>
      </c>
      <c r="N390" s="77">
        <v>457141.9</v>
      </c>
      <c r="O390" s="77">
        <v>101.01</v>
      </c>
      <c r="P390" s="77">
        <v>1108.9143182057901</v>
      </c>
      <c r="Q390" s="78">
        <v>4.0000000000000002E-4</v>
      </c>
      <c r="R390" s="78">
        <v>0</v>
      </c>
    </row>
    <row r="391" spans="2:18">
      <c r="B391" t="s">
        <v>7402</v>
      </c>
      <c r="C391" t="s">
        <v>6956</v>
      </c>
      <c r="D391" t="s">
        <v>7557</v>
      </c>
      <c r="E391"/>
      <c r="F391" t="s">
        <v>217</v>
      </c>
      <c r="G391" t="s">
        <v>618</v>
      </c>
      <c r="H391" t="s">
        <v>218</v>
      </c>
      <c r="I391" s="77">
        <v>2.79</v>
      </c>
      <c r="J391" t="s">
        <v>1393</v>
      </c>
      <c r="K391" t="s">
        <v>110</v>
      </c>
      <c r="L391" s="78">
        <v>2.5000000000000001E-2</v>
      </c>
      <c r="M391" s="78">
        <v>6.6000000000000003E-2</v>
      </c>
      <c r="N391" s="77">
        <v>62431.27</v>
      </c>
      <c r="O391" s="77">
        <v>100.22</v>
      </c>
      <c r="P391" s="77">
        <v>243.779852545186</v>
      </c>
      <c r="Q391" s="78">
        <v>1E-4</v>
      </c>
      <c r="R391" s="78">
        <v>0</v>
      </c>
    </row>
    <row r="392" spans="2:18">
      <c r="B392" t="s">
        <v>7402</v>
      </c>
      <c r="C392" t="s">
        <v>6956</v>
      </c>
      <c r="D392" t="s">
        <v>7558</v>
      </c>
      <c r="E392"/>
      <c r="F392" t="s">
        <v>217</v>
      </c>
      <c r="G392" t="s">
        <v>618</v>
      </c>
      <c r="H392" t="s">
        <v>218</v>
      </c>
      <c r="I392" s="77">
        <v>2.8</v>
      </c>
      <c r="J392" t="s">
        <v>1393</v>
      </c>
      <c r="K392" t="s">
        <v>110</v>
      </c>
      <c r="L392" s="78">
        <v>2.5000000000000001E-2</v>
      </c>
      <c r="M392" s="78">
        <v>6.4799999999999996E-2</v>
      </c>
      <c r="N392" s="77">
        <v>291345.95</v>
      </c>
      <c r="O392" s="77">
        <v>100.52</v>
      </c>
      <c r="P392" s="77">
        <v>1141.0448292600299</v>
      </c>
      <c r="Q392" s="78">
        <v>4.0000000000000002E-4</v>
      </c>
      <c r="R392" s="78">
        <v>0</v>
      </c>
    </row>
    <row r="393" spans="2:18">
      <c r="B393" t="s">
        <v>7402</v>
      </c>
      <c r="C393" t="s">
        <v>6956</v>
      </c>
      <c r="D393" t="s">
        <v>7559</v>
      </c>
      <c r="E393"/>
      <c r="F393" t="s">
        <v>217</v>
      </c>
      <c r="G393" t="s">
        <v>377</v>
      </c>
      <c r="H393" t="s">
        <v>218</v>
      </c>
      <c r="I393" s="77">
        <v>2.81</v>
      </c>
      <c r="J393" t="s">
        <v>1393</v>
      </c>
      <c r="K393" t="s">
        <v>110</v>
      </c>
      <c r="L393" s="78">
        <v>7.3899999999999993E-2</v>
      </c>
      <c r="M393" s="78">
        <v>6.3500000000000001E-2</v>
      </c>
      <c r="N393" s="77">
        <v>71102.27</v>
      </c>
      <c r="O393" s="77">
        <v>100.6576320833333</v>
      </c>
      <c r="P393" s="77">
        <v>278.850493750954</v>
      </c>
      <c r="Q393" s="78">
        <v>1E-4</v>
      </c>
      <c r="R393" s="78">
        <v>0</v>
      </c>
    </row>
    <row r="394" spans="2:18">
      <c r="B394" t="s">
        <v>7402</v>
      </c>
      <c r="C394" t="s">
        <v>6956</v>
      </c>
      <c r="D394" t="s">
        <v>7560</v>
      </c>
      <c r="E394"/>
      <c r="F394" t="s">
        <v>217</v>
      </c>
      <c r="G394" t="s">
        <v>307</v>
      </c>
      <c r="H394" t="s">
        <v>218</v>
      </c>
      <c r="I394" s="77">
        <v>2.83</v>
      </c>
      <c r="J394" t="s">
        <v>1393</v>
      </c>
      <c r="K394" t="s">
        <v>110</v>
      </c>
      <c r="L394" s="78">
        <v>7.3899999999999993E-2</v>
      </c>
      <c r="M394" s="78">
        <v>6.6600000000000006E-2</v>
      </c>
      <c r="N394" s="77">
        <v>110988.93</v>
      </c>
      <c r="O394" s="77">
        <v>98.68</v>
      </c>
      <c r="P394" s="77">
        <v>426.72692615432999</v>
      </c>
      <c r="Q394" s="78">
        <v>2.0000000000000001E-4</v>
      </c>
      <c r="R394" s="78">
        <v>0</v>
      </c>
    </row>
    <row r="395" spans="2:18">
      <c r="B395" t="s">
        <v>7561</v>
      </c>
      <c r="C395" t="s">
        <v>6956</v>
      </c>
      <c r="D395" t="s">
        <v>7562</v>
      </c>
      <c r="E395"/>
      <c r="F395" t="s">
        <v>217</v>
      </c>
      <c r="G395" t="s">
        <v>872</v>
      </c>
      <c r="H395" t="s">
        <v>218</v>
      </c>
      <c r="I395" s="77">
        <v>3.21</v>
      </c>
      <c r="J395" t="s">
        <v>1393</v>
      </c>
      <c r="K395" t="s">
        <v>205</v>
      </c>
      <c r="L395" s="78">
        <v>6.8099999999999994E-2</v>
      </c>
      <c r="M395" s="78">
        <v>9.8299999999999998E-2</v>
      </c>
      <c r="N395" s="77">
        <v>9605005.9399999995</v>
      </c>
      <c r="O395" s="77">
        <v>101.07</v>
      </c>
      <c r="P395" s="77">
        <v>3337.5345933232502</v>
      </c>
      <c r="Q395" s="78">
        <v>1.1999999999999999E-3</v>
      </c>
      <c r="R395" s="78">
        <v>1E-4</v>
      </c>
    </row>
    <row r="396" spans="2:18">
      <c r="B396" t="s">
        <v>7561</v>
      </c>
      <c r="C396" t="s">
        <v>6956</v>
      </c>
      <c r="D396" t="s">
        <v>7563</v>
      </c>
      <c r="E396"/>
      <c r="F396" t="s">
        <v>217</v>
      </c>
      <c r="G396" t="s">
        <v>872</v>
      </c>
      <c r="H396" t="s">
        <v>218</v>
      </c>
      <c r="I396" s="77">
        <v>3.43</v>
      </c>
      <c r="J396" t="s">
        <v>1393</v>
      </c>
      <c r="K396" t="s">
        <v>205</v>
      </c>
      <c r="L396" s="78">
        <v>2.9899999999999999E-2</v>
      </c>
      <c r="M396" s="78">
        <v>6.3899999999999998E-2</v>
      </c>
      <c r="N396" s="77">
        <v>30835259.41</v>
      </c>
      <c r="O396" s="77">
        <v>99.799999999999869</v>
      </c>
      <c r="P396" s="77">
        <v>10579.9598607877</v>
      </c>
      <c r="Q396" s="78">
        <v>3.8E-3</v>
      </c>
      <c r="R396" s="78">
        <v>4.0000000000000002E-4</v>
      </c>
    </row>
    <row r="397" spans="2:18">
      <c r="B397" t="s">
        <v>7561</v>
      </c>
      <c r="C397" t="s">
        <v>6956</v>
      </c>
      <c r="D397" t="s">
        <v>7564</v>
      </c>
      <c r="E397"/>
      <c r="F397" t="s">
        <v>217</v>
      </c>
      <c r="G397" t="s">
        <v>313</v>
      </c>
      <c r="H397" t="s">
        <v>218</v>
      </c>
      <c r="I397" s="77">
        <v>3.36</v>
      </c>
      <c r="J397" t="s">
        <v>1393</v>
      </c>
      <c r="K397" t="s">
        <v>205</v>
      </c>
      <c r="L397" s="78">
        <v>2.9899999999999999E-2</v>
      </c>
      <c r="M397" s="78">
        <v>7.6399999999999996E-2</v>
      </c>
      <c r="N397" s="77">
        <v>1559861.23</v>
      </c>
      <c r="O397" s="77">
        <v>99.8</v>
      </c>
      <c r="P397" s="77">
        <v>535.20773029225199</v>
      </c>
      <c r="Q397" s="78">
        <v>2.0000000000000001E-4</v>
      </c>
      <c r="R397" s="78">
        <v>0</v>
      </c>
    </row>
    <row r="398" spans="2:18">
      <c r="B398" t="s">
        <v>7561</v>
      </c>
      <c r="C398" t="s">
        <v>6956</v>
      </c>
      <c r="D398" t="s">
        <v>7565</v>
      </c>
      <c r="E398"/>
      <c r="F398" t="s">
        <v>217</v>
      </c>
      <c r="G398" t="s">
        <v>696</v>
      </c>
      <c r="H398" t="s">
        <v>218</v>
      </c>
      <c r="I398" s="77">
        <v>3.39</v>
      </c>
      <c r="J398" t="s">
        <v>1393</v>
      </c>
      <c r="K398" t="s">
        <v>205</v>
      </c>
      <c r="L398" s="78">
        <v>2.9899999999999999E-2</v>
      </c>
      <c r="M398" s="78">
        <v>7.2900000000000006E-2</v>
      </c>
      <c r="N398" s="77">
        <v>2308287.21</v>
      </c>
      <c r="O398" s="77">
        <v>99.8</v>
      </c>
      <c r="P398" s="77">
        <v>792.00196451240402</v>
      </c>
      <c r="Q398" s="78">
        <v>2.9999999999999997E-4</v>
      </c>
      <c r="R398" s="78">
        <v>0</v>
      </c>
    </row>
    <row r="399" spans="2:18">
      <c r="B399" t="s">
        <v>7566</v>
      </c>
      <c r="C399" t="s">
        <v>6956</v>
      </c>
      <c r="D399" t="s">
        <v>7567</v>
      </c>
      <c r="E399"/>
      <c r="F399" t="s">
        <v>217</v>
      </c>
      <c r="G399" t="s">
        <v>872</v>
      </c>
      <c r="H399" t="s">
        <v>218</v>
      </c>
      <c r="I399" s="77">
        <v>4.3099999999999996</v>
      </c>
      <c r="J399" t="s">
        <v>1393</v>
      </c>
      <c r="K399" t="s">
        <v>110</v>
      </c>
      <c r="L399" s="78">
        <v>3.2500000000000001E-2</v>
      </c>
      <c r="M399" s="78">
        <v>6.7400000000000002E-2</v>
      </c>
      <c r="N399" s="77">
        <v>5722866.75</v>
      </c>
      <c r="O399" s="77">
        <v>102.23</v>
      </c>
      <c r="P399" s="77">
        <v>22794.666196869101</v>
      </c>
      <c r="Q399" s="78">
        <v>8.0999999999999996E-3</v>
      </c>
      <c r="R399" s="78">
        <v>8.9999999999999998E-4</v>
      </c>
    </row>
    <row r="400" spans="2:18">
      <c r="B400" t="s">
        <v>7568</v>
      </c>
      <c r="C400" t="s">
        <v>6956</v>
      </c>
      <c r="D400" t="s">
        <v>7569</v>
      </c>
      <c r="E400"/>
      <c r="F400" t="s">
        <v>217</v>
      </c>
      <c r="G400" t="s">
        <v>481</v>
      </c>
      <c r="H400" t="s">
        <v>218</v>
      </c>
      <c r="I400" s="77">
        <v>3.56</v>
      </c>
      <c r="J400" t="s">
        <v>1306</v>
      </c>
      <c r="K400" t="s">
        <v>110</v>
      </c>
      <c r="L400" s="78">
        <v>3.5000000000000003E-2</v>
      </c>
      <c r="M400" s="78">
        <v>6.6199999999999995E-2</v>
      </c>
      <c r="N400" s="77">
        <v>3427343.34</v>
      </c>
      <c r="O400" s="77">
        <v>103.33999999999982</v>
      </c>
      <c r="P400" s="77">
        <v>13799.6258663597</v>
      </c>
      <c r="Q400" s="78">
        <v>4.8999999999999998E-3</v>
      </c>
      <c r="R400" s="78">
        <v>5.9999999999999995E-4</v>
      </c>
    </row>
    <row r="401" spans="2:18">
      <c r="B401" t="s">
        <v>7568</v>
      </c>
      <c r="C401" t="s">
        <v>6956</v>
      </c>
      <c r="D401" t="s">
        <v>7570</v>
      </c>
      <c r="E401"/>
      <c r="F401" t="s">
        <v>217</v>
      </c>
      <c r="G401" t="s">
        <v>481</v>
      </c>
      <c r="H401" t="s">
        <v>218</v>
      </c>
      <c r="I401" s="77">
        <v>3.36</v>
      </c>
      <c r="J401" t="s">
        <v>1306</v>
      </c>
      <c r="K401" t="s">
        <v>106</v>
      </c>
      <c r="L401" s="78">
        <v>3.7499999999999999E-2</v>
      </c>
      <c r="M401" s="78">
        <v>0.1042</v>
      </c>
      <c r="N401" s="77">
        <v>9437805.6199999992</v>
      </c>
      <c r="O401" s="77">
        <v>102.14</v>
      </c>
      <c r="P401" s="77">
        <v>34568.231931720999</v>
      </c>
      <c r="Q401" s="78">
        <v>1.23E-2</v>
      </c>
      <c r="R401" s="78">
        <v>1.4E-3</v>
      </c>
    </row>
    <row r="402" spans="2:18">
      <c r="B402" t="s">
        <v>7431</v>
      </c>
      <c r="C402" t="s">
        <v>6956</v>
      </c>
      <c r="D402" t="s">
        <v>7571</v>
      </c>
      <c r="E402"/>
      <c r="F402" t="s">
        <v>217</v>
      </c>
      <c r="G402" t="s">
        <v>7572</v>
      </c>
      <c r="H402" t="s">
        <v>218</v>
      </c>
      <c r="I402" s="77">
        <v>2.0299999999999998</v>
      </c>
      <c r="J402" t="s">
        <v>123</v>
      </c>
      <c r="K402" t="s">
        <v>106</v>
      </c>
      <c r="L402" s="78">
        <v>5.7799999999999997E-2</v>
      </c>
      <c r="M402" s="78">
        <v>6.9199999999999998E-2</v>
      </c>
      <c r="N402" s="77">
        <v>882935.66</v>
      </c>
      <c r="O402" s="77">
        <v>98.27</v>
      </c>
      <c r="P402" s="77">
        <v>3111.4318908720502</v>
      </c>
      <c r="Q402" s="78">
        <v>1.1000000000000001E-3</v>
      </c>
      <c r="R402" s="78">
        <v>1E-4</v>
      </c>
    </row>
    <row r="403" spans="2:18">
      <c r="B403" s="79" t="s">
        <v>7417</v>
      </c>
      <c r="I403" s="81">
        <v>0</v>
      </c>
      <c r="M403" s="80">
        <v>0</v>
      </c>
      <c r="N403" s="81">
        <v>0</v>
      </c>
      <c r="P403" s="81">
        <v>0</v>
      </c>
      <c r="Q403" s="80">
        <v>0</v>
      </c>
      <c r="R403" s="80">
        <v>0</v>
      </c>
    </row>
    <row r="404" spans="2:18">
      <c r="B404" t="s">
        <v>217</v>
      </c>
      <c r="D404" t="s">
        <v>217</v>
      </c>
      <c r="F404" t="s">
        <v>217</v>
      </c>
      <c r="I404" s="77">
        <v>0</v>
      </c>
      <c r="J404" t="s">
        <v>217</v>
      </c>
      <c r="K404" t="s">
        <v>217</v>
      </c>
      <c r="L404" s="78">
        <v>0</v>
      </c>
      <c r="M404" s="78">
        <v>0</v>
      </c>
      <c r="N404" s="77">
        <v>0</v>
      </c>
      <c r="O404" s="77">
        <v>0</v>
      </c>
      <c r="P404" s="77">
        <v>0</v>
      </c>
      <c r="Q404" s="78">
        <v>0</v>
      </c>
      <c r="R404" s="78">
        <v>0</v>
      </c>
    </row>
    <row r="405" spans="2:18">
      <c r="B405" t="s">
        <v>258</v>
      </c>
    </row>
    <row r="406" spans="2:18">
      <c r="B406" t="s">
        <v>400</v>
      </c>
    </row>
    <row r="407" spans="2:18">
      <c r="B407" t="s">
        <v>401</v>
      </c>
    </row>
    <row r="408" spans="2:18">
      <c r="B408" t="s">
        <v>402</v>
      </c>
    </row>
  </sheetData>
  <autoFilter ref="A1:BH408" xr:uid="{50682A68-F193-4A02-9995-DD05B66BEE53}"/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6">
        <v>45016</v>
      </c>
    </row>
    <row r="2" spans="2:64" s="1" customFormat="1">
      <c r="B2" s="2" t="s">
        <v>1</v>
      </c>
      <c r="C2" s="12" t="s">
        <v>198</v>
      </c>
    </row>
    <row r="3" spans="2:64" s="1" customFormat="1">
      <c r="B3" s="2" t="s">
        <v>2</v>
      </c>
      <c r="C3" s="26" t="s">
        <v>197</v>
      </c>
    </row>
    <row r="4" spans="2:64" s="1" customFormat="1">
      <c r="B4" s="2" t="s">
        <v>3</v>
      </c>
    </row>
    <row r="5" spans="2:64">
      <c r="B5" s="2"/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0.53</v>
      </c>
      <c r="H11" s="7"/>
      <c r="I11" s="7"/>
      <c r="J11" s="76">
        <v>7.9000000000000008E-3</v>
      </c>
      <c r="K11" s="75">
        <v>698000</v>
      </c>
      <c r="L11" s="7"/>
      <c r="M11" s="75">
        <v>705.38493524848025</v>
      </c>
      <c r="N11" s="76">
        <v>1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207</v>
      </c>
      <c r="G12" s="81">
        <v>0.53</v>
      </c>
      <c r="J12" s="80">
        <v>7.9000000000000008E-3</v>
      </c>
      <c r="K12" s="81">
        <v>698000</v>
      </c>
      <c r="M12" s="81">
        <v>705.38493524848025</v>
      </c>
      <c r="N12" s="80">
        <v>1</v>
      </c>
      <c r="O12" s="80">
        <v>0</v>
      </c>
    </row>
    <row r="13" spans="2:64">
      <c r="B13" s="79" t="s">
        <v>5169</v>
      </c>
      <c r="G13" s="81">
        <v>0.53</v>
      </c>
      <c r="J13" s="80">
        <v>7.9000000000000008E-3</v>
      </c>
      <c r="K13" s="81">
        <v>698000</v>
      </c>
      <c r="M13" s="81">
        <v>705.38493524848025</v>
      </c>
      <c r="N13" s="80">
        <v>1</v>
      </c>
      <c r="O13" s="80">
        <v>0</v>
      </c>
    </row>
    <row r="14" spans="2:64">
      <c r="B14" t="s">
        <v>7573</v>
      </c>
      <c r="C14" t="s">
        <v>7574</v>
      </c>
      <c r="D14" t="s">
        <v>220</v>
      </c>
      <c r="E14" t="s">
        <v>211</v>
      </c>
      <c r="F14" t="s">
        <v>212</v>
      </c>
      <c r="G14" s="77">
        <v>1.44</v>
      </c>
      <c r="H14" t="s">
        <v>102</v>
      </c>
      <c r="I14" s="78">
        <v>5.0000000000000001E-3</v>
      </c>
      <c r="J14" s="78">
        <v>1.9900000000000001E-2</v>
      </c>
      <c r="K14" s="77">
        <v>20000</v>
      </c>
      <c r="L14" s="77">
        <v>99.939676242401504</v>
      </c>
      <c r="M14" s="77">
        <v>19.987935248480301</v>
      </c>
      <c r="N14" s="78">
        <v>2.8299999999999999E-2</v>
      </c>
      <c r="O14" s="78">
        <v>0</v>
      </c>
    </row>
    <row r="15" spans="2:64">
      <c r="B15" t="s">
        <v>7575</v>
      </c>
      <c r="C15" t="s">
        <v>7576</v>
      </c>
      <c r="D15" t="s">
        <v>220</v>
      </c>
      <c r="E15" t="s">
        <v>211</v>
      </c>
      <c r="F15" t="s">
        <v>212</v>
      </c>
      <c r="G15" s="77">
        <v>0.67</v>
      </c>
      <c r="H15" t="s">
        <v>102</v>
      </c>
      <c r="I15" s="78">
        <v>7.4999999999999997E-3</v>
      </c>
      <c r="J15" s="78">
        <v>1.2800000000000001E-2</v>
      </c>
      <c r="K15" s="77">
        <v>500000</v>
      </c>
      <c r="L15" s="77">
        <v>101.07</v>
      </c>
      <c r="M15" s="77">
        <v>505.35</v>
      </c>
      <c r="N15" s="78">
        <v>0.71640000000000004</v>
      </c>
      <c r="O15" s="78">
        <v>0</v>
      </c>
    </row>
    <row r="16" spans="2:64">
      <c r="B16" t="s">
        <v>7575</v>
      </c>
      <c r="C16" t="s">
        <v>7577</v>
      </c>
      <c r="D16" t="s">
        <v>220</v>
      </c>
      <c r="E16" t="s">
        <v>211</v>
      </c>
      <c r="F16" t="s">
        <v>212</v>
      </c>
      <c r="G16" s="77">
        <v>0.05</v>
      </c>
      <c r="H16" t="s">
        <v>102</v>
      </c>
      <c r="I16" s="78">
        <v>1.2500000000000001E-2</v>
      </c>
      <c r="J16" s="78">
        <v>-7.1999999999999998E-3</v>
      </c>
      <c r="K16" s="77">
        <v>178000</v>
      </c>
      <c r="L16" s="77">
        <v>101.15</v>
      </c>
      <c r="M16" s="77">
        <v>180.047</v>
      </c>
      <c r="N16" s="78">
        <v>0.25519999999999998</v>
      </c>
      <c r="O16" s="78">
        <v>0</v>
      </c>
    </row>
    <row r="17" spans="2:15">
      <c r="B17" s="79" t="s">
        <v>5170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217</v>
      </c>
      <c r="C18" t="s">
        <v>217</v>
      </c>
      <c r="E18" t="s">
        <v>217</v>
      </c>
      <c r="G18" s="77">
        <v>0</v>
      </c>
      <c r="H18" t="s">
        <v>217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7578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217</v>
      </c>
      <c r="C20" t="s">
        <v>217</v>
      </c>
      <c r="E20" t="s">
        <v>217</v>
      </c>
      <c r="G20" s="77">
        <v>0</v>
      </c>
      <c r="H20" t="s">
        <v>217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7579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217</v>
      </c>
      <c r="C22" t="s">
        <v>217</v>
      </c>
      <c r="E22" t="s">
        <v>217</v>
      </c>
      <c r="G22" s="77">
        <v>0</v>
      </c>
      <c r="H22" t="s">
        <v>217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1245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217</v>
      </c>
      <c r="C24" t="s">
        <v>217</v>
      </c>
      <c r="E24" t="s">
        <v>217</v>
      </c>
      <c r="G24" s="77">
        <v>0</v>
      </c>
      <c r="H24" t="s">
        <v>217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s="79" t="s">
        <v>256</v>
      </c>
      <c r="G25" s="81">
        <v>0</v>
      </c>
      <c r="J25" s="80">
        <v>0</v>
      </c>
      <c r="K25" s="81">
        <v>0</v>
      </c>
      <c r="M25" s="81">
        <v>0</v>
      </c>
      <c r="N25" s="80">
        <v>0</v>
      </c>
      <c r="O25" s="80">
        <v>0</v>
      </c>
    </row>
    <row r="26" spans="2:15">
      <c r="B26" t="s">
        <v>217</v>
      </c>
      <c r="C26" t="s">
        <v>217</v>
      </c>
      <c r="E26" t="s">
        <v>217</v>
      </c>
      <c r="G26" s="77">
        <v>0</v>
      </c>
      <c r="H26" t="s">
        <v>217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</row>
    <row r="27" spans="2:15">
      <c r="B27" t="s">
        <v>258</v>
      </c>
    </row>
    <row r="28" spans="2:15">
      <c r="B28" t="s">
        <v>400</v>
      </c>
    </row>
    <row r="29" spans="2:15">
      <c r="B29" t="s">
        <v>401</v>
      </c>
    </row>
    <row r="30" spans="2:15">
      <c r="B30" t="s">
        <v>402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31"/>
  <sheetViews>
    <sheetView rightToLeft="1" topLeftCell="A4" workbookViewId="0">
      <selection activeCell="H21" sqref="H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6">
        <v>45016</v>
      </c>
    </row>
    <row r="2" spans="2:55" s="1" customFormat="1">
      <c r="B2" s="2" t="s">
        <v>1</v>
      </c>
      <c r="C2" s="12" t="s">
        <v>198</v>
      </c>
    </row>
    <row r="3" spans="2:55" s="1" customFormat="1">
      <c r="B3" s="2" t="s">
        <v>2</v>
      </c>
      <c r="C3" s="26" t="s">
        <v>197</v>
      </c>
    </row>
    <row r="4" spans="2:55" s="1" customFormat="1">
      <c r="B4" s="2" t="s">
        <v>3</v>
      </c>
    </row>
    <row r="5" spans="2:55">
      <c r="B5" s="2"/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1.2034899796707471E-2</v>
      </c>
      <c r="F11" s="7"/>
      <c r="G11" s="75">
        <f>G12+G26</f>
        <v>269247.39983000001</v>
      </c>
      <c r="H11" s="76">
        <f>G11/$G$11</f>
        <v>1</v>
      </c>
      <c r="I11" s="76">
        <f>G11/'סכום נכסי הקרן'!$C$42</f>
        <v>1.1034408737609167E-2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207</v>
      </c>
      <c r="E12" s="80">
        <f>E13*G13/G12</f>
        <v>1.2034899796707471E-2</v>
      </c>
      <c r="F12" s="19"/>
      <c r="G12" s="81">
        <f>G13+G19</f>
        <v>269247.39983000001</v>
      </c>
      <c r="H12" s="80">
        <f t="shared" ref="H12:H30" si="0">G12/$G$11</f>
        <v>1</v>
      </c>
      <c r="I12" s="80">
        <f>G12/'סכום נכסי הקרן'!$C$42</f>
        <v>1.1034408737609167E-2</v>
      </c>
    </row>
    <row r="13" spans="2:55">
      <c r="B13" s="79" t="s">
        <v>7580</v>
      </c>
      <c r="E13" s="80">
        <f>(E14*G14+E15*G15+E16*G16+E17*G17+E18*G18)/G13</f>
        <v>3.6410142005484626E-2</v>
      </c>
      <c r="F13" s="19"/>
      <c r="G13" s="81">
        <f>SUM(G14:G18)</f>
        <v>88996.232890000014</v>
      </c>
      <c r="H13" s="80">
        <f t="shared" si="0"/>
        <v>0.33053701891342796</v>
      </c>
      <c r="I13" s="80">
        <f>G13/'סכום נכסי הקרן'!$C$42</f>
        <v>3.647280569601616E-3</v>
      </c>
    </row>
    <row r="14" spans="2:55">
      <c r="B14" t="s">
        <v>7583</v>
      </c>
      <c r="C14" s="90">
        <v>44926</v>
      </c>
      <c r="D14" t="s">
        <v>7581</v>
      </c>
      <c r="E14" s="91">
        <v>2.0878081366034733E-2</v>
      </c>
      <c r="F14" t="s">
        <v>102</v>
      </c>
      <c r="G14" s="92">
        <v>18840.088179999999</v>
      </c>
      <c r="H14" s="91">
        <f t="shared" si="0"/>
        <v>6.997314808572129E-2</v>
      </c>
      <c r="I14" s="91">
        <f>G14/'סכום נכסי הקרן'!$C$42</f>
        <v>7.7211231663510316E-4</v>
      </c>
      <c r="J14" t="s">
        <v>7582</v>
      </c>
    </row>
    <row r="15" spans="2:55">
      <c r="B15" t="s">
        <v>7822</v>
      </c>
      <c r="C15" s="90">
        <v>44651</v>
      </c>
      <c r="D15" t="s">
        <v>7823</v>
      </c>
      <c r="E15" s="91">
        <v>0.10537198596665708</v>
      </c>
      <c r="F15" t="s">
        <v>102</v>
      </c>
      <c r="G15" s="92">
        <v>8685.0660000000007</v>
      </c>
      <c r="H15" s="91">
        <f t="shared" si="0"/>
        <v>3.2256824041694221E-2</v>
      </c>
      <c r="I15" s="91">
        <f>G15/'סכום נכסי הקרן'!$C$42</f>
        <v>3.5593498105319216E-4</v>
      </c>
      <c r="J15" t="s">
        <v>7824</v>
      </c>
    </row>
    <row r="16" spans="2:55">
      <c r="B16" t="s">
        <v>7825</v>
      </c>
      <c r="C16" s="90">
        <v>44926</v>
      </c>
      <c r="D16" t="s">
        <v>7823</v>
      </c>
      <c r="E16" s="91">
        <v>9.790538088134515E-3</v>
      </c>
      <c r="F16" t="s">
        <v>102</v>
      </c>
      <c r="G16" s="92">
        <v>7209.863699999999</v>
      </c>
      <c r="H16" s="91">
        <f t="shared" si="0"/>
        <v>2.6777839654355925E-2</v>
      </c>
      <c r="I16" s="91">
        <f>G16/'סכום נכסי הקרן'!$C$42</f>
        <v>2.9547762785632226E-4</v>
      </c>
      <c r="J16" t="s">
        <v>7585</v>
      </c>
    </row>
    <row r="17" spans="2:10">
      <c r="B17" t="s">
        <v>7826</v>
      </c>
      <c r="C17" s="90">
        <v>44926</v>
      </c>
      <c r="D17" t="s">
        <v>7823</v>
      </c>
      <c r="E17" s="91">
        <v>4.6690036914221064E-2</v>
      </c>
      <c r="F17" t="s">
        <v>102</v>
      </c>
      <c r="G17" s="92">
        <v>39569.616000000002</v>
      </c>
      <c r="H17" s="91">
        <f t="shared" si="0"/>
        <v>0.14696378135864577</v>
      </c>
      <c r="I17" s="91">
        <f>G17/'סכום נכסי הקרן'!$C$42</f>
        <v>1.6216584331359243E-3</v>
      </c>
      <c r="J17" t="s">
        <v>7827</v>
      </c>
    </row>
    <row r="18" spans="2:10">
      <c r="B18" t="s">
        <v>7828</v>
      </c>
      <c r="C18" s="90">
        <v>44834</v>
      </c>
      <c r="D18" t="s">
        <v>7823</v>
      </c>
      <c r="E18" s="91">
        <v>9.3677032331564787E-4</v>
      </c>
      <c r="F18" t="s">
        <v>102</v>
      </c>
      <c r="G18" s="92">
        <v>14691.59901</v>
      </c>
      <c r="H18" s="91">
        <f t="shared" si="0"/>
        <v>5.4565425773010705E-2</v>
      </c>
      <c r="I18" s="91">
        <f>G18/'סכום נכסי הקרן'!$C$42</f>
        <v>6.0209721092107369E-4</v>
      </c>
      <c r="J18" t="s">
        <v>7829</v>
      </c>
    </row>
    <row r="19" spans="2:10">
      <c r="B19" s="79" t="s">
        <v>7584</v>
      </c>
      <c r="C19" s="93"/>
      <c r="E19" s="80">
        <v>0</v>
      </c>
      <c r="F19" s="19"/>
      <c r="G19" s="81">
        <f>SUM(G20:G25)</f>
        <v>180251.16694</v>
      </c>
      <c r="H19" s="80">
        <f t="shared" si="0"/>
        <v>0.66946298108657198</v>
      </c>
      <c r="I19" s="80">
        <f>G19/'סכום נכסי הקרן'!$C$42</f>
        <v>7.3871281680075512E-3</v>
      </c>
    </row>
    <row r="20" spans="2:10">
      <c r="B20" t="s">
        <v>7830</v>
      </c>
      <c r="C20" s="90">
        <v>44834</v>
      </c>
      <c r="D20" t="s">
        <v>123</v>
      </c>
      <c r="E20" s="91">
        <v>0</v>
      </c>
      <c r="F20" t="s">
        <v>102</v>
      </c>
      <c r="G20" s="92">
        <v>94639.463099999994</v>
      </c>
      <c r="H20" s="91">
        <f t="shared" si="0"/>
        <v>0.3514962935937519</v>
      </c>
      <c r="I20" s="91">
        <f>G20/'סכום נכסי הקרן'!$C$42</f>
        <v>3.8785537732681334E-3</v>
      </c>
      <c r="J20" t="s">
        <v>7831</v>
      </c>
    </row>
    <row r="21" spans="2:10">
      <c r="B21" t="s">
        <v>7832</v>
      </c>
      <c r="C21" s="90">
        <v>44834</v>
      </c>
      <c r="D21" t="s">
        <v>123</v>
      </c>
      <c r="E21" s="91">
        <v>0</v>
      </c>
      <c r="F21" t="s">
        <v>102</v>
      </c>
      <c r="G21" s="92">
        <v>39340.116000000002</v>
      </c>
      <c r="H21" s="91">
        <f t="shared" si="0"/>
        <v>0.14611140543915721</v>
      </c>
      <c r="I21" s="91">
        <f>G21/'סכום נכסי הקרן'!$C$42</f>
        <v>1.612252968842192E-3</v>
      </c>
      <c r="J21" t="s">
        <v>7833</v>
      </c>
    </row>
    <row r="22" spans="2:10">
      <c r="B22" t="s">
        <v>7834</v>
      </c>
      <c r="C22" s="90">
        <v>44377</v>
      </c>
      <c r="D22" t="s">
        <v>123</v>
      </c>
      <c r="E22" s="91">
        <v>0</v>
      </c>
      <c r="F22" t="s">
        <v>102</v>
      </c>
      <c r="G22" s="92">
        <v>2362.1423999999993</v>
      </c>
      <c r="H22" s="91">
        <f t="shared" si="0"/>
        <v>8.7731298482044071E-3</v>
      </c>
      <c r="I22" s="91">
        <f>G22/'סכום נכסי הקרן'!$C$42</f>
        <v>9.6806300653206495E-5</v>
      </c>
      <c r="J22" t="s">
        <v>7835</v>
      </c>
    </row>
    <row r="23" spans="2:10">
      <c r="B23" t="s">
        <v>7836</v>
      </c>
      <c r="C23" s="90">
        <v>44377</v>
      </c>
      <c r="D23" t="s">
        <v>123</v>
      </c>
      <c r="E23" s="91">
        <v>0</v>
      </c>
      <c r="F23" t="s">
        <v>102</v>
      </c>
      <c r="G23" s="92">
        <v>3249.3074300000003</v>
      </c>
      <c r="H23" s="91">
        <f t="shared" si="0"/>
        <v>1.2068110711752756E-2</v>
      </c>
      <c r="I23" s="91">
        <f>G23/'סכום נכסי הקרן'!$C$42</f>
        <v>1.3316446628419939E-4</v>
      </c>
      <c r="J23" t="s">
        <v>7835</v>
      </c>
    </row>
    <row r="24" spans="2:10">
      <c r="B24" t="s">
        <v>7837</v>
      </c>
      <c r="C24" s="90">
        <v>44834</v>
      </c>
      <c r="D24" t="s">
        <v>123</v>
      </c>
      <c r="E24" s="91">
        <v>0</v>
      </c>
      <c r="F24" t="s">
        <v>102</v>
      </c>
      <c r="G24" s="92">
        <v>3501.9290099999998</v>
      </c>
      <c r="H24" s="91">
        <f t="shared" si="0"/>
        <v>1.3006361480969106E-2</v>
      </c>
      <c r="I24" s="91">
        <f>G24/'סכום נכסי הקרן'!$C$42</f>
        <v>1.4351750877010879E-4</v>
      </c>
      <c r="J24" t="s">
        <v>7838</v>
      </c>
    </row>
    <row r="25" spans="2:10">
      <c r="B25" t="s">
        <v>7839</v>
      </c>
      <c r="C25" s="90">
        <v>44977</v>
      </c>
      <c r="D25" t="s">
        <v>123</v>
      </c>
      <c r="E25" s="91">
        <v>0</v>
      </c>
      <c r="F25" t="s">
        <v>102</v>
      </c>
      <c r="G25" s="92">
        <v>37158.209000000003</v>
      </c>
      <c r="H25" s="91">
        <f t="shared" si="0"/>
        <v>0.13800768001273664</v>
      </c>
      <c r="I25" s="91">
        <f>G25/'סכום נכסי הקרן'!$C$42</f>
        <v>1.5228331501897111E-3</v>
      </c>
      <c r="J25" t="s">
        <v>7840</v>
      </c>
    </row>
    <row r="26" spans="2:10">
      <c r="B26" s="79" t="s">
        <v>256</v>
      </c>
      <c r="E26" s="80">
        <v>0</v>
      </c>
      <c r="F26" s="19"/>
      <c r="G26" s="81">
        <v>0</v>
      </c>
      <c r="H26" s="80">
        <f t="shared" si="0"/>
        <v>0</v>
      </c>
      <c r="I26" s="80">
        <f>G26/'סכום נכסי הקרן'!$C$42</f>
        <v>0</v>
      </c>
    </row>
    <row r="27" spans="2:10">
      <c r="B27" s="79" t="s">
        <v>7580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t="s">
        <v>217</v>
      </c>
      <c r="E28" s="91">
        <v>0</v>
      </c>
      <c r="F28" t="s">
        <v>217</v>
      </c>
      <c r="G28" s="92">
        <v>0</v>
      </c>
      <c r="H28" s="91">
        <f t="shared" si="0"/>
        <v>0</v>
      </c>
      <c r="I28" s="91">
        <f>G28/'סכום נכסי הקרן'!$C$42</f>
        <v>0</v>
      </c>
    </row>
    <row r="29" spans="2:10">
      <c r="B29" s="79" t="s">
        <v>7584</v>
      </c>
      <c r="E29" s="80">
        <v>0</v>
      </c>
      <c r="F29" s="19"/>
      <c r="G29" s="81">
        <v>0</v>
      </c>
      <c r="H29" s="80">
        <f t="shared" si="0"/>
        <v>0</v>
      </c>
      <c r="I29" s="80">
        <f>G29/'סכום נכסי הקרן'!$C$42</f>
        <v>0</v>
      </c>
    </row>
    <row r="30" spans="2:10">
      <c r="B30" t="s">
        <v>217</v>
      </c>
      <c r="E30" s="91">
        <v>0</v>
      </c>
      <c r="F30" t="s">
        <v>217</v>
      </c>
      <c r="G30" s="92">
        <v>0</v>
      </c>
      <c r="H30" s="91">
        <f t="shared" si="0"/>
        <v>0</v>
      </c>
      <c r="I30" s="91">
        <f>G30/'סכום נכסי הקרן'!$C$42</f>
        <v>0</v>
      </c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</sheetData>
  <mergeCells count="1">
    <mergeCell ref="B7:J7"/>
  </mergeCells>
  <dataValidations count="1">
    <dataValidation allowBlank="1" showInputMessage="1" showErrorMessage="1" sqref="A1:XFD1048576" xr:uid="{94DA3A05-1D5A-4BA8-9EDA-123396841C2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6">
        <v>45016</v>
      </c>
    </row>
    <row r="2" spans="2:60" s="1" customFormat="1">
      <c r="B2" s="2" t="s">
        <v>1</v>
      </c>
      <c r="C2" s="12" t="s">
        <v>198</v>
      </c>
    </row>
    <row r="3" spans="2:60" s="1" customFormat="1">
      <c r="B3" s="2" t="s">
        <v>2</v>
      </c>
      <c r="C3" s="26" t="s">
        <v>197</v>
      </c>
    </row>
    <row r="4" spans="2:60" s="1" customFormat="1">
      <c r="B4" s="2" t="s">
        <v>3</v>
      </c>
    </row>
    <row r="5" spans="2:60">
      <c r="B5" s="2"/>
      <c r="C5" s="2"/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207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217</v>
      </c>
      <c r="D13" t="s">
        <v>217</v>
      </c>
      <c r="E13" s="19"/>
      <c r="F13" s="78">
        <v>0</v>
      </c>
      <c r="G13" t="s">
        <v>217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217</v>
      </c>
      <c r="D15" t="s">
        <v>217</v>
      </c>
      <c r="E15" s="19"/>
      <c r="F15" s="78">
        <v>0</v>
      </c>
      <c r="G15" t="s">
        <v>217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topLeftCell="A9" workbookViewId="0">
      <selection activeCell="R24" sqref="R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6">
        <v>45016</v>
      </c>
    </row>
    <row r="2" spans="2:60" s="1" customFormat="1">
      <c r="B2" s="2" t="s">
        <v>1</v>
      </c>
      <c r="C2" s="12" t="s">
        <v>198</v>
      </c>
    </row>
    <row r="3" spans="2:60" s="1" customFormat="1">
      <c r="B3" s="2" t="s">
        <v>2</v>
      </c>
      <c r="C3" s="26" t="s">
        <v>197</v>
      </c>
    </row>
    <row r="4" spans="2:60" s="1" customFormat="1">
      <c r="B4" s="2" t="s">
        <v>3</v>
      </c>
    </row>
    <row r="5" spans="2:60">
      <c r="B5" s="2"/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-2.0000000000000001E-4</v>
      </c>
      <c r="I11" s="75">
        <f>I12+I35</f>
        <v>309291.33685148496</v>
      </c>
      <c r="J11" s="76">
        <f>I11/$I$11</f>
        <v>1</v>
      </c>
      <c r="K11" s="76">
        <f>I11/'סכום נכסי הקרן'!$C$42</f>
        <v>1.2675505991796695E-2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207</v>
      </c>
      <c r="C12" s="15"/>
      <c r="D12" s="15"/>
      <c r="E12" s="15"/>
      <c r="F12" s="15"/>
      <c r="G12" s="15"/>
      <c r="H12" s="80">
        <v>-2.0000000000000001E-4</v>
      </c>
      <c r="I12" s="81">
        <f>SUM(I13:I34)</f>
        <v>309291.31248820096</v>
      </c>
      <c r="J12" s="80">
        <f t="shared" ref="J12:J37" si="0">I12/$I$11</f>
        <v>0.9999999212286893</v>
      </c>
      <c r="K12" s="80">
        <f>I12/'סכום נכסי הקרן'!$C$42</f>
        <v>1.2675504993330474E-2</v>
      </c>
    </row>
    <row r="13" spans="2:60">
      <c r="B13" t="s">
        <v>7586</v>
      </c>
      <c r="C13" t="s">
        <v>7587</v>
      </c>
      <c r="D13" t="s">
        <v>217</v>
      </c>
      <c r="E13" t="s">
        <v>218</v>
      </c>
      <c r="F13" s="78">
        <v>0</v>
      </c>
      <c r="G13" t="s">
        <v>102</v>
      </c>
      <c r="H13" s="78">
        <v>0</v>
      </c>
      <c r="I13" s="77">
        <v>774.40962000000002</v>
      </c>
      <c r="J13" s="78">
        <f t="shared" si="0"/>
        <v>2.5038193047477912E-3</v>
      </c>
      <c r="K13" s="78">
        <f>I13/'סכום נכסי הקרן'!$C$42</f>
        <v>3.1737176599706868E-5</v>
      </c>
    </row>
    <row r="14" spans="2:60">
      <c r="B14" t="s">
        <v>7588</v>
      </c>
      <c r="C14" t="s">
        <v>7589</v>
      </c>
      <c r="D14" t="s">
        <v>217</v>
      </c>
      <c r="E14" t="s">
        <v>218</v>
      </c>
      <c r="F14" s="78">
        <v>0</v>
      </c>
      <c r="G14" t="s">
        <v>102</v>
      </c>
      <c r="H14" s="78">
        <v>0</v>
      </c>
      <c r="I14" s="77">
        <f>-10716.49677-(2620747.37+29309)/1000</f>
        <v>-13366.55314</v>
      </c>
      <c r="J14" s="78">
        <f t="shared" si="0"/>
        <v>-4.3216707186397307E-2</v>
      </c>
      <c r="K14" s="78">
        <f>I14/'סכום נכסי הקרן'!$C$42</f>
        <v>-5.4779363088690238E-4</v>
      </c>
    </row>
    <row r="15" spans="2:60">
      <c r="B15" t="s">
        <v>7590</v>
      </c>
      <c r="C15" t="s">
        <v>7591</v>
      </c>
      <c r="D15" t="s">
        <v>217</v>
      </c>
      <c r="E15" t="s">
        <v>218</v>
      </c>
      <c r="F15" s="78">
        <v>0</v>
      </c>
      <c r="G15" t="s">
        <v>102</v>
      </c>
      <c r="H15" s="78">
        <v>0</v>
      </c>
      <c r="I15" s="77">
        <v>-2397.0880000000002</v>
      </c>
      <c r="J15" s="78">
        <f t="shared" si="0"/>
        <v>-7.7502591065168767E-3</v>
      </c>
      <c r="K15" s="78">
        <f>I15/'סכום נכסי הקרן'!$C$42</f>
        <v>-9.8238455742631571E-5</v>
      </c>
    </row>
    <row r="16" spans="2:60">
      <c r="B16" t="s">
        <v>7592</v>
      </c>
      <c r="C16" t="s">
        <v>7593</v>
      </c>
      <c r="D16" t="s">
        <v>217</v>
      </c>
      <c r="E16" t="s">
        <v>218</v>
      </c>
      <c r="F16" s="78">
        <v>0</v>
      </c>
      <c r="G16" t="s">
        <v>102</v>
      </c>
      <c r="H16" s="78">
        <v>0</v>
      </c>
      <c r="I16" s="77">
        <v>22409.296279999999</v>
      </c>
      <c r="J16" s="78">
        <f t="shared" si="0"/>
        <v>7.2453682369902461E-2</v>
      </c>
      <c r="K16" s="78">
        <f>I16/'סכום נכסי הקרן'!$C$42</f>
        <v>9.1838708500743328E-4</v>
      </c>
    </row>
    <row r="17" spans="2:11">
      <c r="B17" t="s">
        <v>7594</v>
      </c>
      <c r="C17" t="s">
        <v>7595</v>
      </c>
      <c r="D17" t="s">
        <v>217</v>
      </c>
      <c r="E17" t="s">
        <v>218</v>
      </c>
      <c r="F17" s="78">
        <v>0</v>
      </c>
      <c r="G17" t="s">
        <v>106</v>
      </c>
      <c r="H17" s="78">
        <v>0</v>
      </c>
      <c r="I17" s="77">
        <v>624.97754703999999</v>
      </c>
      <c r="J17" s="78">
        <f t="shared" si="0"/>
        <v>2.0206758889599963E-3</v>
      </c>
      <c r="K17" s="78">
        <f>I17/'סכום נכסי הקרן'!$C$42</f>
        <v>2.5613089337991547E-5</v>
      </c>
    </row>
    <row r="18" spans="2:11">
      <c r="B18" t="s">
        <v>7596</v>
      </c>
      <c r="C18" t="s">
        <v>7597</v>
      </c>
      <c r="D18" t="s">
        <v>217</v>
      </c>
      <c r="E18" t="s">
        <v>218</v>
      </c>
      <c r="F18" s="78">
        <v>0</v>
      </c>
      <c r="G18" t="s">
        <v>102</v>
      </c>
      <c r="H18" s="78">
        <v>0</v>
      </c>
      <c r="I18" s="77">
        <v>-1.2979700000000001</v>
      </c>
      <c r="J18" s="78">
        <f t="shared" si="0"/>
        <v>-4.1965934552614302E-6</v>
      </c>
      <c r="K18" s="78">
        <f>I18/'סכום נכסי הקרן'!$C$42</f>
        <v>-5.3193945487301051E-8</v>
      </c>
    </row>
    <row r="19" spans="2:11">
      <c r="B19" t="s">
        <v>7598</v>
      </c>
      <c r="C19" t="s">
        <v>7599</v>
      </c>
      <c r="D19" t="s">
        <v>217</v>
      </c>
      <c r="E19" t="s">
        <v>218</v>
      </c>
      <c r="F19" s="78">
        <v>0</v>
      </c>
      <c r="G19" t="s">
        <v>102</v>
      </c>
      <c r="H19" s="78">
        <v>0</v>
      </c>
      <c r="I19" s="77">
        <v>-304.20765</v>
      </c>
      <c r="J19" s="78">
        <f t="shared" si="0"/>
        <v>-9.8356343600426786E-4</v>
      </c>
      <c r="K19" s="78">
        <f>I19/'סכום נכסי הקרן'!$C$42</f>
        <v>-1.2467164226384244E-5</v>
      </c>
    </row>
    <row r="20" spans="2:11">
      <c r="B20" t="s">
        <v>7600</v>
      </c>
      <c r="C20" t="s">
        <v>7601</v>
      </c>
      <c r="D20" t="s">
        <v>217</v>
      </c>
      <c r="E20" t="s">
        <v>218</v>
      </c>
      <c r="F20" s="78">
        <v>0</v>
      </c>
      <c r="G20" t="s">
        <v>102</v>
      </c>
      <c r="H20" s="78">
        <v>0</v>
      </c>
      <c r="I20" s="77">
        <v>-689.95006000000001</v>
      </c>
      <c r="J20" s="78">
        <f t="shared" si="0"/>
        <v>-2.2307448602457919E-3</v>
      </c>
      <c r="K20" s="78">
        <f>I20/'סכום נכסי הקרן'!$C$42</f>
        <v>-2.827581984221522E-5</v>
      </c>
    </row>
    <row r="21" spans="2:11">
      <c r="B21" t="s">
        <v>7602</v>
      </c>
      <c r="C21" t="s">
        <v>7603</v>
      </c>
      <c r="D21" t="s">
        <v>217</v>
      </c>
      <c r="E21" t="s">
        <v>212</v>
      </c>
      <c r="F21" s="78">
        <v>0</v>
      </c>
      <c r="G21" t="s">
        <v>102</v>
      </c>
      <c r="H21" s="78">
        <v>0</v>
      </c>
      <c r="I21" s="77">
        <v>1.1509199999999999</v>
      </c>
      <c r="J21" s="78">
        <f t="shared" si="0"/>
        <v>3.7211517519892481E-6</v>
      </c>
      <c r="K21" s="78">
        <f>I21/'סכום נכסי הקרן'!$C$42</f>
        <v>4.7167481328724486E-8</v>
      </c>
    </row>
    <row r="22" spans="2:11">
      <c r="B22" t="s">
        <v>7604</v>
      </c>
      <c r="C22" t="s">
        <v>7603</v>
      </c>
      <c r="D22" t="s">
        <v>217</v>
      </c>
      <c r="E22" t="s">
        <v>212</v>
      </c>
      <c r="F22" s="78">
        <v>0</v>
      </c>
      <c r="G22" t="s">
        <v>102</v>
      </c>
      <c r="H22" s="78">
        <v>0</v>
      </c>
      <c r="I22" s="77">
        <v>-96.475890000000007</v>
      </c>
      <c r="J22" s="78">
        <f t="shared" si="0"/>
        <v>-3.1192561350764779E-4</v>
      </c>
      <c r="K22" s="78">
        <f>I22/'סכום נכסי הקרן'!$C$42</f>
        <v>-3.9538149830110504E-6</v>
      </c>
    </row>
    <row r="23" spans="2:11">
      <c r="B23" t="s">
        <v>7605</v>
      </c>
      <c r="C23" t="s">
        <v>7606</v>
      </c>
      <c r="D23" t="s">
        <v>217</v>
      </c>
      <c r="E23" t="s">
        <v>218</v>
      </c>
      <c r="F23" s="78">
        <v>0</v>
      </c>
      <c r="G23" t="s">
        <v>106</v>
      </c>
      <c r="H23" s="78">
        <v>0</v>
      </c>
      <c r="I23" s="77">
        <v>124.30442266</v>
      </c>
      <c r="J23" s="78">
        <f t="shared" si="0"/>
        <v>4.0190075779486935E-4</v>
      </c>
      <c r="K23" s="78">
        <f>I23/'סכום נכסי הקרן'!$C$42</f>
        <v>5.0942954635364986E-6</v>
      </c>
    </row>
    <row r="24" spans="2:11">
      <c r="B24" t="s">
        <v>7607</v>
      </c>
      <c r="C24" t="s">
        <v>7608</v>
      </c>
      <c r="D24" t="s">
        <v>217</v>
      </c>
      <c r="E24" t="s">
        <v>218</v>
      </c>
      <c r="F24" s="78">
        <v>0</v>
      </c>
      <c r="G24" t="s">
        <v>120</v>
      </c>
      <c r="H24" s="78">
        <v>0</v>
      </c>
      <c r="I24" s="77">
        <v>-10.712347035000001</v>
      </c>
      <c r="J24" s="78">
        <f t="shared" si="0"/>
        <v>-3.4635134446535884E-5</v>
      </c>
      <c r="K24" s="78">
        <f>I24/'סכום נכסי הקרן'!$C$42</f>
        <v>-4.3901785420374972E-7</v>
      </c>
    </row>
    <row r="25" spans="2:11">
      <c r="B25" t="s">
        <v>7609</v>
      </c>
      <c r="C25" t="s">
        <v>7610</v>
      </c>
      <c r="D25" t="s">
        <v>217</v>
      </c>
      <c r="E25" t="s">
        <v>218</v>
      </c>
      <c r="F25" s="78">
        <v>0</v>
      </c>
      <c r="G25" t="s">
        <v>110</v>
      </c>
      <c r="H25" s="78">
        <v>0</v>
      </c>
      <c r="I25" s="77">
        <v>10.810825102000001</v>
      </c>
      <c r="J25" s="78">
        <f t="shared" si="0"/>
        <v>3.4953533493862865E-5</v>
      </c>
      <c r="K25" s="78">
        <f>I25/'סכום נכסי הקרן'!$C$42</f>
        <v>4.4305372323592519E-7</v>
      </c>
    </row>
    <row r="26" spans="2:11">
      <c r="B26" t="s">
        <v>7611</v>
      </c>
      <c r="C26" t="s">
        <v>7612</v>
      </c>
      <c r="D26" t="s">
        <v>217</v>
      </c>
      <c r="E26" t="s">
        <v>218</v>
      </c>
      <c r="F26" s="78">
        <v>0</v>
      </c>
      <c r="G26" t="s">
        <v>205</v>
      </c>
      <c r="H26" s="78">
        <v>0</v>
      </c>
      <c r="I26" s="77">
        <v>-71.382557969999993</v>
      </c>
      <c r="J26" s="78">
        <f t="shared" si="0"/>
        <v>-2.3079391326203346E-4</v>
      </c>
      <c r="K26" s="78">
        <f>I26/'סכום נכסי הקרן'!$C$42</f>
        <v>-2.9254296304231121E-6</v>
      </c>
    </row>
    <row r="27" spans="2:11">
      <c r="B27" t="s">
        <v>7613</v>
      </c>
      <c r="C27" t="s">
        <v>7614</v>
      </c>
      <c r="D27" t="s">
        <v>217</v>
      </c>
      <c r="E27" t="s">
        <v>218</v>
      </c>
      <c r="F27" s="78">
        <v>0</v>
      </c>
      <c r="G27" t="s">
        <v>113</v>
      </c>
      <c r="H27" s="78">
        <v>0</v>
      </c>
      <c r="I27" s="77">
        <v>-31.025802995999999</v>
      </c>
      <c r="J27" s="78">
        <f t="shared" si="0"/>
        <v>-1.0031255098133551E-4</v>
      </c>
      <c r="K27" s="78">
        <f>I27/'סכום נכסי הקרן'!$C$42</f>
        <v>-1.2715123410163297E-6</v>
      </c>
    </row>
    <row r="28" spans="2:11">
      <c r="B28" t="s">
        <v>7615</v>
      </c>
      <c r="C28" t="s">
        <v>7616</v>
      </c>
      <c r="D28" t="s">
        <v>217</v>
      </c>
      <c r="E28" t="s">
        <v>218</v>
      </c>
      <c r="F28" s="78">
        <v>0</v>
      </c>
      <c r="G28" t="s">
        <v>102</v>
      </c>
      <c r="H28" s="78">
        <v>0</v>
      </c>
      <c r="I28" s="77">
        <v>1.8E-12</v>
      </c>
      <c r="J28" s="78">
        <f t="shared" si="0"/>
        <v>5.8197556333895033E-18</v>
      </c>
      <c r="K28" s="78">
        <f>I28/'סכום נכסי הקרן'!$C$42</f>
        <v>7.3768347401821218E-20</v>
      </c>
    </row>
    <row r="29" spans="2:11">
      <c r="B29" t="s">
        <v>7617</v>
      </c>
      <c r="C29" t="s">
        <v>7618</v>
      </c>
      <c r="D29" t="s">
        <v>217</v>
      </c>
      <c r="E29" t="s">
        <v>218</v>
      </c>
      <c r="F29" s="78">
        <v>0</v>
      </c>
      <c r="G29" t="s">
        <v>106</v>
      </c>
      <c r="H29" s="78">
        <v>0</v>
      </c>
      <c r="I29" s="77">
        <v>180371.80756275999</v>
      </c>
      <c r="J29" s="78">
        <f t="shared" si="0"/>
        <v>0.5831776906488999</v>
      </c>
      <c r="K29" s="78">
        <f>I29/'סכום נכסי הקרן'!$C$42</f>
        <v>7.3920723121022906E-3</v>
      </c>
    </row>
    <row r="30" spans="2:11">
      <c r="B30" t="s">
        <v>7619</v>
      </c>
      <c r="C30" t="s">
        <v>7620</v>
      </c>
      <c r="D30" t="s">
        <v>217</v>
      </c>
      <c r="E30" t="s">
        <v>218</v>
      </c>
      <c r="F30" s="78">
        <v>0</v>
      </c>
      <c r="G30" t="s">
        <v>102</v>
      </c>
      <c r="H30" s="78">
        <v>0</v>
      </c>
      <c r="I30" s="77">
        <v>-17689.876110000001</v>
      </c>
      <c r="J30" s="78">
        <f t="shared" si="0"/>
        <v>-5.719486452507494E-2</v>
      </c>
      <c r="K30" s="78">
        <f>I30/'סכום נכסי הקרן'!$C$42</f>
        <v>-7.2497384798758766E-4</v>
      </c>
    </row>
    <row r="31" spans="2:11">
      <c r="B31" t="s">
        <v>7621</v>
      </c>
      <c r="C31" t="s">
        <v>7622</v>
      </c>
      <c r="D31" t="s">
        <v>217</v>
      </c>
      <c r="E31" t="s">
        <v>218</v>
      </c>
      <c r="F31" s="78">
        <v>5.1499999999999997E-2</v>
      </c>
      <c r="G31" t="s">
        <v>102</v>
      </c>
      <c r="H31" s="78">
        <v>3.6299999999999999E-2</v>
      </c>
      <c r="I31" s="77">
        <v>-1499.89518</v>
      </c>
      <c r="J31" s="78">
        <f t="shared" si="0"/>
        <v>-4.8494574573882017E-3</v>
      </c>
      <c r="K31" s="78">
        <f>I31/'סכום נכסי הקרן'!$C$42</f>
        <v>-6.1469327058087322E-5</v>
      </c>
    </row>
    <row r="32" spans="2:11">
      <c r="B32" t="s">
        <v>7623</v>
      </c>
      <c r="C32" t="s">
        <v>7624</v>
      </c>
      <c r="D32" t="s">
        <v>217</v>
      </c>
      <c r="E32" t="s">
        <v>218</v>
      </c>
      <c r="F32" s="78">
        <v>0</v>
      </c>
      <c r="G32" t="s">
        <v>102</v>
      </c>
      <c r="H32" s="78">
        <v>0</v>
      </c>
      <c r="I32" s="77">
        <v>31941.186949999999</v>
      </c>
      <c r="J32" s="78">
        <f t="shared" si="0"/>
        <v>0.1032721681607832</v>
      </c>
      <c r="K32" s="78">
        <f>I32/'סכום נכסי הקרן'!$C$42</f>
        <v>1.3090269863078436E-3</v>
      </c>
    </row>
    <row r="33" spans="2:11">
      <c r="B33" t="s">
        <v>7625</v>
      </c>
      <c r="C33" t="s">
        <v>7626</v>
      </c>
      <c r="D33" t="s">
        <v>211</v>
      </c>
      <c r="E33" t="s">
        <v>212</v>
      </c>
      <c r="F33" s="78">
        <v>0</v>
      </c>
      <c r="G33" t="s">
        <v>106</v>
      </c>
      <c r="H33" s="78">
        <v>0</v>
      </c>
      <c r="I33" s="77">
        <v>102745.42020864</v>
      </c>
      <c r="J33" s="78">
        <f t="shared" si="0"/>
        <v>0.33219624336900244</v>
      </c>
      <c r="K33" s="78">
        <f>I33/'סכום נכסי הקרן'!$C$42</f>
        <v>4.2107554732761432E-3</v>
      </c>
    </row>
    <row r="34" spans="2:11">
      <c r="B34" t="s">
        <v>7627</v>
      </c>
      <c r="C34" t="s">
        <v>7628</v>
      </c>
      <c r="D34" t="s">
        <v>211</v>
      </c>
      <c r="E34" t="s">
        <v>212</v>
      </c>
      <c r="F34" s="78">
        <v>0</v>
      </c>
      <c r="G34" t="s">
        <v>102</v>
      </c>
      <c r="H34" s="78">
        <v>0</v>
      </c>
      <c r="I34" s="77">
        <v>6446.4128600000004</v>
      </c>
      <c r="J34" s="78">
        <f t="shared" si="0"/>
        <v>2.0842526420633077E-2</v>
      </c>
      <c r="K34" s="78">
        <f>I34/'סכום נכסי הקרן'!$C$42</f>
        <v>2.6418956852891553E-4</v>
      </c>
    </row>
    <row r="35" spans="2:11">
      <c r="B35" s="79" t="s">
        <v>256</v>
      </c>
      <c r="D35" s="19"/>
      <c r="E35" s="19"/>
      <c r="F35" s="19"/>
      <c r="G35" s="19"/>
      <c r="H35" s="80">
        <v>0</v>
      </c>
      <c r="I35" s="81">
        <v>2.4363283999999999E-2</v>
      </c>
      <c r="J35" s="80">
        <f t="shared" si="0"/>
        <v>7.8771310726037967E-8</v>
      </c>
      <c r="K35" s="80">
        <f>I35/'סכום נכסי הקרן'!$C$42</f>
        <v>9.9846622108957355E-10</v>
      </c>
    </row>
    <row r="36" spans="2:11">
      <c r="B36" t="s">
        <v>7629</v>
      </c>
      <c r="C36" t="s">
        <v>7630</v>
      </c>
      <c r="D36" t="s">
        <v>217</v>
      </c>
      <c r="E36" t="s">
        <v>218</v>
      </c>
      <c r="F36" s="78">
        <v>0</v>
      </c>
      <c r="G36" t="s">
        <v>106</v>
      </c>
      <c r="H36" s="78">
        <v>0</v>
      </c>
      <c r="I36" s="77">
        <v>2.0454544000000002E-2</v>
      </c>
      <c r="J36" s="78">
        <f t="shared" si="0"/>
        <v>6.6133582040229705E-8</v>
      </c>
      <c r="K36" s="78">
        <f>I36/'סכום נכסי הקרן'!$C$42</f>
        <v>8.3827661540991002E-10</v>
      </c>
    </row>
    <row r="37" spans="2:11">
      <c r="B37" t="s">
        <v>7631</v>
      </c>
      <c r="C37" t="s">
        <v>7632</v>
      </c>
      <c r="D37" t="s">
        <v>217</v>
      </c>
      <c r="E37" t="s">
        <v>218</v>
      </c>
      <c r="F37" s="78">
        <v>0</v>
      </c>
      <c r="G37" t="s">
        <v>106</v>
      </c>
      <c r="H37" s="78">
        <v>0</v>
      </c>
      <c r="I37" s="77">
        <v>3.90874E-3</v>
      </c>
      <c r="J37" s="78">
        <f t="shared" si="0"/>
        <v>1.2637728685808271E-8</v>
      </c>
      <c r="K37" s="78">
        <f>I37/'סכום נכסי הקרן'!$C$42</f>
        <v>1.6018960567966372E-10</v>
      </c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00"/>
  <sheetViews>
    <sheetView rightToLeft="1" topLeftCell="A204" workbookViewId="0">
      <selection activeCell="N218" sqref="N2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6">
        <v>45016</v>
      </c>
    </row>
    <row r="2" spans="2:17" s="1" customFormat="1">
      <c r="B2" s="2" t="s">
        <v>1</v>
      </c>
      <c r="C2" s="12" t="s">
        <v>198</v>
      </c>
    </row>
    <row r="3" spans="2:17" s="1" customFormat="1">
      <c r="B3" s="2" t="s">
        <v>2</v>
      </c>
      <c r="C3" s="26" t="s">
        <v>197</v>
      </c>
    </row>
    <row r="4" spans="2:17" s="1" customFormat="1">
      <c r="B4" s="2" t="s">
        <v>3</v>
      </c>
    </row>
    <row r="5" spans="2:17">
      <c r="B5" s="2"/>
    </row>
    <row r="7" spans="2:17" ht="26.25" customHeight="1">
      <c r="B7" s="108" t="s">
        <v>169</v>
      </c>
      <c r="C7" s="109"/>
      <c r="D7" s="10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C12+C67</f>
        <v>2112272.6499962527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207</v>
      </c>
      <c r="C12" s="81">
        <f>SUM(C13:C66)</f>
        <v>487229.33747109683</v>
      </c>
    </row>
    <row r="13" spans="2:17">
      <c r="B13" t="s">
        <v>7638</v>
      </c>
      <c r="C13" s="88">
        <v>51.621399999999994</v>
      </c>
      <c r="D13" s="89">
        <v>45046</v>
      </c>
    </row>
    <row r="14" spans="2:17">
      <c r="B14" t="s">
        <v>7669</v>
      </c>
      <c r="C14" s="88">
        <v>24.994109999999999</v>
      </c>
      <c r="D14" s="89">
        <v>45046</v>
      </c>
    </row>
    <row r="15" spans="2:17">
      <c r="B15" t="s">
        <v>7319</v>
      </c>
      <c r="C15" s="88">
        <v>2414.6984896500426</v>
      </c>
      <c r="D15" s="89">
        <v>45094</v>
      </c>
    </row>
    <row r="16" spans="2:17">
      <c r="B16" t="s">
        <v>7637</v>
      </c>
      <c r="C16" s="88">
        <v>561.55861000000004</v>
      </c>
      <c r="D16" s="89">
        <v>45291</v>
      </c>
    </row>
    <row r="17" spans="2:4">
      <c r="B17" t="s">
        <v>7642</v>
      </c>
      <c r="C17" s="88">
        <v>3480.7743270000001</v>
      </c>
      <c r="D17" s="89">
        <v>45291</v>
      </c>
    </row>
    <row r="18" spans="2:4">
      <c r="B18" t="s">
        <v>7192</v>
      </c>
      <c r="C18" s="88">
        <v>1615.5805858528086</v>
      </c>
      <c r="D18" s="89">
        <v>45340</v>
      </c>
    </row>
    <row r="19" spans="2:4">
      <c r="B19" t="s">
        <v>7635</v>
      </c>
      <c r="C19" s="88">
        <v>17292.542099999999</v>
      </c>
      <c r="D19" s="89">
        <v>45363</v>
      </c>
    </row>
    <row r="20" spans="2:4">
      <c r="B20" t="s">
        <v>7654</v>
      </c>
      <c r="C20" s="88">
        <v>3246.6731799999998</v>
      </c>
      <c r="D20" s="89">
        <v>45534</v>
      </c>
    </row>
    <row r="21" spans="2:4">
      <c r="B21" t="s">
        <v>7656</v>
      </c>
      <c r="C21" s="88">
        <v>129.22208000000001</v>
      </c>
      <c r="D21" s="89">
        <v>45534</v>
      </c>
    </row>
    <row r="22" spans="2:4">
      <c r="B22" t="s">
        <v>7672</v>
      </c>
      <c r="C22" s="88">
        <v>749.67960519600013</v>
      </c>
      <c r="D22" s="89">
        <v>45536</v>
      </c>
    </row>
    <row r="23" spans="2:4">
      <c r="B23" t="s">
        <v>7650</v>
      </c>
      <c r="C23" s="88">
        <v>1256.6643750000001</v>
      </c>
      <c r="D23" s="89">
        <v>45563</v>
      </c>
    </row>
    <row r="24" spans="2:4">
      <c r="B24" t="s">
        <v>7636</v>
      </c>
      <c r="C24" s="88">
        <v>1954.6294878000001</v>
      </c>
      <c r="D24" s="89">
        <v>45640</v>
      </c>
    </row>
    <row r="25" spans="2:4">
      <c r="B25" t="s">
        <v>7661</v>
      </c>
      <c r="C25" s="88">
        <v>3479.7113713999997</v>
      </c>
      <c r="D25" s="89">
        <v>45823</v>
      </c>
    </row>
    <row r="26" spans="2:4">
      <c r="B26" t="s">
        <v>7309</v>
      </c>
      <c r="C26" s="88">
        <v>34388.302563232377</v>
      </c>
      <c r="D26" s="89">
        <v>45935</v>
      </c>
    </row>
    <row r="27" spans="2:4">
      <c r="B27" t="s">
        <v>7306</v>
      </c>
      <c r="C27" s="88">
        <v>13042.9244</v>
      </c>
      <c r="D27" s="89">
        <v>46022</v>
      </c>
    </row>
    <row r="28" spans="2:4">
      <c r="B28" t="s">
        <v>7029</v>
      </c>
      <c r="C28" s="88">
        <v>18948.809246885303</v>
      </c>
      <c r="D28" s="89">
        <v>46022</v>
      </c>
    </row>
    <row r="29" spans="2:4">
      <c r="B29" t="s">
        <v>7641</v>
      </c>
      <c r="C29" s="88">
        <v>2074.4340220500003</v>
      </c>
      <c r="D29" s="89">
        <v>46054</v>
      </c>
    </row>
    <row r="30" spans="2:4">
      <c r="B30" t="s">
        <v>7657</v>
      </c>
      <c r="C30" s="88">
        <v>2884.7699277000002</v>
      </c>
      <c r="D30" s="89">
        <v>46132</v>
      </c>
    </row>
    <row r="31" spans="2:4">
      <c r="B31" t="s">
        <v>7214</v>
      </c>
      <c r="C31" s="88">
        <v>13001.428989770648</v>
      </c>
      <c r="D31" s="89">
        <v>46253</v>
      </c>
    </row>
    <row r="32" spans="2:4">
      <c r="B32" t="s">
        <v>7659</v>
      </c>
      <c r="C32" s="88">
        <v>5924.3805989000002</v>
      </c>
      <c r="D32" s="89">
        <v>46539</v>
      </c>
    </row>
    <row r="33" spans="2:4">
      <c r="B33" t="s">
        <v>7668</v>
      </c>
      <c r="C33" s="88">
        <v>6386.5968268110009</v>
      </c>
      <c r="D33" s="89">
        <v>46631</v>
      </c>
    </row>
    <row r="34" spans="2:4">
      <c r="B34" t="s">
        <v>7673</v>
      </c>
      <c r="C34" s="88">
        <v>18290.600010000002</v>
      </c>
      <c r="D34" s="89">
        <v>46661</v>
      </c>
    </row>
    <row r="35" spans="2:4">
      <c r="B35" t="s">
        <v>7674</v>
      </c>
      <c r="C35" s="88">
        <v>18594.558155300001</v>
      </c>
      <c r="D35" s="89">
        <v>46661</v>
      </c>
    </row>
    <row r="36" spans="2:4">
      <c r="B36" t="s">
        <v>7633</v>
      </c>
      <c r="C36" s="88">
        <v>30051.596941726981</v>
      </c>
      <c r="D36" s="89">
        <v>46698</v>
      </c>
    </row>
    <row r="37" spans="2:4">
      <c r="B37" t="s">
        <v>7662</v>
      </c>
      <c r="C37" s="88">
        <v>2361.3313035615001</v>
      </c>
      <c r="D37" s="89">
        <v>46752</v>
      </c>
    </row>
    <row r="38" spans="2:4">
      <c r="B38" t="s">
        <v>7639</v>
      </c>
      <c r="C38" s="88">
        <v>8905.2469352565022</v>
      </c>
      <c r="D38" s="89">
        <v>46772</v>
      </c>
    </row>
    <row r="39" spans="2:4">
      <c r="B39" t="s">
        <v>7365</v>
      </c>
      <c r="C39" s="88">
        <v>73339.331916375857</v>
      </c>
      <c r="D39" s="89">
        <v>46871</v>
      </c>
    </row>
    <row r="40" spans="2:4">
      <c r="B40" t="s">
        <v>7646</v>
      </c>
      <c r="C40" s="88">
        <v>6859.7914099999998</v>
      </c>
      <c r="D40" s="89">
        <v>47118</v>
      </c>
    </row>
    <row r="41" spans="2:4">
      <c r="B41" t="s">
        <v>7644</v>
      </c>
      <c r="C41" s="88">
        <v>1444.0710811875001</v>
      </c>
      <c r="D41" s="89">
        <v>47209</v>
      </c>
    </row>
    <row r="42" spans="2:4">
      <c r="B42" t="s">
        <v>7652</v>
      </c>
      <c r="C42" s="88">
        <v>4776.5663962980007</v>
      </c>
      <c r="D42" s="89">
        <v>47209</v>
      </c>
    </row>
    <row r="43" spans="2:4">
      <c r="B43" t="s">
        <v>7653</v>
      </c>
      <c r="C43" s="88">
        <v>2536.9845817560004</v>
      </c>
      <c r="D43" s="89">
        <v>47467</v>
      </c>
    </row>
    <row r="44" spans="2:4">
      <c r="B44" t="s">
        <v>7665</v>
      </c>
      <c r="C44" s="88">
        <v>75.775894799999989</v>
      </c>
      <c r="D44" s="89">
        <v>47566</v>
      </c>
    </row>
    <row r="45" spans="2:4">
      <c r="B45" t="s">
        <v>7648</v>
      </c>
      <c r="C45" s="88">
        <v>3863.2456649999995</v>
      </c>
      <c r="D45" s="89">
        <v>47848</v>
      </c>
    </row>
    <row r="46" spans="2:4">
      <c r="B46" t="s">
        <v>7649</v>
      </c>
      <c r="C46" s="88">
        <v>75.351457649999986</v>
      </c>
      <c r="D46" s="89">
        <v>47848</v>
      </c>
    </row>
    <row r="47" spans="2:4">
      <c r="B47" t="s">
        <v>7647</v>
      </c>
      <c r="C47" s="88">
        <v>80.967974699999999</v>
      </c>
      <c r="D47" s="89">
        <v>47907</v>
      </c>
    </row>
    <row r="48" spans="2:4">
      <c r="B48" t="s">
        <v>7660</v>
      </c>
      <c r="C48" s="88">
        <v>56077.563470000001</v>
      </c>
      <c r="D48" s="89">
        <v>47938</v>
      </c>
    </row>
    <row r="49" spans="2:4">
      <c r="B49" t="s">
        <v>7643</v>
      </c>
      <c r="C49" s="88">
        <v>11698.8231627</v>
      </c>
      <c r="D49" s="89">
        <v>47969</v>
      </c>
    </row>
    <row r="50" spans="2:4">
      <c r="B50" t="s">
        <v>7651</v>
      </c>
      <c r="C50" s="88">
        <v>17099.540119999998</v>
      </c>
      <c r="D50" s="89">
        <v>47969</v>
      </c>
    </row>
    <row r="51" spans="2:4">
      <c r="B51" t="s">
        <v>7664</v>
      </c>
      <c r="C51" s="88">
        <v>4449.9926999999998</v>
      </c>
      <c r="D51" s="89">
        <v>48212</v>
      </c>
    </row>
    <row r="52" spans="2:4">
      <c r="B52" t="s">
        <v>7666</v>
      </c>
      <c r="C52" s="88">
        <v>3540.5779950000006</v>
      </c>
      <c r="D52" s="89">
        <v>48212</v>
      </c>
    </row>
    <row r="53" spans="2:4">
      <c r="B53" t="s">
        <v>7670</v>
      </c>
      <c r="C53" s="88">
        <v>1782.002070342</v>
      </c>
      <c r="D53" s="89">
        <v>48214</v>
      </c>
    </row>
    <row r="54" spans="2:4">
      <c r="B54" t="s">
        <v>7671</v>
      </c>
      <c r="C54" s="88">
        <v>2874.9747598499998</v>
      </c>
      <c r="D54" s="89">
        <v>48214</v>
      </c>
    </row>
    <row r="55" spans="2:4">
      <c r="B55" t="s">
        <v>7663</v>
      </c>
      <c r="C55" s="88">
        <v>14367.411318600001</v>
      </c>
      <c r="D55" s="89">
        <v>48233</v>
      </c>
    </row>
    <row r="56" spans="2:4">
      <c r="B56" t="s">
        <v>7640</v>
      </c>
      <c r="C56" s="88">
        <v>6825.304365</v>
      </c>
      <c r="D56" s="89">
        <v>48274</v>
      </c>
    </row>
    <row r="57" spans="2:4">
      <c r="B57" t="s">
        <v>5760</v>
      </c>
      <c r="C57" s="88">
        <v>3984.4996334999996</v>
      </c>
      <c r="D57" s="89">
        <v>48274</v>
      </c>
    </row>
    <row r="58" spans="2:4">
      <c r="B58" t="s">
        <v>7645</v>
      </c>
      <c r="C58" s="88">
        <v>19984.652669999999</v>
      </c>
      <c r="D58" s="89">
        <v>48297</v>
      </c>
    </row>
    <row r="59" spans="2:4">
      <c r="B59" t="s">
        <v>7667</v>
      </c>
      <c r="C59" s="88">
        <v>52.764829200000008</v>
      </c>
      <c r="D59" s="89">
        <v>48297</v>
      </c>
    </row>
    <row r="60" spans="2:4">
      <c r="B60" t="s">
        <v>7155</v>
      </c>
      <c r="C60" s="88">
        <v>2274.1184193387435</v>
      </c>
      <c r="D60" s="89">
        <v>48482</v>
      </c>
    </row>
    <row r="61" spans="2:4">
      <c r="B61" t="s">
        <v>7655</v>
      </c>
      <c r="C61" s="88">
        <v>11520.81388</v>
      </c>
      <c r="D61" s="89">
        <v>48700</v>
      </c>
    </row>
    <row r="62" spans="2:4">
      <c r="B62" t="s">
        <v>7142</v>
      </c>
      <c r="C62" s="88">
        <v>847.06514509408203</v>
      </c>
      <c r="D62" s="89">
        <v>48844</v>
      </c>
    </row>
    <row r="63" spans="2:4">
      <c r="B63" t="s">
        <v>7658</v>
      </c>
      <c r="C63" s="88">
        <v>13986.961640000001</v>
      </c>
      <c r="D63" s="89">
        <v>50256</v>
      </c>
    </row>
    <row r="64" spans="2:4">
      <c r="B64" t="s">
        <v>7076</v>
      </c>
      <c r="C64" s="88">
        <v>8320.0107825349005</v>
      </c>
      <c r="D64" s="89">
        <v>51774</v>
      </c>
    </row>
    <row r="65" spans="2:4">
      <c r="B65" t="s">
        <v>7634</v>
      </c>
      <c r="C65" s="88">
        <v>3376.8444890766586</v>
      </c>
      <c r="D65" s="89">
        <v>52047</v>
      </c>
    </row>
    <row r="66" spans="2:4">
      <c r="B66"/>
      <c r="C66" s="77"/>
    </row>
    <row r="67" spans="2:4">
      <c r="B67" s="79" t="s">
        <v>256</v>
      </c>
      <c r="C67" s="81">
        <f>SUM(C68:C234)</f>
        <v>1625043.312525156</v>
      </c>
    </row>
    <row r="68" spans="2:4">
      <c r="B68" t="s">
        <v>7676</v>
      </c>
      <c r="C68" s="88">
        <v>2758.902410753145</v>
      </c>
      <c r="D68" s="89">
        <v>45025</v>
      </c>
    </row>
    <row r="69" spans="2:4">
      <c r="B69" t="s">
        <v>7520</v>
      </c>
      <c r="C69" s="88">
        <v>2264.6080649017085</v>
      </c>
      <c r="D69" s="89">
        <v>45031</v>
      </c>
    </row>
    <row r="70" spans="2:4">
      <c r="B70" t="s">
        <v>7689</v>
      </c>
      <c r="C70" s="88">
        <v>675.7627950000001</v>
      </c>
      <c r="D70" s="89">
        <v>45046</v>
      </c>
    </row>
    <row r="71" spans="2:4">
      <c r="B71" t="s">
        <v>7711</v>
      </c>
      <c r="C71" s="88">
        <v>1653.2282844000001</v>
      </c>
      <c r="D71" s="89">
        <v>45047</v>
      </c>
    </row>
    <row r="72" spans="2:4">
      <c r="B72" t="s">
        <v>7700</v>
      </c>
      <c r="C72" s="88">
        <v>5119.0462527879999</v>
      </c>
      <c r="D72" s="89">
        <v>45087</v>
      </c>
    </row>
    <row r="73" spans="2:4">
      <c r="B73" t="s">
        <v>7779</v>
      </c>
      <c r="C73" s="88">
        <v>8024.3079717000019</v>
      </c>
      <c r="D73" s="89">
        <v>45107</v>
      </c>
    </row>
    <row r="74" spans="2:4">
      <c r="B74" t="s">
        <v>7419</v>
      </c>
      <c r="C74" s="88">
        <v>77.111074054317001</v>
      </c>
      <c r="D74" s="89">
        <v>45126</v>
      </c>
    </row>
    <row r="75" spans="2:4">
      <c r="B75" t="s">
        <v>7511</v>
      </c>
      <c r="C75" s="88">
        <v>3167.8270089650473</v>
      </c>
      <c r="D75" s="89">
        <v>45187</v>
      </c>
    </row>
    <row r="76" spans="2:4">
      <c r="B76" t="s">
        <v>7770</v>
      </c>
      <c r="C76" s="88">
        <v>382.70834389999999</v>
      </c>
      <c r="D76" s="89">
        <v>45201</v>
      </c>
    </row>
    <row r="77" spans="2:4">
      <c r="B77" t="s">
        <v>7687</v>
      </c>
      <c r="C77" s="88">
        <v>11716.973535450001</v>
      </c>
      <c r="D77" s="89">
        <v>45343</v>
      </c>
    </row>
    <row r="78" spans="2:4">
      <c r="B78" t="s">
        <v>7716</v>
      </c>
      <c r="C78" s="88">
        <v>455.41770000000002</v>
      </c>
      <c r="D78" s="89">
        <v>45358</v>
      </c>
    </row>
    <row r="79" spans="2:4">
      <c r="B79" t="s">
        <v>7447</v>
      </c>
      <c r="C79" s="88">
        <v>376.83813024112925</v>
      </c>
      <c r="D79" s="89">
        <v>45371</v>
      </c>
    </row>
    <row r="80" spans="2:4">
      <c r="B80" t="s">
        <v>7806</v>
      </c>
      <c r="C80" s="88">
        <v>4118.2032322081795</v>
      </c>
      <c r="D80" s="89">
        <v>45383</v>
      </c>
    </row>
    <row r="81" spans="2:4">
      <c r="B81" t="s">
        <v>7752</v>
      </c>
      <c r="C81" s="88">
        <v>5827.4227241520002</v>
      </c>
      <c r="D81" s="89">
        <v>45485</v>
      </c>
    </row>
    <row r="82" spans="2:4">
      <c r="B82" t="s">
        <v>7675</v>
      </c>
      <c r="C82" s="88">
        <v>2182.9622438850652</v>
      </c>
      <c r="D82" s="89">
        <v>45515</v>
      </c>
    </row>
    <row r="83" spans="2:4">
      <c r="B83" t="s">
        <v>7675</v>
      </c>
      <c r="C83" s="88">
        <v>1781.2085098791015</v>
      </c>
      <c r="D83" s="89">
        <v>45515</v>
      </c>
    </row>
    <row r="84" spans="2:4">
      <c r="B84" t="s">
        <v>7718</v>
      </c>
      <c r="C84" s="88">
        <v>19059.880505099998</v>
      </c>
      <c r="D84" s="89">
        <v>45557</v>
      </c>
    </row>
    <row r="85" spans="2:4">
      <c r="B85" t="s">
        <v>7535</v>
      </c>
      <c r="C85" s="88">
        <v>4679.6511067441288</v>
      </c>
      <c r="D85" s="89">
        <v>45602</v>
      </c>
    </row>
    <row r="86" spans="2:4">
      <c r="B86" t="s">
        <v>7456</v>
      </c>
      <c r="C86" s="88">
        <v>4871.4110300000011</v>
      </c>
      <c r="D86" s="89">
        <v>45615</v>
      </c>
    </row>
    <row r="87" spans="2:4">
      <c r="B87" t="s">
        <v>7760</v>
      </c>
      <c r="C87" s="88">
        <v>1584.9461129880003</v>
      </c>
      <c r="D87" s="89">
        <v>45710</v>
      </c>
    </row>
    <row r="88" spans="2:4">
      <c r="B88" t="s">
        <v>7699</v>
      </c>
      <c r="C88" s="88">
        <v>3756.2328866955004</v>
      </c>
      <c r="D88" s="89">
        <v>45748</v>
      </c>
    </row>
    <row r="89" spans="2:4">
      <c r="B89" t="s">
        <v>7749</v>
      </c>
      <c r="C89" s="88">
        <v>243.06443412736002</v>
      </c>
      <c r="D89" s="89">
        <v>45777</v>
      </c>
    </row>
    <row r="90" spans="2:4">
      <c r="B90" t="s">
        <v>7684</v>
      </c>
      <c r="C90" s="88">
        <v>5135.1982868773812</v>
      </c>
      <c r="D90" s="89">
        <v>45778</v>
      </c>
    </row>
    <row r="91" spans="2:4">
      <c r="B91" t="s">
        <v>7702</v>
      </c>
      <c r="C91" s="88">
        <v>2355.2873485499999</v>
      </c>
      <c r="D91" s="89">
        <v>45798</v>
      </c>
    </row>
    <row r="92" spans="2:4">
      <c r="B92" t="s">
        <v>7796</v>
      </c>
      <c r="C92" s="88">
        <v>2920.1714161680002</v>
      </c>
      <c r="D92" s="89">
        <v>45806</v>
      </c>
    </row>
    <row r="93" spans="2:4">
      <c r="B93" t="s">
        <v>7544</v>
      </c>
      <c r="C93" s="88">
        <v>2153.5978036889824</v>
      </c>
      <c r="D93" s="89">
        <v>45830</v>
      </c>
    </row>
    <row r="94" spans="2:4">
      <c r="B94" t="s">
        <v>7794</v>
      </c>
      <c r="C94" s="88">
        <v>1327.73267932052</v>
      </c>
      <c r="D94" s="89">
        <v>45838</v>
      </c>
    </row>
    <row r="95" spans="2:4">
      <c r="B95" t="s">
        <v>7746</v>
      </c>
      <c r="C95" s="88">
        <v>87.085639200000003</v>
      </c>
      <c r="D95" s="89">
        <v>45855</v>
      </c>
    </row>
    <row r="96" spans="2:4">
      <c r="B96" t="s">
        <v>7776</v>
      </c>
      <c r="C96" s="88">
        <v>4589.8604499999992</v>
      </c>
      <c r="D96" s="89">
        <v>45869</v>
      </c>
    </row>
    <row r="97" spans="2:4">
      <c r="B97" t="s">
        <v>7803</v>
      </c>
      <c r="C97" s="88">
        <v>953.37958490000005</v>
      </c>
      <c r="D97" s="89">
        <v>45869</v>
      </c>
    </row>
    <row r="98" spans="2:4">
      <c r="B98" t="s">
        <v>7750</v>
      </c>
      <c r="C98" s="88">
        <v>17341.184502656</v>
      </c>
      <c r="D98" s="89">
        <v>45930</v>
      </c>
    </row>
    <row r="99" spans="2:4">
      <c r="B99" t="s">
        <v>7816</v>
      </c>
      <c r="C99" s="88">
        <v>43.890747082499999</v>
      </c>
      <c r="D99" s="89">
        <v>45939</v>
      </c>
    </row>
    <row r="100" spans="2:4">
      <c r="B100" t="s">
        <v>7720</v>
      </c>
      <c r="C100" s="88">
        <v>8151.1255011150006</v>
      </c>
      <c r="D100" s="89">
        <v>46012</v>
      </c>
    </row>
    <row r="101" spans="2:4">
      <c r="B101" t="s">
        <v>7402</v>
      </c>
      <c r="C101" s="88">
        <v>1152.4497440983314</v>
      </c>
      <c r="D101" s="89">
        <v>46014</v>
      </c>
    </row>
    <row r="102" spans="2:4">
      <c r="B102" t="s">
        <v>7800</v>
      </c>
      <c r="C102" s="88">
        <v>4360.2879210000001</v>
      </c>
      <c r="D102" s="89">
        <v>46054</v>
      </c>
    </row>
    <row r="103" spans="2:4">
      <c r="B103" t="s">
        <v>7705</v>
      </c>
      <c r="C103" s="88">
        <v>7299.1476166110006</v>
      </c>
      <c r="D103" s="89">
        <v>46082</v>
      </c>
    </row>
    <row r="104" spans="2:4">
      <c r="B104" t="s">
        <v>7792</v>
      </c>
      <c r="C104" s="88">
        <v>48.464425200000008</v>
      </c>
      <c r="D104" s="89">
        <v>46082</v>
      </c>
    </row>
    <row r="105" spans="2:4">
      <c r="B105" t="s">
        <v>7818</v>
      </c>
      <c r="C105" s="88">
        <v>14182.004909400002</v>
      </c>
      <c r="D105" s="89">
        <v>46112</v>
      </c>
    </row>
    <row r="106" spans="2:4">
      <c r="B106" t="s">
        <v>7719</v>
      </c>
      <c r="C106" s="88">
        <v>21505.558390197002</v>
      </c>
      <c r="D106" s="89">
        <v>46149</v>
      </c>
    </row>
    <row r="107" spans="2:4">
      <c r="B107" t="s">
        <v>7778</v>
      </c>
      <c r="C107" s="88">
        <v>9769.1586118500018</v>
      </c>
      <c r="D107" s="89">
        <v>46201</v>
      </c>
    </row>
    <row r="108" spans="2:4">
      <c r="B108" t="s">
        <v>5716</v>
      </c>
      <c r="C108" s="88">
        <v>3537.2460003360002</v>
      </c>
      <c r="D108" s="89">
        <v>46326</v>
      </c>
    </row>
    <row r="109" spans="2:4">
      <c r="B109" t="s">
        <v>7723</v>
      </c>
      <c r="C109" s="88">
        <v>309.4106859675</v>
      </c>
      <c r="D109" s="89">
        <v>46326</v>
      </c>
    </row>
    <row r="110" spans="2:4">
      <c r="B110" t="s">
        <v>7724</v>
      </c>
      <c r="C110" s="88">
        <v>27.730051534499999</v>
      </c>
      <c r="D110" s="89">
        <v>46326</v>
      </c>
    </row>
    <row r="111" spans="2:4">
      <c r="B111" t="s">
        <v>7725</v>
      </c>
      <c r="C111" s="88">
        <v>183.61062324600002</v>
      </c>
      <c r="D111" s="89">
        <v>46326</v>
      </c>
    </row>
    <row r="112" spans="2:4">
      <c r="B112" t="s">
        <v>7726</v>
      </c>
      <c r="C112" s="88">
        <v>185.51126552849999</v>
      </c>
      <c r="D112" s="89">
        <v>46326</v>
      </c>
    </row>
    <row r="113" spans="2:4">
      <c r="B113" t="s">
        <v>7727</v>
      </c>
      <c r="C113" s="88">
        <v>402.69789092550008</v>
      </c>
      <c r="D113" s="89">
        <v>46326</v>
      </c>
    </row>
    <row r="114" spans="2:4">
      <c r="B114" t="s">
        <v>7728</v>
      </c>
      <c r="C114" s="88">
        <v>177.24531533999999</v>
      </c>
      <c r="D114" s="89">
        <v>46326</v>
      </c>
    </row>
    <row r="115" spans="2:4">
      <c r="B115" t="s">
        <v>7681</v>
      </c>
      <c r="C115" s="88">
        <v>3287.270293218</v>
      </c>
      <c r="D115" s="89">
        <v>46371</v>
      </c>
    </row>
    <row r="116" spans="2:4">
      <c r="B116" t="s">
        <v>7753</v>
      </c>
      <c r="C116" s="88">
        <v>17512.26424370916</v>
      </c>
      <c r="D116" s="89">
        <v>46417</v>
      </c>
    </row>
    <row r="117" spans="2:4">
      <c r="B117" t="s">
        <v>7561</v>
      </c>
      <c r="C117" s="88">
        <v>9592.4211120043055</v>
      </c>
      <c r="D117" s="89">
        <v>46418</v>
      </c>
    </row>
    <row r="118" spans="2:4">
      <c r="B118" t="s">
        <v>7795</v>
      </c>
      <c r="C118" s="88">
        <v>19606.429214270942</v>
      </c>
      <c r="D118" s="89">
        <v>46465</v>
      </c>
    </row>
    <row r="119" spans="2:4">
      <c r="B119" t="s">
        <v>7812</v>
      </c>
      <c r="C119" s="88">
        <v>2257.3783270500003</v>
      </c>
      <c r="D119" s="89">
        <v>46482</v>
      </c>
    </row>
    <row r="120" spans="2:4">
      <c r="B120" t="s">
        <v>7763</v>
      </c>
      <c r="C120" s="88">
        <v>3197.9856322660003</v>
      </c>
      <c r="D120" s="89">
        <v>46524</v>
      </c>
    </row>
    <row r="121" spans="2:4">
      <c r="B121" t="s">
        <v>7771</v>
      </c>
      <c r="C121" s="88">
        <v>7337.7838104000002</v>
      </c>
      <c r="D121" s="89">
        <v>46572</v>
      </c>
    </row>
    <row r="122" spans="2:4">
      <c r="B122" t="s">
        <v>7761</v>
      </c>
      <c r="C122" s="88">
        <v>21495.194822863999</v>
      </c>
      <c r="D122" s="89">
        <v>46573</v>
      </c>
    </row>
    <row r="123" spans="2:4">
      <c r="B123" t="s">
        <v>7680</v>
      </c>
      <c r="C123" s="88">
        <v>7580.957366191501</v>
      </c>
      <c r="D123" s="89">
        <v>46601</v>
      </c>
    </row>
    <row r="124" spans="2:4">
      <c r="B124" t="s">
        <v>7785</v>
      </c>
      <c r="C124" s="88">
        <v>6358.1578336499997</v>
      </c>
      <c r="D124" s="89">
        <v>46601</v>
      </c>
    </row>
    <row r="125" spans="2:4">
      <c r="B125" t="s">
        <v>7805</v>
      </c>
      <c r="C125" s="88">
        <v>3344.6341207185005</v>
      </c>
      <c r="D125" s="89">
        <v>46637</v>
      </c>
    </row>
    <row r="126" spans="2:4">
      <c r="B126" t="s">
        <v>7813</v>
      </c>
      <c r="C126" s="88">
        <v>27636.328833745505</v>
      </c>
      <c r="D126" s="89">
        <v>46643</v>
      </c>
    </row>
    <row r="127" spans="2:4">
      <c r="B127" t="s">
        <v>7780</v>
      </c>
      <c r="C127" s="88">
        <v>16087.6138610055</v>
      </c>
      <c r="D127" s="89">
        <v>46660</v>
      </c>
    </row>
    <row r="128" spans="2:4">
      <c r="B128" t="s">
        <v>7786</v>
      </c>
      <c r="C128" s="88">
        <v>2845.3047043964598</v>
      </c>
      <c r="D128" s="89">
        <v>46722</v>
      </c>
    </row>
    <row r="129" spans="2:4">
      <c r="B129" t="s">
        <v>7819</v>
      </c>
      <c r="C129" s="88">
        <v>36178.414455986989</v>
      </c>
      <c r="D129" s="89">
        <v>46722</v>
      </c>
    </row>
    <row r="130" spans="2:4">
      <c r="B130" t="s">
        <v>7821</v>
      </c>
      <c r="C130" s="88">
        <v>2704.7991409499996</v>
      </c>
      <c r="D130" s="89">
        <v>46722</v>
      </c>
    </row>
    <row r="131" spans="2:4">
      <c r="B131" t="s">
        <v>7706</v>
      </c>
      <c r="C131" s="88">
        <v>7250.5203920549993</v>
      </c>
      <c r="D131" s="89">
        <v>46742</v>
      </c>
    </row>
    <row r="132" spans="2:4">
      <c r="B132" t="s">
        <v>7707</v>
      </c>
      <c r="C132" s="88">
        <v>730.85720250000008</v>
      </c>
      <c r="D132" s="89">
        <v>46742</v>
      </c>
    </row>
    <row r="133" spans="2:4">
      <c r="B133" t="s">
        <v>7817</v>
      </c>
      <c r="C133" s="88">
        <v>12487.785508459499</v>
      </c>
      <c r="D133" s="89">
        <v>46742</v>
      </c>
    </row>
    <row r="134" spans="2:4">
      <c r="B134" t="s">
        <v>7730</v>
      </c>
      <c r="C134" s="88">
        <v>24788.342041483498</v>
      </c>
      <c r="D134" s="89">
        <v>46752</v>
      </c>
    </row>
    <row r="135" spans="2:4">
      <c r="B135" t="s">
        <v>7710</v>
      </c>
      <c r="C135" s="88">
        <v>9901.9759660238906</v>
      </c>
      <c r="D135" s="89">
        <v>46753</v>
      </c>
    </row>
    <row r="136" spans="2:4">
      <c r="B136" t="s">
        <v>7787</v>
      </c>
      <c r="C136" s="88">
        <v>3734.0025315379994</v>
      </c>
      <c r="D136" s="89">
        <v>46794</v>
      </c>
    </row>
    <row r="137" spans="2:4">
      <c r="B137" t="s">
        <v>7772</v>
      </c>
      <c r="C137" s="88">
        <v>8100.8776348245001</v>
      </c>
      <c r="D137" s="89">
        <v>46844</v>
      </c>
    </row>
    <row r="138" spans="2:4">
      <c r="B138" t="s">
        <v>7777</v>
      </c>
      <c r="C138" s="88">
        <v>7238.1225435000006</v>
      </c>
      <c r="D138" s="89">
        <v>46938</v>
      </c>
    </row>
    <row r="139" spans="2:4">
      <c r="B139" t="s">
        <v>7717</v>
      </c>
      <c r="C139" s="88">
        <v>7463.3787504780012</v>
      </c>
      <c r="D139" s="89">
        <v>46971</v>
      </c>
    </row>
    <row r="140" spans="2:4">
      <c r="B140" t="s">
        <v>7685</v>
      </c>
      <c r="C140" s="88">
        <v>12098.83651181716</v>
      </c>
      <c r="D140" s="89">
        <v>46997</v>
      </c>
    </row>
    <row r="141" spans="2:4">
      <c r="B141" t="s">
        <v>7686</v>
      </c>
      <c r="C141" s="88">
        <v>17386.641703733359</v>
      </c>
      <c r="D141" s="89">
        <v>46997</v>
      </c>
    </row>
    <row r="142" spans="2:4">
      <c r="B142" t="s">
        <v>7798</v>
      </c>
      <c r="C142" s="88">
        <v>2427.6531776999996</v>
      </c>
      <c r="D142" s="89">
        <v>47031</v>
      </c>
    </row>
    <row r="143" spans="2:4">
      <c r="B143" t="s">
        <v>7688</v>
      </c>
      <c r="C143" s="88">
        <v>13636.7140437</v>
      </c>
      <c r="D143" s="89">
        <v>47082</v>
      </c>
    </row>
    <row r="144" spans="2:4">
      <c r="B144" t="s">
        <v>7801</v>
      </c>
      <c r="C144" s="88">
        <v>2430.1965554144999</v>
      </c>
      <c r="D144" s="89">
        <v>47107</v>
      </c>
    </row>
    <row r="145" spans="2:4">
      <c r="B145" t="s">
        <v>7691</v>
      </c>
      <c r="C145" s="88">
        <v>3244.5447020542601</v>
      </c>
      <c r="D145" s="89">
        <v>47119</v>
      </c>
    </row>
    <row r="146" spans="2:4">
      <c r="B146" t="s">
        <v>7695</v>
      </c>
      <c r="C146" s="88">
        <v>922.05636000000004</v>
      </c>
      <c r="D146" s="89">
        <v>47119</v>
      </c>
    </row>
    <row r="147" spans="2:4">
      <c r="B147" t="s">
        <v>7698</v>
      </c>
      <c r="C147" s="88">
        <v>3413.9257712204999</v>
      </c>
      <c r="D147" s="89">
        <v>47119</v>
      </c>
    </row>
    <row r="148" spans="2:4">
      <c r="B148" t="s">
        <v>7703</v>
      </c>
      <c r="C148" s="88">
        <v>6435.4725106784999</v>
      </c>
      <c r="D148" s="89">
        <v>47119</v>
      </c>
    </row>
    <row r="149" spans="2:4">
      <c r="B149" t="s">
        <v>7704</v>
      </c>
      <c r="C149" s="88">
        <v>558.83560192500011</v>
      </c>
      <c r="D149" s="89">
        <v>47119</v>
      </c>
    </row>
    <row r="150" spans="2:4">
      <c r="B150" t="s">
        <v>7810</v>
      </c>
      <c r="C150" s="88">
        <v>3202.2176100000006</v>
      </c>
      <c r="D150" s="89">
        <v>47177</v>
      </c>
    </row>
    <row r="151" spans="2:4">
      <c r="B151" t="s">
        <v>7754</v>
      </c>
      <c r="C151" s="88">
        <v>8929.1860338960014</v>
      </c>
      <c r="D151" s="89">
        <v>47178</v>
      </c>
    </row>
    <row r="152" spans="2:4">
      <c r="B152" t="s">
        <v>7677</v>
      </c>
      <c r="C152" s="88">
        <v>15287.950481898</v>
      </c>
      <c r="D152" s="89">
        <v>47201</v>
      </c>
    </row>
    <row r="153" spans="2:4">
      <c r="B153" t="s">
        <v>7682</v>
      </c>
      <c r="C153" s="88">
        <v>9740.1974012114988</v>
      </c>
      <c r="D153" s="89">
        <v>47209</v>
      </c>
    </row>
    <row r="154" spans="2:4">
      <c r="B154" t="s">
        <v>7683</v>
      </c>
      <c r="C154" s="88">
        <v>1103.5685100884998</v>
      </c>
      <c r="D154" s="89">
        <v>47209</v>
      </c>
    </row>
    <row r="155" spans="2:4">
      <c r="B155" t="s">
        <v>7793</v>
      </c>
      <c r="C155" s="88">
        <v>8268.5018000999989</v>
      </c>
      <c r="D155" s="89">
        <v>47236</v>
      </c>
    </row>
    <row r="156" spans="2:4">
      <c r="B156" t="s">
        <v>7766</v>
      </c>
      <c r="C156" s="88">
        <v>446.48624456213997</v>
      </c>
      <c r="D156" s="89">
        <v>47255</v>
      </c>
    </row>
    <row r="157" spans="2:4">
      <c r="B157" t="s">
        <v>7748</v>
      </c>
      <c r="C157" s="88">
        <v>1621.2118561500001</v>
      </c>
      <c r="D157" s="89">
        <v>47262</v>
      </c>
    </row>
    <row r="158" spans="2:4">
      <c r="B158" t="s">
        <v>7815</v>
      </c>
      <c r="C158" s="88">
        <v>174.0531969555</v>
      </c>
      <c r="D158" s="89">
        <v>47262</v>
      </c>
    </row>
    <row r="159" spans="2:4">
      <c r="B159" t="s">
        <v>7678</v>
      </c>
      <c r="C159" s="88">
        <v>1140.7643468189001</v>
      </c>
      <c r="D159" s="89">
        <v>47270</v>
      </c>
    </row>
    <row r="160" spans="2:4">
      <c r="B160" t="s">
        <v>7693</v>
      </c>
      <c r="C160" s="88">
        <v>25272.853804095001</v>
      </c>
      <c r="D160" s="89">
        <v>47301</v>
      </c>
    </row>
    <row r="161" spans="2:4">
      <c r="B161" t="s">
        <v>7694</v>
      </c>
      <c r="C161" s="88">
        <v>10855.283735100002</v>
      </c>
      <c r="D161" s="89">
        <v>47301</v>
      </c>
    </row>
    <row r="162" spans="2:4">
      <c r="B162" t="s">
        <v>7781</v>
      </c>
      <c r="C162" s="88">
        <v>5223.8547378000003</v>
      </c>
      <c r="D162" s="89">
        <v>47301</v>
      </c>
    </row>
    <row r="163" spans="2:4">
      <c r="B163" t="s">
        <v>7745</v>
      </c>
      <c r="C163" s="88">
        <v>14281.3556120595</v>
      </c>
      <c r="D163" s="89">
        <v>47392</v>
      </c>
    </row>
    <row r="164" spans="2:4">
      <c r="B164" t="s">
        <v>7690</v>
      </c>
      <c r="C164" s="88">
        <v>23252.112137100001</v>
      </c>
      <c r="D164" s="89">
        <v>47398</v>
      </c>
    </row>
    <row r="165" spans="2:4">
      <c r="B165" t="s">
        <v>7788</v>
      </c>
      <c r="C165" s="88">
        <v>5085.2685863677198</v>
      </c>
      <c r="D165" s="89">
        <v>47407</v>
      </c>
    </row>
    <row r="166" spans="2:4">
      <c r="B166" t="s">
        <v>7755</v>
      </c>
      <c r="C166" s="88">
        <v>577.77912375000005</v>
      </c>
      <c r="D166" s="89">
        <v>47447</v>
      </c>
    </row>
    <row r="167" spans="2:4">
      <c r="B167" t="s">
        <v>7747</v>
      </c>
      <c r="C167" s="88">
        <v>37.352312850000011</v>
      </c>
      <c r="D167" s="89">
        <v>47453</v>
      </c>
    </row>
    <row r="168" spans="2:4">
      <c r="B168" t="s">
        <v>7712</v>
      </c>
      <c r="C168" s="88">
        <v>7818.4716524489986</v>
      </c>
      <c r="D168" s="89">
        <v>47463</v>
      </c>
    </row>
    <row r="169" spans="2:4">
      <c r="B169" t="s">
        <v>5753</v>
      </c>
      <c r="C169" s="88">
        <v>2373.3293728343419</v>
      </c>
      <c r="D169" s="89">
        <v>47467</v>
      </c>
    </row>
    <row r="170" spans="2:4">
      <c r="B170" t="s">
        <v>7790</v>
      </c>
      <c r="C170" s="88">
        <v>3078.6111379427775</v>
      </c>
      <c r="D170" s="89">
        <v>47467</v>
      </c>
    </row>
    <row r="171" spans="2:4">
      <c r="B171" t="s">
        <v>7732</v>
      </c>
      <c r="C171" s="88">
        <v>33786.731985131999</v>
      </c>
      <c r="D171" s="89">
        <v>47528</v>
      </c>
    </row>
    <row r="172" spans="2:4">
      <c r="B172" t="s">
        <v>7807</v>
      </c>
      <c r="C172" s="88">
        <v>16368.629692489998</v>
      </c>
      <c r="D172" s="89">
        <v>47574</v>
      </c>
    </row>
    <row r="173" spans="2:4">
      <c r="B173" t="s">
        <v>7791</v>
      </c>
      <c r="C173" s="88">
        <v>10316.890687050001</v>
      </c>
      <c r="D173" s="89">
        <v>47599</v>
      </c>
    </row>
    <row r="174" spans="2:4">
      <c r="B174" t="s">
        <v>7722</v>
      </c>
      <c r="C174" s="88">
        <v>31064.962965164072</v>
      </c>
      <c r="D174" s="89">
        <v>47665</v>
      </c>
    </row>
    <row r="175" spans="2:4">
      <c r="B175" t="s">
        <v>7751</v>
      </c>
      <c r="C175" s="88">
        <v>77822.290833674997</v>
      </c>
      <c r="D175" s="89">
        <v>47665</v>
      </c>
    </row>
    <row r="176" spans="2:4">
      <c r="B176" t="s">
        <v>7735</v>
      </c>
      <c r="C176" s="88">
        <v>37178.367219900007</v>
      </c>
      <c r="D176" s="89">
        <v>47715</v>
      </c>
    </row>
    <row r="177" spans="2:4">
      <c r="B177" t="s">
        <v>7736</v>
      </c>
      <c r="C177" s="88">
        <v>21955.254962999999</v>
      </c>
      <c r="D177" s="89">
        <v>47715</v>
      </c>
    </row>
    <row r="178" spans="2:4">
      <c r="B178" t="s">
        <v>7737</v>
      </c>
      <c r="C178" s="88">
        <v>3199.0112911725009</v>
      </c>
      <c r="D178" s="89">
        <v>47715</v>
      </c>
    </row>
    <row r="179" spans="2:4">
      <c r="B179" t="s">
        <v>5762</v>
      </c>
      <c r="C179" s="88">
        <v>1080.7311171480001</v>
      </c>
      <c r="D179" s="89">
        <v>47715</v>
      </c>
    </row>
    <row r="180" spans="2:4">
      <c r="B180" t="s">
        <v>7757</v>
      </c>
      <c r="C180" s="88">
        <v>32656.825500000006</v>
      </c>
      <c r="D180" s="89">
        <v>47735</v>
      </c>
    </row>
    <row r="181" spans="2:4">
      <c r="B181" t="s">
        <v>7742</v>
      </c>
      <c r="C181" s="88">
        <v>77.008645950000016</v>
      </c>
      <c r="D181" s="89">
        <v>47741</v>
      </c>
    </row>
    <row r="182" spans="2:4">
      <c r="B182" t="s">
        <v>7733</v>
      </c>
      <c r="C182" s="88">
        <v>6893.6104045500006</v>
      </c>
      <c r="D182" s="89">
        <v>47756</v>
      </c>
    </row>
    <row r="183" spans="2:4">
      <c r="B183" t="s">
        <v>7762</v>
      </c>
      <c r="C183" s="88">
        <v>32661.053008403891</v>
      </c>
      <c r="D183" s="89">
        <v>47832</v>
      </c>
    </row>
    <row r="184" spans="2:4">
      <c r="B184" t="s">
        <v>5701</v>
      </c>
      <c r="C184" s="88">
        <v>5895.1995303195008</v>
      </c>
      <c r="D184" s="89">
        <v>47848</v>
      </c>
    </row>
    <row r="185" spans="2:4">
      <c r="B185" t="s">
        <v>7759</v>
      </c>
      <c r="C185" s="88">
        <v>12859.584579473998</v>
      </c>
      <c r="D185" s="89">
        <v>47848</v>
      </c>
    </row>
    <row r="186" spans="2:4">
      <c r="B186" t="s">
        <v>7804</v>
      </c>
      <c r="C186" s="88">
        <v>2788.4496761620003</v>
      </c>
      <c r="D186" s="89">
        <v>47848</v>
      </c>
    </row>
    <row r="187" spans="2:4">
      <c r="B187" t="s">
        <v>7721</v>
      </c>
      <c r="C187" s="88">
        <v>16353.812136192579</v>
      </c>
      <c r="D187" s="89">
        <v>47849</v>
      </c>
    </row>
    <row r="188" spans="2:4">
      <c r="B188" t="s">
        <v>7729</v>
      </c>
      <c r="C188" s="88">
        <v>34.468721472000006</v>
      </c>
      <c r="D188" s="89">
        <v>47879</v>
      </c>
    </row>
    <row r="189" spans="2:4">
      <c r="B189" t="s">
        <v>7731</v>
      </c>
      <c r="C189" s="88">
        <v>46881.984360919501</v>
      </c>
      <c r="D189" s="89">
        <v>47927</v>
      </c>
    </row>
    <row r="190" spans="2:4">
      <c r="B190" t="s">
        <v>7769</v>
      </c>
      <c r="C190" s="88">
        <v>56047.653887904693</v>
      </c>
      <c r="D190" s="89">
        <v>47937</v>
      </c>
    </row>
    <row r="191" spans="2:4">
      <c r="B191" t="s">
        <v>7756</v>
      </c>
      <c r="C191" s="88">
        <v>12068.690937677999</v>
      </c>
      <c r="D191" s="89">
        <v>47987</v>
      </c>
    </row>
    <row r="192" spans="2:4">
      <c r="B192" t="s">
        <v>7784</v>
      </c>
      <c r="C192" s="88">
        <v>8232.0109529564998</v>
      </c>
      <c r="D192" s="89">
        <v>47992</v>
      </c>
    </row>
    <row r="193" spans="2:4">
      <c r="B193" t="s">
        <v>7814</v>
      </c>
      <c r="C193" s="88">
        <v>9961.5663000000022</v>
      </c>
      <c r="D193" s="89">
        <v>48004</v>
      </c>
    </row>
    <row r="194" spans="2:4">
      <c r="B194" t="s">
        <v>7767</v>
      </c>
      <c r="C194" s="88">
        <v>3529.3148069354611</v>
      </c>
      <c r="D194" s="89">
        <v>48029</v>
      </c>
    </row>
    <row r="195" spans="2:4">
      <c r="B195" t="s">
        <v>7820</v>
      </c>
      <c r="C195" s="88">
        <v>70.427434338000012</v>
      </c>
      <c r="D195" s="89">
        <v>48030</v>
      </c>
    </row>
    <row r="196" spans="2:4">
      <c r="B196" t="s">
        <v>5988</v>
      </c>
      <c r="C196" s="88">
        <v>13292.003863399997</v>
      </c>
      <c r="D196" s="89">
        <v>48054</v>
      </c>
    </row>
    <row r="197" spans="2:4">
      <c r="B197" t="s">
        <v>7811</v>
      </c>
      <c r="C197" s="88">
        <v>1446.1006596749999</v>
      </c>
      <c r="D197" s="89">
        <v>48069</v>
      </c>
    </row>
    <row r="198" spans="2:4">
      <c r="B198" t="s">
        <v>7764</v>
      </c>
      <c r="C198" s="88">
        <v>22142.595097586469</v>
      </c>
      <c r="D198" s="89">
        <v>48121</v>
      </c>
    </row>
    <row r="199" spans="2:4">
      <c r="B199" t="s">
        <v>7765</v>
      </c>
      <c r="C199" s="88">
        <v>5729.3963487784276</v>
      </c>
      <c r="D199" s="89">
        <v>48121</v>
      </c>
    </row>
    <row r="200" spans="2:4">
      <c r="B200" t="s">
        <v>7696</v>
      </c>
      <c r="C200" s="88">
        <v>51.661329121499989</v>
      </c>
      <c r="D200" s="89">
        <v>48122</v>
      </c>
    </row>
    <row r="201" spans="2:4">
      <c r="B201" t="s">
        <v>7758</v>
      </c>
      <c r="C201" s="88">
        <v>1102.4127801285001</v>
      </c>
      <c r="D201" s="89">
        <v>48151</v>
      </c>
    </row>
    <row r="202" spans="2:4">
      <c r="B202" t="s">
        <v>7782</v>
      </c>
      <c r="C202" s="88">
        <v>17411.669986746001</v>
      </c>
      <c r="D202" s="89">
        <v>48176</v>
      </c>
    </row>
    <row r="203" spans="2:4">
      <c r="B203" t="s">
        <v>5773</v>
      </c>
      <c r="C203" s="88">
        <v>13999.190410373998</v>
      </c>
      <c r="D203" s="89">
        <v>48180</v>
      </c>
    </row>
    <row r="204" spans="2:4">
      <c r="B204" t="s">
        <v>7783</v>
      </c>
      <c r="C204" s="88">
        <v>1587.1203600599999</v>
      </c>
      <c r="D204" s="89">
        <v>48213</v>
      </c>
    </row>
    <row r="205" spans="2:4">
      <c r="B205" t="s">
        <v>7802</v>
      </c>
      <c r="C205" s="88">
        <v>944.17493813249996</v>
      </c>
      <c r="D205" s="89">
        <v>48213</v>
      </c>
    </row>
    <row r="206" spans="2:4">
      <c r="B206" t="s">
        <v>7789</v>
      </c>
      <c r="C206" s="88">
        <v>17509.935367588001</v>
      </c>
      <c r="D206" s="89">
        <v>48234</v>
      </c>
    </row>
    <row r="207" spans="2:4">
      <c r="B207" t="s">
        <v>7799</v>
      </c>
      <c r="C207" s="88">
        <v>5697.4225213500004</v>
      </c>
      <c r="D207" s="89">
        <v>48268</v>
      </c>
    </row>
    <row r="208" spans="2:4">
      <c r="B208" t="s">
        <v>7768</v>
      </c>
      <c r="C208" s="88">
        <v>3170.8321800000003</v>
      </c>
      <c r="D208" s="89">
        <v>48294</v>
      </c>
    </row>
    <row r="209" spans="2:4">
      <c r="B209" t="s">
        <v>7743</v>
      </c>
      <c r="C209" s="88">
        <v>689.81270222827993</v>
      </c>
      <c r="D209" s="89">
        <v>48319</v>
      </c>
    </row>
    <row r="210" spans="2:4">
      <c r="B210" t="s">
        <v>7734</v>
      </c>
      <c r="C210" s="88">
        <v>24274.241159362504</v>
      </c>
      <c r="D210" s="89">
        <v>48332</v>
      </c>
    </row>
    <row r="211" spans="2:4">
      <c r="B211" t="s">
        <v>7701</v>
      </c>
      <c r="C211" s="88">
        <v>26206.187507250012</v>
      </c>
      <c r="D211" s="89">
        <v>48365</v>
      </c>
    </row>
    <row r="212" spans="2:4">
      <c r="B212" t="s">
        <v>5747</v>
      </c>
      <c r="C212" s="88">
        <v>18433.331770200002</v>
      </c>
      <c r="D212" s="89">
        <v>48366</v>
      </c>
    </row>
    <row r="213" spans="2:4">
      <c r="B213" t="s">
        <v>7697</v>
      </c>
      <c r="C213" s="88">
        <v>16653.882045000006</v>
      </c>
      <c r="D213" s="89">
        <v>48395</v>
      </c>
    </row>
    <row r="214" spans="2:4">
      <c r="B214" t="s">
        <v>7708</v>
      </c>
      <c r="C214" s="88">
        <v>8326.9392150000003</v>
      </c>
      <c r="D214" s="89">
        <v>48395</v>
      </c>
    </row>
    <row r="215" spans="2:4">
      <c r="B215" t="s">
        <v>7740</v>
      </c>
      <c r="C215" s="88">
        <v>14705.096277000004</v>
      </c>
      <c r="D215" s="89">
        <v>48446</v>
      </c>
    </row>
    <row r="216" spans="2:4">
      <c r="B216" t="s">
        <v>7741</v>
      </c>
      <c r="C216" s="88">
        <v>136.57632674999999</v>
      </c>
      <c r="D216" s="89">
        <v>48446</v>
      </c>
    </row>
    <row r="217" spans="2:4">
      <c r="B217" t="s">
        <v>7738</v>
      </c>
      <c r="C217" s="88">
        <v>2099.7436814000002</v>
      </c>
      <c r="D217" s="89">
        <v>48466</v>
      </c>
    </row>
    <row r="218" spans="2:4">
      <c r="B218" t="s">
        <v>5768</v>
      </c>
      <c r="C218" s="88">
        <v>1547.8453950000001</v>
      </c>
      <c r="D218" s="89">
        <v>48466</v>
      </c>
    </row>
    <row r="219" spans="2:4">
      <c r="B219" t="s">
        <v>7709</v>
      </c>
      <c r="C219" s="88">
        <v>34327.390564527021</v>
      </c>
      <c r="D219" s="89">
        <v>48669</v>
      </c>
    </row>
    <row r="220" spans="2:4">
      <c r="B220" t="s">
        <v>7797</v>
      </c>
      <c r="C220" s="88">
        <v>1638.6052703130001</v>
      </c>
      <c r="D220" s="89">
        <v>48723</v>
      </c>
    </row>
    <row r="221" spans="2:4">
      <c r="B221" t="s">
        <v>7692</v>
      </c>
      <c r="C221" s="88">
        <v>29448.413665618002</v>
      </c>
      <c r="D221" s="89">
        <v>48757</v>
      </c>
    </row>
    <row r="222" spans="2:4">
      <c r="B222" t="s">
        <v>7679</v>
      </c>
      <c r="C222" s="88">
        <v>19967.146671000006</v>
      </c>
      <c r="D222" s="89">
        <v>48914</v>
      </c>
    </row>
    <row r="223" spans="2:4">
      <c r="B223" t="s">
        <v>7808</v>
      </c>
      <c r="C223" s="88">
        <v>6793.9793673164986</v>
      </c>
      <c r="D223" s="89">
        <v>48942</v>
      </c>
    </row>
    <row r="224" spans="2:4">
      <c r="B224" t="s">
        <v>7809</v>
      </c>
      <c r="C224" s="88">
        <v>9739.3329010739999</v>
      </c>
      <c r="D224" s="89">
        <v>48942</v>
      </c>
    </row>
    <row r="225" spans="2:4">
      <c r="B225" t="s">
        <v>5528</v>
      </c>
      <c r="C225" s="88">
        <v>26908.555798500005</v>
      </c>
      <c r="D225" s="89">
        <v>49405</v>
      </c>
    </row>
    <row r="226" spans="2:4">
      <c r="B226" t="s">
        <v>7713</v>
      </c>
      <c r="C226" s="88">
        <v>21111.833202161997</v>
      </c>
      <c r="D226" s="89">
        <v>49427</v>
      </c>
    </row>
    <row r="227" spans="2:4">
      <c r="B227" t="s">
        <v>7714</v>
      </c>
      <c r="C227" s="88">
        <v>22654.952058056824</v>
      </c>
      <c r="D227" s="89">
        <v>50041</v>
      </c>
    </row>
    <row r="228" spans="2:4">
      <c r="B228" t="s">
        <v>7715</v>
      </c>
      <c r="C228" s="88">
        <v>35050.187328701984</v>
      </c>
      <c r="D228" s="89">
        <v>50495</v>
      </c>
    </row>
    <row r="229" spans="2:4">
      <c r="B229" t="s">
        <v>7739</v>
      </c>
      <c r="C229" s="88">
        <v>14112.018765577963</v>
      </c>
      <c r="D229" s="89">
        <v>50495</v>
      </c>
    </row>
    <row r="230" spans="2:4">
      <c r="B230" t="s">
        <v>7744</v>
      </c>
      <c r="C230" s="88">
        <v>13143.78554925</v>
      </c>
      <c r="D230" s="89">
        <v>50495</v>
      </c>
    </row>
    <row r="231" spans="2:4">
      <c r="B231" t="s">
        <v>7773</v>
      </c>
      <c r="C231" s="88">
        <v>14709.228827415998</v>
      </c>
      <c r="D231" s="89">
        <v>50495</v>
      </c>
    </row>
    <row r="232" spans="2:4">
      <c r="B232" t="s">
        <v>7774</v>
      </c>
      <c r="C232" s="88">
        <v>6.2544561000000005</v>
      </c>
      <c r="D232" s="89">
        <v>50495</v>
      </c>
    </row>
    <row r="233" spans="2:4">
      <c r="B233" t="s">
        <v>7775</v>
      </c>
      <c r="C233" s="88">
        <v>6468.0857951368343</v>
      </c>
      <c r="D233" s="89">
        <v>50495</v>
      </c>
    </row>
    <row r="234" spans="2:4">
      <c r="B234"/>
      <c r="C234" s="77"/>
    </row>
    <row r="235" spans="2:4">
      <c r="B235"/>
      <c r="C235" s="88"/>
      <c r="D235"/>
    </row>
    <row r="236" spans="2:4">
      <c r="B236"/>
      <c r="C236" s="88"/>
      <c r="D236"/>
    </row>
    <row r="237" spans="2:4">
      <c r="B237"/>
      <c r="C237" s="88"/>
      <c r="D237"/>
    </row>
    <row r="238" spans="2:4">
      <c r="B238"/>
      <c r="C238" s="88"/>
      <c r="D238"/>
    </row>
    <row r="239" spans="2:4">
      <c r="B239"/>
      <c r="C239"/>
      <c r="D239"/>
    </row>
    <row r="240" spans="2:4">
      <c r="B240"/>
      <c r="C240"/>
      <c r="D240"/>
    </row>
    <row r="241" spans="2:4">
      <c r="B241"/>
      <c r="C241"/>
      <c r="D241"/>
    </row>
    <row r="242" spans="2:4">
      <c r="B242"/>
      <c r="C242"/>
      <c r="D242"/>
    </row>
    <row r="243" spans="2:4">
      <c r="B243"/>
      <c r="C243"/>
      <c r="D243"/>
    </row>
    <row r="244" spans="2:4">
      <c r="B244"/>
      <c r="C244"/>
      <c r="D244"/>
    </row>
    <row r="245" spans="2:4">
      <c r="B245"/>
      <c r="C245"/>
      <c r="D245"/>
    </row>
    <row r="246" spans="2:4">
      <c r="B246"/>
      <c r="C246"/>
      <c r="D246"/>
    </row>
    <row r="247" spans="2:4">
      <c r="B247"/>
      <c r="C247"/>
      <c r="D247"/>
    </row>
    <row r="248" spans="2:4">
      <c r="B248"/>
      <c r="C248"/>
      <c r="D248"/>
    </row>
    <row r="249" spans="2:4">
      <c r="B249"/>
      <c r="C249"/>
      <c r="D249"/>
    </row>
    <row r="250" spans="2:4">
      <c r="B250"/>
      <c r="C250"/>
      <c r="D250"/>
    </row>
    <row r="251" spans="2:4">
      <c r="B251"/>
      <c r="C251"/>
      <c r="D251"/>
    </row>
    <row r="252" spans="2:4">
      <c r="B252"/>
      <c r="C252"/>
      <c r="D252"/>
    </row>
    <row r="253" spans="2:4">
      <c r="B253"/>
      <c r="C253"/>
      <c r="D253"/>
    </row>
    <row r="254" spans="2:4">
      <c r="B254"/>
      <c r="C254"/>
      <c r="D254"/>
    </row>
    <row r="255" spans="2:4">
      <c r="B255"/>
      <c r="C255"/>
      <c r="D255"/>
    </row>
    <row r="256" spans="2:4">
      <c r="B256"/>
      <c r="C256"/>
      <c r="D256"/>
    </row>
    <row r="257" spans="2:4">
      <c r="B257"/>
      <c r="C257"/>
      <c r="D257"/>
    </row>
    <row r="258" spans="2:4">
      <c r="B258"/>
      <c r="C258"/>
      <c r="D258"/>
    </row>
    <row r="259" spans="2:4">
      <c r="B259"/>
      <c r="C259"/>
      <c r="D259"/>
    </row>
    <row r="260" spans="2:4">
      <c r="B260"/>
      <c r="C260"/>
      <c r="D260"/>
    </row>
    <row r="261" spans="2:4">
      <c r="B261"/>
      <c r="C261"/>
      <c r="D261"/>
    </row>
    <row r="262" spans="2:4">
      <c r="B262"/>
      <c r="C262"/>
      <c r="D262"/>
    </row>
    <row r="263" spans="2:4">
      <c r="B263"/>
      <c r="C263"/>
      <c r="D263"/>
    </row>
    <row r="264" spans="2:4">
      <c r="B264"/>
      <c r="C264"/>
      <c r="D264"/>
    </row>
    <row r="265" spans="2:4">
      <c r="B265"/>
      <c r="C265"/>
      <c r="D265"/>
    </row>
    <row r="266" spans="2:4">
      <c r="B266"/>
      <c r="C266"/>
      <c r="D266"/>
    </row>
    <row r="267" spans="2:4">
      <c r="B267"/>
      <c r="C267"/>
      <c r="D267"/>
    </row>
    <row r="268" spans="2:4">
      <c r="B268"/>
      <c r="C268"/>
      <c r="D268"/>
    </row>
    <row r="269" spans="2:4">
      <c r="B269"/>
      <c r="C269"/>
      <c r="D269"/>
    </row>
    <row r="270" spans="2:4">
      <c r="B270"/>
      <c r="C270"/>
      <c r="D270"/>
    </row>
    <row r="271" spans="2:4">
      <c r="B271"/>
      <c r="C271"/>
      <c r="D271"/>
    </row>
    <row r="272" spans="2:4">
      <c r="B272"/>
      <c r="C272"/>
      <c r="D272"/>
    </row>
    <row r="273" spans="2:4">
      <c r="B273"/>
      <c r="C273"/>
      <c r="D273"/>
    </row>
    <row r="274" spans="2:4">
      <c r="B274"/>
      <c r="C274"/>
      <c r="D274"/>
    </row>
    <row r="275" spans="2:4">
      <c r="B275"/>
      <c r="C275"/>
      <c r="D275"/>
    </row>
    <row r="276" spans="2:4">
      <c r="B276"/>
      <c r="C276"/>
      <c r="D276"/>
    </row>
    <row r="277" spans="2:4">
      <c r="B277"/>
      <c r="C277"/>
      <c r="D277"/>
    </row>
    <row r="278" spans="2:4">
      <c r="B278"/>
      <c r="C278"/>
      <c r="D278"/>
    </row>
    <row r="279" spans="2:4">
      <c r="B279"/>
      <c r="C279"/>
      <c r="D279"/>
    </row>
    <row r="280" spans="2:4">
      <c r="B280"/>
      <c r="C280"/>
      <c r="D280"/>
    </row>
    <row r="281" spans="2:4">
      <c r="B281"/>
      <c r="C281"/>
      <c r="D281"/>
    </row>
    <row r="282" spans="2:4">
      <c r="B282"/>
      <c r="C282"/>
      <c r="D282"/>
    </row>
    <row r="283" spans="2:4">
      <c r="B283"/>
      <c r="C283"/>
      <c r="D283"/>
    </row>
    <row r="284" spans="2:4">
      <c r="B284"/>
      <c r="C284"/>
      <c r="D284"/>
    </row>
    <row r="285" spans="2:4">
      <c r="B285"/>
      <c r="C285"/>
      <c r="D285"/>
    </row>
    <row r="286" spans="2:4">
      <c r="B286"/>
      <c r="C286"/>
      <c r="D286"/>
    </row>
    <row r="287" spans="2:4">
      <c r="B287"/>
      <c r="C287"/>
      <c r="D287"/>
    </row>
    <row r="288" spans="2:4">
      <c r="B288"/>
      <c r="C288"/>
      <c r="D288"/>
    </row>
    <row r="289" spans="2:4">
      <c r="B289"/>
      <c r="C289"/>
      <c r="D289"/>
    </row>
    <row r="290" spans="2:4">
      <c r="B290"/>
      <c r="C290"/>
      <c r="D290"/>
    </row>
    <row r="291" spans="2:4">
      <c r="B291"/>
      <c r="C291"/>
      <c r="D291"/>
    </row>
    <row r="292" spans="2:4">
      <c r="B292"/>
      <c r="C292"/>
      <c r="D292"/>
    </row>
    <row r="293" spans="2:4">
      <c r="B293"/>
      <c r="C293"/>
      <c r="D293"/>
    </row>
    <row r="294" spans="2:4">
      <c r="B294"/>
      <c r="C294"/>
      <c r="D294"/>
    </row>
    <row r="295" spans="2:4">
      <c r="B295"/>
      <c r="C295"/>
      <c r="D295"/>
    </row>
    <row r="296" spans="2:4">
      <c r="B296"/>
      <c r="C296"/>
      <c r="D296"/>
    </row>
    <row r="297" spans="2:4">
      <c r="B297"/>
      <c r="C297"/>
      <c r="D297"/>
    </row>
    <row r="298" spans="2:4">
      <c r="B298"/>
      <c r="C298"/>
      <c r="D298"/>
    </row>
    <row r="299" spans="2:4">
      <c r="B299"/>
      <c r="C299"/>
      <c r="D299"/>
    </row>
    <row r="300" spans="2:4">
      <c r="B300"/>
      <c r="C300"/>
      <c r="D300"/>
    </row>
  </sheetData>
  <sortState xmlns:xlrd2="http://schemas.microsoft.com/office/spreadsheetml/2017/richdata2" ref="B68:Q347">
    <sortCondition ref="D68:D347"/>
  </sortState>
  <mergeCells count="1">
    <mergeCell ref="B7:D7"/>
  </mergeCells>
  <dataValidations count="1">
    <dataValidation allowBlank="1" showInputMessage="1" showErrorMessage="1" sqref="B301:D1048576 E69:XFD1048576 A1:XFD68 A69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6">
        <v>45016</v>
      </c>
    </row>
    <row r="2" spans="2:18" s="1" customFormat="1">
      <c r="B2" s="2" t="s">
        <v>1</v>
      </c>
      <c r="C2" s="12" t="s">
        <v>198</v>
      </c>
    </row>
    <row r="3" spans="2:18" s="1" customFormat="1">
      <c r="B3" s="2" t="s">
        <v>2</v>
      </c>
      <c r="C3" s="26" t="s">
        <v>197</v>
      </c>
    </row>
    <row r="4" spans="2:18" s="1" customFormat="1">
      <c r="B4" s="2" t="s">
        <v>3</v>
      </c>
    </row>
    <row r="5" spans="2:18">
      <c r="B5" s="2"/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1245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258</v>
      </c>
      <c r="D26" s="16"/>
    </row>
    <row r="27" spans="2:16">
      <c r="B27" t="s">
        <v>400</v>
      </c>
      <c r="D27" s="16"/>
    </row>
    <row r="28" spans="2:16">
      <c r="B28" t="s">
        <v>402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6">
        <v>45016</v>
      </c>
    </row>
    <row r="2" spans="2:18" s="1" customFormat="1">
      <c r="B2" s="2" t="s">
        <v>1</v>
      </c>
      <c r="C2" s="12" t="s">
        <v>198</v>
      </c>
    </row>
    <row r="3" spans="2:18" s="1" customFormat="1">
      <c r="B3" s="2" t="s">
        <v>2</v>
      </c>
      <c r="C3" s="26" t="s">
        <v>197</v>
      </c>
    </row>
    <row r="4" spans="2:18" s="1" customFormat="1">
      <c r="B4" s="2" t="s">
        <v>3</v>
      </c>
    </row>
    <row r="5" spans="2:18">
      <c r="B5" s="2"/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5169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5170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1245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258</v>
      </c>
      <c r="D26" s="16"/>
    </row>
    <row r="27" spans="2:16">
      <c r="B27" t="s">
        <v>400</v>
      </c>
      <c r="D27" s="16"/>
    </row>
    <row r="28" spans="2:16">
      <c r="B28" t="s">
        <v>402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6">
        <v>45016</v>
      </c>
    </row>
    <row r="2" spans="2:53" s="1" customFormat="1">
      <c r="B2" s="2" t="s">
        <v>1</v>
      </c>
      <c r="C2" s="12" t="s">
        <v>198</v>
      </c>
    </row>
    <row r="3" spans="2:53" s="1" customFormat="1">
      <c r="B3" s="2" t="s">
        <v>2</v>
      </c>
      <c r="C3" s="26" t="s">
        <v>197</v>
      </c>
    </row>
    <row r="4" spans="2:53" s="1" customFormat="1">
      <c r="B4" s="2" t="s">
        <v>3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6.14</v>
      </c>
      <c r="I11" s="7"/>
      <c r="J11" s="7"/>
      <c r="K11" s="76">
        <v>3.0800000000000001E-2</v>
      </c>
      <c r="L11" s="75">
        <v>3140926753.8899999</v>
      </c>
      <c r="M11" s="7"/>
      <c r="N11" s="75">
        <v>8050.5843000000004</v>
      </c>
      <c r="O11" s="75">
        <v>3006231.7393879057</v>
      </c>
      <c r="P11" s="7"/>
      <c r="Q11" s="76">
        <v>1</v>
      </c>
      <c r="R11" s="76">
        <v>0.1232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207</v>
      </c>
      <c r="C12" s="16"/>
      <c r="D12" s="16"/>
      <c r="H12" s="81">
        <v>6.13</v>
      </c>
      <c r="K12" s="80">
        <v>3.0700000000000002E-2</v>
      </c>
      <c r="L12" s="81">
        <v>3135529907.4000001</v>
      </c>
      <c r="N12" s="81">
        <v>8050.5843000000004</v>
      </c>
      <c r="O12" s="81">
        <v>2988652.9212784562</v>
      </c>
      <c r="Q12" s="80">
        <v>0.99419999999999997</v>
      </c>
      <c r="R12" s="80">
        <v>0.1225</v>
      </c>
    </row>
    <row r="13" spans="2:53">
      <c r="B13" s="79" t="s">
        <v>259</v>
      </c>
      <c r="C13" s="16"/>
      <c r="D13" s="16"/>
      <c r="H13" s="81">
        <v>5.25</v>
      </c>
      <c r="K13" s="80">
        <v>1.01E-2</v>
      </c>
      <c r="L13" s="81">
        <v>952586541.14999998</v>
      </c>
      <c r="N13" s="81">
        <v>0</v>
      </c>
      <c r="O13" s="81">
        <v>1050653.6784269391</v>
      </c>
      <c r="Q13" s="80">
        <v>0.34949999999999998</v>
      </c>
      <c r="R13" s="80">
        <v>4.3099999999999999E-2</v>
      </c>
    </row>
    <row r="14" spans="2:53">
      <c r="B14" s="79" t="s">
        <v>260</v>
      </c>
      <c r="C14" s="16"/>
      <c r="D14" s="16"/>
      <c r="H14" s="81">
        <v>5.25</v>
      </c>
      <c r="K14" s="80">
        <v>1.01E-2</v>
      </c>
      <c r="L14" s="81">
        <v>952586541.14999998</v>
      </c>
      <c r="N14" s="81">
        <v>0</v>
      </c>
      <c r="O14" s="81">
        <v>1050653.6784269391</v>
      </c>
      <c r="Q14" s="80">
        <v>0.34949999999999998</v>
      </c>
      <c r="R14" s="80">
        <v>4.3099999999999999E-2</v>
      </c>
    </row>
    <row r="15" spans="2:53">
      <c r="B15" t="s">
        <v>261</v>
      </c>
      <c r="C15" t="s">
        <v>262</v>
      </c>
      <c r="D15" t="s">
        <v>100</v>
      </c>
      <c r="E15" t="s">
        <v>263</v>
      </c>
      <c r="G15" t="s">
        <v>264</v>
      </c>
      <c r="H15" s="77">
        <v>1.3</v>
      </c>
      <c r="I15" t="s">
        <v>102</v>
      </c>
      <c r="J15" s="78">
        <v>0.04</v>
      </c>
      <c r="K15" s="78">
        <v>1.09E-2</v>
      </c>
      <c r="L15" s="77">
        <v>84160319.329999998</v>
      </c>
      <c r="M15" s="77">
        <v>143.41999999999999</v>
      </c>
      <c r="N15" s="77">
        <v>0</v>
      </c>
      <c r="O15" s="77">
        <v>120702.729983086</v>
      </c>
      <c r="P15" s="78">
        <v>6.0000000000000001E-3</v>
      </c>
      <c r="Q15" s="78">
        <v>4.02E-2</v>
      </c>
      <c r="R15" s="78">
        <v>4.8999999999999998E-3</v>
      </c>
    </row>
    <row r="16" spans="2:53">
      <c r="B16" t="s">
        <v>265</v>
      </c>
      <c r="C16" t="s">
        <v>266</v>
      </c>
      <c r="D16" t="s">
        <v>100</v>
      </c>
      <c r="E16" t="s">
        <v>263</v>
      </c>
      <c r="G16" t="s">
        <v>267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63459956.880000003</v>
      </c>
      <c r="M16" s="77">
        <v>109.89</v>
      </c>
      <c r="N16" s="77">
        <v>0</v>
      </c>
      <c r="O16" s="77">
        <v>69736.146615431993</v>
      </c>
      <c r="P16" s="78">
        <v>3.2000000000000002E-3</v>
      </c>
      <c r="Q16" s="78">
        <v>2.3199999999999998E-2</v>
      </c>
      <c r="R16" s="78">
        <v>2.8999999999999998E-3</v>
      </c>
    </row>
    <row r="17" spans="2:18">
      <c r="B17" t="s">
        <v>268</v>
      </c>
      <c r="C17" t="s">
        <v>269</v>
      </c>
      <c r="D17" t="s">
        <v>100</v>
      </c>
      <c r="E17" t="s">
        <v>263</v>
      </c>
      <c r="G17" t="s">
        <v>270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7336721.6299999999</v>
      </c>
      <c r="M17" s="77">
        <v>108.82</v>
      </c>
      <c r="N17" s="77">
        <v>0</v>
      </c>
      <c r="O17" s="77">
        <v>7983.8204777660003</v>
      </c>
      <c r="P17" s="78">
        <v>4.0000000000000002E-4</v>
      </c>
      <c r="Q17" s="78">
        <v>2.7000000000000001E-3</v>
      </c>
      <c r="R17" s="78">
        <v>2.9999999999999997E-4</v>
      </c>
    </row>
    <row r="18" spans="2:18">
      <c r="B18" t="s">
        <v>271</v>
      </c>
      <c r="C18" t="s">
        <v>272</v>
      </c>
      <c r="D18" t="s">
        <v>100</v>
      </c>
      <c r="E18" t="s">
        <v>263</v>
      </c>
      <c r="G18" t="s">
        <v>273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11762097.560000001</v>
      </c>
      <c r="M18" s="77">
        <v>112.65</v>
      </c>
      <c r="N18" s="77">
        <v>0</v>
      </c>
      <c r="O18" s="77">
        <v>13250.00290134</v>
      </c>
      <c r="P18" s="78">
        <v>8.0000000000000004E-4</v>
      </c>
      <c r="Q18" s="78">
        <v>4.4000000000000003E-3</v>
      </c>
      <c r="R18" s="78">
        <v>5.0000000000000001E-4</v>
      </c>
    </row>
    <row r="19" spans="2:18">
      <c r="B19" t="s">
        <v>274</v>
      </c>
      <c r="C19" t="s">
        <v>275</v>
      </c>
      <c r="D19" t="s">
        <v>100</v>
      </c>
      <c r="E19" t="s">
        <v>263</v>
      </c>
      <c r="G19" t="s">
        <v>276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158306039.47</v>
      </c>
      <c r="M19" s="77">
        <v>108.91</v>
      </c>
      <c r="N19" s="77">
        <v>0</v>
      </c>
      <c r="O19" s="77">
        <v>172411.10758677701</v>
      </c>
      <c r="P19" s="78">
        <v>7.1999999999999998E-3</v>
      </c>
      <c r="Q19" s="78">
        <v>5.74E-2</v>
      </c>
      <c r="R19" s="78">
        <v>7.1000000000000004E-3</v>
      </c>
    </row>
    <row r="20" spans="2:18">
      <c r="B20" t="s">
        <v>277</v>
      </c>
      <c r="C20" t="s">
        <v>278</v>
      </c>
      <c r="D20" t="s">
        <v>100</v>
      </c>
      <c r="E20" t="s">
        <v>263</v>
      </c>
      <c r="G20" t="s">
        <v>279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173013832.25999999</v>
      </c>
      <c r="M20" s="77">
        <v>101.05</v>
      </c>
      <c r="N20" s="77">
        <v>0</v>
      </c>
      <c r="O20" s="77">
        <v>174830.47749873</v>
      </c>
      <c r="P20" s="78">
        <v>1.04E-2</v>
      </c>
      <c r="Q20" s="78">
        <v>5.8200000000000002E-2</v>
      </c>
      <c r="R20" s="78">
        <v>7.1999999999999998E-3</v>
      </c>
    </row>
    <row r="21" spans="2:18">
      <c r="B21" t="s">
        <v>280</v>
      </c>
      <c r="C21" t="s">
        <v>281</v>
      </c>
      <c r="D21" t="s">
        <v>100</v>
      </c>
      <c r="E21" t="s">
        <v>263</v>
      </c>
      <c r="G21" t="s">
        <v>282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24779162.870000001</v>
      </c>
      <c r="M21" s="77">
        <v>92.07</v>
      </c>
      <c r="N21" s="77">
        <v>0</v>
      </c>
      <c r="O21" s="77">
        <v>22814.175254409001</v>
      </c>
      <c r="P21" s="78">
        <v>2.0999999999999999E-3</v>
      </c>
      <c r="Q21" s="78">
        <v>7.6E-3</v>
      </c>
      <c r="R21" s="78">
        <v>8.9999999999999998E-4</v>
      </c>
    </row>
    <row r="22" spans="2:18">
      <c r="B22" t="s">
        <v>283</v>
      </c>
      <c r="C22" t="s">
        <v>284</v>
      </c>
      <c r="D22" t="s">
        <v>100</v>
      </c>
      <c r="E22" t="s">
        <v>263</v>
      </c>
      <c r="G22" t="s">
        <v>285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13303109.119999999</v>
      </c>
      <c r="M22" s="77">
        <v>151.12</v>
      </c>
      <c r="N22" s="77">
        <v>0</v>
      </c>
      <c r="O22" s="77">
        <v>20103.658502144001</v>
      </c>
      <c r="P22" s="78">
        <v>6.9999999999999999E-4</v>
      </c>
      <c r="Q22" s="78">
        <v>6.7000000000000002E-3</v>
      </c>
      <c r="R22" s="78">
        <v>8.0000000000000004E-4</v>
      </c>
    </row>
    <row r="23" spans="2:18">
      <c r="B23" t="s">
        <v>286</v>
      </c>
      <c r="C23" t="s">
        <v>287</v>
      </c>
      <c r="D23" t="s">
        <v>100</v>
      </c>
      <c r="E23" t="s">
        <v>263</v>
      </c>
      <c r="G23" t="s">
        <v>288</v>
      </c>
      <c r="H23" s="77">
        <v>10.67</v>
      </c>
      <c r="I23" t="s">
        <v>102</v>
      </c>
      <c r="J23" s="78">
        <v>0.04</v>
      </c>
      <c r="K23" s="78">
        <v>1.04E-2</v>
      </c>
      <c r="L23" s="77">
        <v>8739650.6699999999</v>
      </c>
      <c r="M23" s="77">
        <v>181.01</v>
      </c>
      <c r="N23" s="77">
        <v>0</v>
      </c>
      <c r="O23" s="77">
        <v>15819.641677767</v>
      </c>
      <c r="P23" s="78">
        <v>5.0000000000000001E-4</v>
      </c>
      <c r="Q23" s="78">
        <v>5.3E-3</v>
      </c>
      <c r="R23" s="78">
        <v>5.9999999999999995E-4</v>
      </c>
    </row>
    <row r="24" spans="2:18">
      <c r="B24" t="s">
        <v>289</v>
      </c>
      <c r="C24" t="s">
        <v>290</v>
      </c>
      <c r="D24" t="s">
        <v>100</v>
      </c>
      <c r="E24" t="s">
        <v>263</v>
      </c>
      <c r="G24" t="s">
        <v>291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148396681.59999999</v>
      </c>
      <c r="M24" s="77">
        <v>106.67</v>
      </c>
      <c r="N24" s="77">
        <v>0</v>
      </c>
      <c r="O24" s="77">
        <v>158294.74026272001</v>
      </c>
      <c r="P24" s="78">
        <v>7.3000000000000001E-3</v>
      </c>
      <c r="Q24" s="78">
        <v>5.2699999999999997E-2</v>
      </c>
      <c r="R24" s="78">
        <v>6.4999999999999997E-3</v>
      </c>
    </row>
    <row r="25" spans="2:18">
      <c r="B25" t="s">
        <v>292</v>
      </c>
      <c r="C25" t="s">
        <v>293</v>
      </c>
      <c r="D25" t="s">
        <v>100</v>
      </c>
      <c r="E25" t="s">
        <v>263</v>
      </c>
      <c r="G25" t="s">
        <v>294</v>
      </c>
      <c r="H25" s="77">
        <v>3.33</v>
      </c>
      <c r="I25" t="s">
        <v>102</v>
      </c>
      <c r="J25" s="78">
        <v>1E-3</v>
      </c>
      <c r="K25" s="78">
        <v>1.01E-2</v>
      </c>
      <c r="L25" s="77">
        <v>259328969.75999999</v>
      </c>
      <c r="M25" s="77">
        <v>105.93</v>
      </c>
      <c r="N25" s="77">
        <v>0</v>
      </c>
      <c r="O25" s="77">
        <v>274707.17766676802</v>
      </c>
      <c r="P25" s="78">
        <v>1.5599999999999999E-2</v>
      </c>
      <c r="Q25" s="78">
        <v>9.1399999999999995E-2</v>
      </c>
      <c r="R25" s="78">
        <v>1.1299999999999999E-2</v>
      </c>
    </row>
    <row r="26" spans="2:18">
      <c r="B26" s="79" t="s">
        <v>295</v>
      </c>
      <c r="C26" s="16"/>
      <c r="D26" s="16"/>
      <c r="H26" s="81">
        <v>6.61</v>
      </c>
      <c r="K26" s="80">
        <v>4.19E-2</v>
      </c>
      <c r="L26" s="81">
        <v>2182943366.25</v>
      </c>
      <c r="N26" s="81">
        <v>8050.5843000000004</v>
      </c>
      <c r="O26" s="81">
        <v>1937999.2428515169</v>
      </c>
      <c r="Q26" s="80">
        <v>0.64470000000000005</v>
      </c>
      <c r="R26" s="80">
        <v>7.9399999999999998E-2</v>
      </c>
    </row>
    <row r="27" spans="2:18">
      <c r="B27" s="79" t="s">
        <v>296</v>
      </c>
      <c r="C27" s="16"/>
      <c r="D27" s="16"/>
      <c r="H27" s="81">
        <v>0.77</v>
      </c>
      <c r="K27" s="80">
        <v>4.5699999999999998E-2</v>
      </c>
      <c r="L27" s="81">
        <v>710165270.85000002</v>
      </c>
      <c r="N27" s="81">
        <v>0</v>
      </c>
      <c r="O27" s="81">
        <v>686136.25308866799</v>
      </c>
      <c r="Q27" s="80">
        <v>0.22819999999999999</v>
      </c>
      <c r="R27" s="80">
        <v>2.81E-2</v>
      </c>
    </row>
    <row r="28" spans="2:18">
      <c r="B28" t="s">
        <v>297</v>
      </c>
      <c r="C28" t="s">
        <v>298</v>
      </c>
      <c r="D28" t="s">
        <v>100</v>
      </c>
      <c r="E28" t="s">
        <v>263</v>
      </c>
      <c r="G28" t="s">
        <v>299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23297998.91</v>
      </c>
      <c r="M28" s="77">
        <v>97.67</v>
      </c>
      <c r="N28" s="77">
        <v>0</v>
      </c>
      <c r="O28" s="77">
        <v>22755.155535397</v>
      </c>
      <c r="P28" s="78">
        <v>1.6000000000000001E-3</v>
      </c>
      <c r="Q28" s="78">
        <v>7.6E-3</v>
      </c>
      <c r="R28" s="78">
        <v>8.9999999999999998E-4</v>
      </c>
    </row>
    <row r="29" spans="2:18">
      <c r="B29" t="s">
        <v>300</v>
      </c>
      <c r="C29" t="s">
        <v>301</v>
      </c>
      <c r="D29" t="s">
        <v>100</v>
      </c>
      <c r="E29" t="s">
        <v>263</v>
      </c>
      <c r="G29" t="s">
        <v>299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59534176.82</v>
      </c>
      <c r="M29" s="77">
        <v>97.31</v>
      </c>
      <c r="N29" s="77">
        <v>0</v>
      </c>
      <c r="O29" s="77">
        <v>57932.707463541999</v>
      </c>
      <c r="P29" s="78">
        <v>2.7000000000000001E-3</v>
      </c>
      <c r="Q29" s="78">
        <v>1.9300000000000001E-2</v>
      </c>
      <c r="R29" s="78">
        <v>2.3999999999999998E-3</v>
      </c>
    </row>
    <row r="30" spans="2:18">
      <c r="B30" t="s">
        <v>302</v>
      </c>
      <c r="C30" t="s">
        <v>303</v>
      </c>
      <c r="D30" t="s">
        <v>100</v>
      </c>
      <c r="E30" t="s">
        <v>263</v>
      </c>
      <c r="G30" t="s">
        <v>304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278212211.06999999</v>
      </c>
      <c r="M30" s="77">
        <v>96.66</v>
      </c>
      <c r="N30" s="77">
        <v>0</v>
      </c>
      <c r="O30" s="77">
        <v>268919.92322026199</v>
      </c>
      <c r="P30" s="78">
        <v>8.2000000000000007E-3</v>
      </c>
      <c r="Q30" s="78">
        <v>8.9499999999999996E-2</v>
      </c>
      <c r="R30" s="78">
        <v>1.0999999999999999E-2</v>
      </c>
    </row>
    <row r="31" spans="2:18">
      <c r="B31" t="s">
        <v>305</v>
      </c>
      <c r="C31" t="s">
        <v>306</v>
      </c>
      <c r="D31" t="s">
        <v>100</v>
      </c>
      <c r="E31" t="s">
        <v>263</v>
      </c>
      <c r="G31" t="s">
        <v>307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103012792.19</v>
      </c>
      <c r="M31" s="77">
        <v>96.25</v>
      </c>
      <c r="N31" s="77">
        <v>0</v>
      </c>
      <c r="O31" s="77">
        <v>99149.812482875001</v>
      </c>
      <c r="P31" s="78">
        <v>3.2000000000000002E-3</v>
      </c>
      <c r="Q31" s="78">
        <v>3.3000000000000002E-2</v>
      </c>
      <c r="R31" s="78">
        <v>4.1000000000000003E-3</v>
      </c>
    </row>
    <row r="32" spans="2:18">
      <c r="B32" t="s">
        <v>308</v>
      </c>
      <c r="C32" t="s">
        <v>309</v>
      </c>
      <c r="D32" t="s">
        <v>100</v>
      </c>
      <c r="E32" t="s">
        <v>263</v>
      </c>
      <c r="G32" t="s">
        <v>310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138533168.94999999</v>
      </c>
      <c r="M32" s="77">
        <v>95.93</v>
      </c>
      <c r="N32" s="77">
        <v>0</v>
      </c>
      <c r="O32" s="77">
        <v>132894.86897373499</v>
      </c>
      <c r="P32" s="78">
        <v>4.4999999999999997E-3</v>
      </c>
      <c r="Q32" s="78">
        <v>4.4200000000000003E-2</v>
      </c>
      <c r="R32" s="78">
        <v>5.4000000000000003E-3</v>
      </c>
    </row>
    <row r="33" spans="2:18">
      <c r="B33" t="s">
        <v>311</v>
      </c>
      <c r="C33" t="s">
        <v>312</v>
      </c>
      <c r="D33" t="s">
        <v>100</v>
      </c>
      <c r="E33" t="s">
        <v>263</v>
      </c>
      <c r="G33" t="s">
        <v>313</v>
      </c>
      <c r="H33" s="77">
        <v>0.09</v>
      </c>
      <c r="I33" t="s">
        <v>102</v>
      </c>
      <c r="J33" s="78">
        <v>0</v>
      </c>
      <c r="K33" s="78">
        <v>4.07E-2</v>
      </c>
      <c r="L33" s="77">
        <v>233204.92</v>
      </c>
      <c r="M33" s="77">
        <v>99.64</v>
      </c>
      <c r="N33" s="77">
        <v>0</v>
      </c>
      <c r="O33" s="77">
        <v>232.36538228800001</v>
      </c>
      <c r="P33" s="78">
        <v>0</v>
      </c>
      <c r="Q33" s="78">
        <v>1E-4</v>
      </c>
      <c r="R33" s="78">
        <v>0</v>
      </c>
    </row>
    <row r="34" spans="2:18">
      <c r="B34" t="s">
        <v>314</v>
      </c>
      <c r="C34" t="s">
        <v>315</v>
      </c>
      <c r="D34" t="s">
        <v>100</v>
      </c>
      <c r="E34" t="s">
        <v>263</v>
      </c>
      <c r="G34" t="s">
        <v>316</v>
      </c>
      <c r="H34" s="77">
        <v>0.27</v>
      </c>
      <c r="I34" t="s">
        <v>102</v>
      </c>
      <c r="J34" s="78">
        <v>0</v>
      </c>
      <c r="K34" s="78">
        <v>4.41E-2</v>
      </c>
      <c r="L34" s="77">
        <v>56978</v>
      </c>
      <c r="M34" s="77">
        <v>98.88</v>
      </c>
      <c r="N34" s="77">
        <v>0</v>
      </c>
      <c r="O34" s="77">
        <v>56.339846399999999</v>
      </c>
      <c r="P34" s="78">
        <v>0</v>
      </c>
      <c r="Q34" s="78">
        <v>0</v>
      </c>
      <c r="R34" s="78">
        <v>0</v>
      </c>
    </row>
    <row r="35" spans="2:18">
      <c r="B35" t="s">
        <v>317</v>
      </c>
      <c r="C35" t="s">
        <v>318</v>
      </c>
      <c r="D35" t="s">
        <v>100</v>
      </c>
      <c r="E35" t="s">
        <v>263</v>
      </c>
      <c r="G35" t="s">
        <v>319</v>
      </c>
      <c r="H35" s="77">
        <v>0.68</v>
      </c>
      <c r="I35" t="s">
        <v>102</v>
      </c>
      <c r="J35" s="78">
        <v>0</v>
      </c>
      <c r="K35" s="78">
        <v>4.5900000000000003E-2</v>
      </c>
      <c r="L35" s="77">
        <v>93109080.650000006</v>
      </c>
      <c r="M35" s="77">
        <v>96.97</v>
      </c>
      <c r="N35" s="77">
        <v>0</v>
      </c>
      <c r="O35" s="77">
        <v>90287.875506305005</v>
      </c>
      <c r="P35" s="78">
        <v>2.7000000000000001E-3</v>
      </c>
      <c r="Q35" s="78">
        <v>0.03</v>
      </c>
      <c r="R35" s="78">
        <v>3.7000000000000002E-3</v>
      </c>
    </row>
    <row r="36" spans="2:18">
      <c r="B36" t="s">
        <v>320</v>
      </c>
      <c r="C36" t="s">
        <v>321</v>
      </c>
      <c r="D36" t="s">
        <v>100</v>
      </c>
      <c r="E36" t="s">
        <v>263</v>
      </c>
      <c r="G36" t="s">
        <v>299</v>
      </c>
      <c r="H36" s="77">
        <v>0.34</v>
      </c>
      <c r="I36" t="s">
        <v>102</v>
      </c>
      <c r="J36" s="78">
        <v>0</v>
      </c>
      <c r="K36" s="78">
        <v>4.4200000000000003E-2</v>
      </c>
      <c r="L36" s="77">
        <v>200651.21</v>
      </c>
      <c r="M36" s="77">
        <v>98.54</v>
      </c>
      <c r="N36" s="77">
        <v>0</v>
      </c>
      <c r="O36" s="77">
        <v>197.72170233400001</v>
      </c>
      <c r="P36" s="78">
        <v>0</v>
      </c>
      <c r="Q36" s="78">
        <v>1E-4</v>
      </c>
      <c r="R36" s="78">
        <v>0</v>
      </c>
    </row>
    <row r="37" spans="2:18">
      <c r="B37" t="s">
        <v>322</v>
      </c>
      <c r="C37" t="s">
        <v>323</v>
      </c>
      <c r="D37" t="s">
        <v>100</v>
      </c>
      <c r="E37" t="s">
        <v>263</v>
      </c>
      <c r="G37" t="s">
        <v>299</v>
      </c>
      <c r="H37" s="77">
        <v>0.44</v>
      </c>
      <c r="I37" t="s">
        <v>102</v>
      </c>
      <c r="J37" s="78">
        <v>0</v>
      </c>
      <c r="K37" s="78">
        <v>4.4999999999999998E-2</v>
      </c>
      <c r="L37" s="77">
        <v>13975008.130000001</v>
      </c>
      <c r="M37" s="77">
        <v>98.1</v>
      </c>
      <c r="N37" s="77">
        <v>0</v>
      </c>
      <c r="O37" s="77">
        <v>13709.48297553</v>
      </c>
      <c r="P37" s="78">
        <v>1.1000000000000001E-3</v>
      </c>
      <c r="Q37" s="78">
        <v>4.5999999999999999E-3</v>
      </c>
      <c r="R37" s="78">
        <v>5.9999999999999995E-4</v>
      </c>
    </row>
    <row r="38" spans="2:18">
      <c r="B38" s="79" t="s">
        <v>324</v>
      </c>
      <c r="C38" s="16"/>
      <c r="D38" s="16"/>
      <c r="H38" s="81">
        <v>9.86</v>
      </c>
      <c r="K38" s="80">
        <v>3.9699999999999999E-2</v>
      </c>
      <c r="L38" s="81">
        <v>1457580938.52</v>
      </c>
      <c r="N38" s="81">
        <v>8050.5843000000004</v>
      </c>
      <c r="O38" s="81">
        <v>1236826.7425232229</v>
      </c>
      <c r="Q38" s="80">
        <v>0.41139999999999999</v>
      </c>
      <c r="R38" s="80">
        <v>5.0700000000000002E-2</v>
      </c>
    </row>
    <row r="39" spans="2:18">
      <c r="B39" t="s">
        <v>325</v>
      </c>
      <c r="C39" t="s">
        <v>326</v>
      </c>
      <c r="D39" t="s">
        <v>100</v>
      </c>
      <c r="E39" t="s">
        <v>263</v>
      </c>
      <c r="G39" t="s">
        <v>327</v>
      </c>
      <c r="H39" s="77">
        <v>5.16</v>
      </c>
      <c r="I39" t="s">
        <v>102</v>
      </c>
      <c r="J39" s="78">
        <v>2.2499999999999999E-2</v>
      </c>
      <c r="K39" s="78">
        <v>3.7499999999999999E-2</v>
      </c>
      <c r="L39" s="77">
        <v>163467902.94999999</v>
      </c>
      <c r="M39" s="77">
        <v>93.8</v>
      </c>
      <c r="N39" s="77">
        <v>0</v>
      </c>
      <c r="O39" s="77">
        <v>153332.89296709999</v>
      </c>
      <c r="P39" s="78">
        <v>6.7999999999999996E-3</v>
      </c>
      <c r="Q39" s="78">
        <v>5.0999999999999997E-2</v>
      </c>
      <c r="R39" s="78">
        <v>6.3E-3</v>
      </c>
    </row>
    <row r="40" spans="2:18">
      <c r="B40" t="s">
        <v>328</v>
      </c>
      <c r="C40" t="s">
        <v>329</v>
      </c>
      <c r="D40" t="s">
        <v>100</v>
      </c>
      <c r="E40" t="s">
        <v>263</v>
      </c>
      <c r="G40" t="s">
        <v>279</v>
      </c>
      <c r="H40" s="77">
        <v>2.9</v>
      </c>
      <c r="I40" t="s">
        <v>102</v>
      </c>
      <c r="J40" s="78">
        <v>5.0000000000000001E-3</v>
      </c>
      <c r="K40" s="78">
        <v>3.95E-2</v>
      </c>
      <c r="L40" s="77">
        <v>9167903.7699999996</v>
      </c>
      <c r="M40" s="77">
        <v>90.72</v>
      </c>
      <c r="N40" s="77">
        <v>0</v>
      </c>
      <c r="O40" s="77">
        <v>8317.1223001439994</v>
      </c>
      <c r="P40" s="78">
        <v>5.9999999999999995E-4</v>
      </c>
      <c r="Q40" s="78">
        <v>2.8E-3</v>
      </c>
      <c r="R40" s="78">
        <v>2.9999999999999997E-4</v>
      </c>
    </row>
    <row r="41" spans="2:18">
      <c r="B41" t="s">
        <v>330</v>
      </c>
      <c r="C41" t="s">
        <v>331</v>
      </c>
      <c r="D41" t="s">
        <v>100</v>
      </c>
      <c r="E41" t="s">
        <v>263</v>
      </c>
      <c r="G41" t="s">
        <v>332</v>
      </c>
      <c r="H41" s="77">
        <v>3.88</v>
      </c>
      <c r="I41" t="s">
        <v>102</v>
      </c>
      <c r="J41" s="78">
        <v>0.02</v>
      </c>
      <c r="K41" s="78">
        <v>3.8100000000000002E-2</v>
      </c>
      <c r="L41" s="77">
        <v>14357047.640000001</v>
      </c>
      <c r="M41" s="77">
        <v>93.4</v>
      </c>
      <c r="N41" s="77">
        <v>287.14094999999998</v>
      </c>
      <c r="O41" s="77">
        <v>13696.62344576</v>
      </c>
      <c r="P41" s="78">
        <v>6.9999999999999999E-4</v>
      </c>
      <c r="Q41" s="78">
        <v>4.5999999999999999E-3</v>
      </c>
      <c r="R41" s="78">
        <v>5.9999999999999995E-4</v>
      </c>
    </row>
    <row r="42" spans="2:18">
      <c r="B42" t="s">
        <v>333</v>
      </c>
      <c r="C42" t="s">
        <v>334</v>
      </c>
      <c r="D42" t="s">
        <v>100</v>
      </c>
      <c r="E42" t="s">
        <v>263</v>
      </c>
      <c r="G42" t="s">
        <v>335</v>
      </c>
      <c r="H42" s="77">
        <v>16.05</v>
      </c>
      <c r="I42" t="s">
        <v>102</v>
      </c>
      <c r="J42" s="78">
        <v>3.7499999999999999E-2</v>
      </c>
      <c r="K42" s="78">
        <v>4.0300000000000002E-2</v>
      </c>
      <c r="L42" s="77">
        <v>136232961.59</v>
      </c>
      <c r="M42" s="77">
        <v>95.77</v>
      </c>
      <c r="N42" s="77">
        <v>4901.6830799999998</v>
      </c>
      <c r="O42" s="77">
        <v>135371.99039474301</v>
      </c>
      <c r="P42" s="78">
        <v>5.4000000000000003E-3</v>
      </c>
      <c r="Q42" s="78">
        <v>4.4999999999999998E-2</v>
      </c>
      <c r="R42" s="78">
        <v>5.4999999999999997E-3</v>
      </c>
    </row>
    <row r="43" spans="2:18">
      <c r="B43" t="s">
        <v>336</v>
      </c>
      <c r="C43" t="s">
        <v>337</v>
      </c>
      <c r="D43" t="s">
        <v>100</v>
      </c>
      <c r="E43" t="s">
        <v>263</v>
      </c>
      <c r="G43" t="s">
        <v>338</v>
      </c>
      <c r="H43" s="77">
        <v>0.33</v>
      </c>
      <c r="I43" t="s">
        <v>102</v>
      </c>
      <c r="J43" s="78">
        <v>1.5E-3</v>
      </c>
      <c r="K43" s="78">
        <v>4.3999999999999997E-2</v>
      </c>
      <c r="L43" s="77">
        <v>7456417.5700000003</v>
      </c>
      <c r="M43" s="77">
        <v>98.72</v>
      </c>
      <c r="N43" s="77">
        <v>0</v>
      </c>
      <c r="O43" s="77">
        <v>7360.9754251040004</v>
      </c>
      <c r="P43" s="78">
        <v>5.0000000000000001E-4</v>
      </c>
      <c r="Q43" s="78">
        <v>2.3999999999999998E-3</v>
      </c>
      <c r="R43" s="78">
        <v>2.9999999999999997E-4</v>
      </c>
    </row>
    <row r="44" spans="2:18">
      <c r="B44" t="s">
        <v>339</v>
      </c>
      <c r="C44" t="s">
        <v>340</v>
      </c>
      <c r="D44" t="s">
        <v>100</v>
      </c>
      <c r="E44" t="s">
        <v>263</v>
      </c>
      <c r="G44" t="s">
        <v>341</v>
      </c>
      <c r="H44" s="77">
        <v>2.37</v>
      </c>
      <c r="I44" t="s">
        <v>102</v>
      </c>
      <c r="J44" s="78">
        <v>1.7500000000000002E-2</v>
      </c>
      <c r="K44" s="78">
        <v>4.0099999999999997E-2</v>
      </c>
      <c r="L44" s="77">
        <v>3704644.42</v>
      </c>
      <c r="M44" s="77">
        <v>95.89</v>
      </c>
      <c r="N44" s="77">
        <v>0</v>
      </c>
      <c r="O44" s="77">
        <v>3552.3835343380001</v>
      </c>
      <c r="P44" s="78">
        <v>2.0000000000000001E-4</v>
      </c>
      <c r="Q44" s="78">
        <v>1.1999999999999999E-3</v>
      </c>
      <c r="R44" s="78">
        <v>1E-4</v>
      </c>
    </row>
    <row r="45" spans="2:18">
      <c r="B45" t="s">
        <v>342</v>
      </c>
      <c r="C45" t="s">
        <v>343</v>
      </c>
      <c r="D45" t="s">
        <v>100</v>
      </c>
      <c r="E45" t="s">
        <v>263</v>
      </c>
      <c r="G45" t="s">
        <v>344</v>
      </c>
      <c r="H45" s="77">
        <v>18.96</v>
      </c>
      <c r="I45" t="s">
        <v>102</v>
      </c>
      <c r="J45" s="78">
        <v>2.8000000000000001E-2</v>
      </c>
      <c r="K45" s="78">
        <v>4.0899999999999999E-2</v>
      </c>
      <c r="L45" s="77">
        <v>132093831.78</v>
      </c>
      <c r="M45" s="77">
        <v>79</v>
      </c>
      <c r="N45" s="77">
        <v>0</v>
      </c>
      <c r="O45" s="77">
        <v>104354.1271062</v>
      </c>
      <c r="P45" s="78">
        <v>2.1999999999999999E-2</v>
      </c>
      <c r="Q45" s="78">
        <v>3.4700000000000002E-2</v>
      </c>
      <c r="R45" s="78">
        <v>4.3E-3</v>
      </c>
    </row>
    <row r="46" spans="2:18">
      <c r="B46" t="s">
        <v>345</v>
      </c>
      <c r="C46" t="s">
        <v>346</v>
      </c>
      <c r="D46" t="s">
        <v>100</v>
      </c>
      <c r="E46" t="s">
        <v>263</v>
      </c>
      <c r="G46" t="s">
        <v>347</v>
      </c>
      <c r="H46" s="77">
        <v>0.04</v>
      </c>
      <c r="I46" t="s">
        <v>102</v>
      </c>
      <c r="J46" s="78">
        <v>4.2500000000000003E-2</v>
      </c>
      <c r="K46" s="78">
        <v>0.81420000000000003</v>
      </c>
      <c r="L46" s="77">
        <v>1755322.23</v>
      </c>
      <c r="M46" s="77">
        <v>104.08</v>
      </c>
      <c r="N46" s="77">
        <v>0</v>
      </c>
      <c r="O46" s="77">
        <v>1826.9393769840001</v>
      </c>
      <c r="P46" s="78">
        <v>1E-4</v>
      </c>
      <c r="Q46" s="78">
        <v>5.9999999999999995E-4</v>
      </c>
      <c r="R46" s="78">
        <v>1E-4</v>
      </c>
    </row>
    <row r="47" spans="2:18">
      <c r="B47" t="s">
        <v>348</v>
      </c>
      <c r="C47" t="s">
        <v>349</v>
      </c>
      <c r="D47" t="s">
        <v>100</v>
      </c>
      <c r="E47" t="s">
        <v>263</v>
      </c>
      <c r="G47" t="s">
        <v>350</v>
      </c>
      <c r="H47" s="77">
        <v>3.26</v>
      </c>
      <c r="I47" t="s">
        <v>102</v>
      </c>
      <c r="J47" s="78">
        <v>6.25E-2</v>
      </c>
      <c r="K47" s="78">
        <v>3.8399999999999997E-2</v>
      </c>
      <c r="L47" s="77">
        <v>43495.48</v>
      </c>
      <c r="M47" s="77">
        <v>110.48</v>
      </c>
      <c r="N47" s="77">
        <v>0</v>
      </c>
      <c r="O47" s="77">
        <v>48.053806303999998</v>
      </c>
      <c r="P47" s="78">
        <v>0</v>
      </c>
      <c r="Q47" s="78">
        <v>0</v>
      </c>
      <c r="R47" s="78">
        <v>0</v>
      </c>
    </row>
    <row r="48" spans="2:18">
      <c r="B48" t="s">
        <v>351</v>
      </c>
      <c r="C48" t="s">
        <v>352</v>
      </c>
      <c r="D48" t="s">
        <v>100</v>
      </c>
      <c r="E48" t="s">
        <v>263</v>
      </c>
      <c r="G48" t="s">
        <v>353</v>
      </c>
      <c r="H48" s="77">
        <v>1</v>
      </c>
      <c r="I48" t="s">
        <v>102</v>
      </c>
      <c r="J48" s="78">
        <v>3.7499999999999999E-2</v>
      </c>
      <c r="K48" s="78">
        <v>4.2700000000000002E-2</v>
      </c>
      <c r="L48" s="77">
        <v>10650757.68</v>
      </c>
      <c r="M48" s="77">
        <v>99.5</v>
      </c>
      <c r="N48" s="77">
        <v>748.25720000000001</v>
      </c>
      <c r="O48" s="77">
        <v>11345.761091599999</v>
      </c>
      <c r="P48" s="78">
        <v>5.0000000000000001E-4</v>
      </c>
      <c r="Q48" s="78">
        <v>3.8E-3</v>
      </c>
      <c r="R48" s="78">
        <v>5.0000000000000001E-4</v>
      </c>
    </row>
    <row r="49" spans="2:18">
      <c r="B49" t="s">
        <v>354</v>
      </c>
      <c r="C49" t="s">
        <v>355</v>
      </c>
      <c r="D49" t="s">
        <v>100</v>
      </c>
      <c r="E49" t="s">
        <v>263</v>
      </c>
      <c r="G49" t="s">
        <v>356</v>
      </c>
      <c r="H49" s="77">
        <v>12.72</v>
      </c>
      <c r="I49" t="s">
        <v>102</v>
      </c>
      <c r="J49" s="78">
        <v>5.5E-2</v>
      </c>
      <c r="K49" s="78">
        <v>3.9699999999999999E-2</v>
      </c>
      <c r="L49" s="77">
        <v>7276454.96</v>
      </c>
      <c r="M49" s="77">
        <v>120.91</v>
      </c>
      <c r="N49" s="77">
        <v>0</v>
      </c>
      <c r="O49" s="77">
        <v>8797.9616921359993</v>
      </c>
      <c r="P49" s="78">
        <v>4.0000000000000002E-4</v>
      </c>
      <c r="Q49" s="78">
        <v>2.8999999999999998E-3</v>
      </c>
      <c r="R49" s="78">
        <v>4.0000000000000002E-4</v>
      </c>
    </row>
    <row r="50" spans="2:18">
      <c r="B50" t="s">
        <v>357</v>
      </c>
      <c r="C50" t="s">
        <v>358</v>
      </c>
      <c r="D50" t="s">
        <v>100</v>
      </c>
      <c r="E50" t="s">
        <v>263</v>
      </c>
      <c r="G50" t="s">
        <v>279</v>
      </c>
      <c r="H50" s="77">
        <v>1.58</v>
      </c>
      <c r="I50" t="s">
        <v>102</v>
      </c>
      <c r="J50" s="78">
        <v>4.0000000000000001E-3</v>
      </c>
      <c r="K50" s="78">
        <v>4.2299999999999997E-2</v>
      </c>
      <c r="L50" s="77">
        <v>19514724.829999998</v>
      </c>
      <c r="M50" s="77">
        <v>94.4</v>
      </c>
      <c r="N50" s="77">
        <v>0</v>
      </c>
      <c r="O50" s="77">
        <v>18421.90023952</v>
      </c>
      <c r="P50" s="78">
        <v>1.1000000000000001E-3</v>
      </c>
      <c r="Q50" s="78">
        <v>6.1000000000000004E-3</v>
      </c>
      <c r="R50" s="78">
        <v>8.0000000000000004E-4</v>
      </c>
    </row>
    <row r="51" spans="2:18">
      <c r="B51" t="s">
        <v>359</v>
      </c>
      <c r="C51" t="s">
        <v>360</v>
      </c>
      <c r="D51" t="s">
        <v>100</v>
      </c>
      <c r="E51" t="s">
        <v>263</v>
      </c>
      <c r="G51" t="s">
        <v>361</v>
      </c>
      <c r="H51" s="77">
        <v>2.0699999999999998</v>
      </c>
      <c r="I51" t="s">
        <v>102</v>
      </c>
      <c r="J51" s="78">
        <v>5.0000000000000001E-3</v>
      </c>
      <c r="K51" s="78">
        <v>4.07E-2</v>
      </c>
      <c r="L51" s="77">
        <v>6718372.3200000003</v>
      </c>
      <c r="M51" s="77">
        <v>93.45</v>
      </c>
      <c r="N51" s="77">
        <v>0</v>
      </c>
      <c r="O51" s="77">
        <v>6278.31893304</v>
      </c>
      <c r="P51" s="78">
        <v>2.9999999999999997E-4</v>
      </c>
      <c r="Q51" s="78">
        <v>2.0999999999999999E-3</v>
      </c>
      <c r="R51" s="78">
        <v>2.9999999999999997E-4</v>
      </c>
    </row>
    <row r="52" spans="2:18">
      <c r="B52" t="s">
        <v>362</v>
      </c>
      <c r="C52" t="s">
        <v>363</v>
      </c>
      <c r="D52" t="s">
        <v>100</v>
      </c>
      <c r="E52" t="s">
        <v>263</v>
      </c>
      <c r="G52" t="s">
        <v>364</v>
      </c>
      <c r="H52" s="77">
        <v>6.78</v>
      </c>
      <c r="I52" t="s">
        <v>102</v>
      </c>
      <c r="J52" s="78">
        <v>0.01</v>
      </c>
      <c r="K52" s="78">
        <v>3.7400000000000003E-2</v>
      </c>
      <c r="L52" s="77">
        <v>211350164.78</v>
      </c>
      <c r="M52" s="77">
        <v>83.41</v>
      </c>
      <c r="N52" s="77">
        <v>2113.5030700000002</v>
      </c>
      <c r="O52" s="77">
        <v>178400.67551299799</v>
      </c>
      <c r="P52" s="78">
        <v>8.3999999999999995E-3</v>
      </c>
      <c r="Q52" s="78">
        <v>5.9299999999999999E-2</v>
      </c>
      <c r="R52" s="78">
        <v>7.3000000000000001E-3</v>
      </c>
    </row>
    <row r="53" spans="2:18">
      <c r="B53" t="s">
        <v>365</v>
      </c>
      <c r="C53" t="s">
        <v>366</v>
      </c>
      <c r="D53" t="s">
        <v>100</v>
      </c>
      <c r="E53" t="s">
        <v>263</v>
      </c>
      <c r="G53" t="s">
        <v>367</v>
      </c>
      <c r="H53" s="77">
        <v>8.4499999999999993</v>
      </c>
      <c r="I53" t="s">
        <v>102</v>
      </c>
      <c r="J53" s="78">
        <v>1.2999999999999999E-2</v>
      </c>
      <c r="K53" s="78">
        <v>3.7499999999999999E-2</v>
      </c>
      <c r="L53" s="77">
        <v>440039242.89999998</v>
      </c>
      <c r="M53" s="77">
        <v>82.62</v>
      </c>
      <c r="N53" s="77">
        <v>0</v>
      </c>
      <c r="O53" s="77">
        <v>363560.42248398002</v>
      </c>
      <c r="P53" s="78">
        <v>3.73E-2</v>
      </c>
      <c r="Q53" s="78">
        <v>0.12089999999999999</v>
      </c>
      <c r="R53" s="78">
        <v>1.49E-2</v>
      </c>
    </row>
    <row r="54" spans="2:18">
      <c r="B54" t="s">
        <v>368</v>
      </c>
      <c r="C54" t="s">
        <v>369</v>
      </c>
      <c r="D54" t="s">
        <v>100</v>
      </c>
      <c r="E54" t="s">
        <v>263</v>
      </c>
      <c r="G54" t="s">
        <v>370</v>
      </c>
      <c r="H54" s="77">
        <v>0.67</v>
      </c>
      <c r="I54" t="s">
        <v>102</v>
      </c>
      <c r="J54" s="78">
        <v>1.4999999999999999E-2</v>
      </c>
      <c r="K54" s="78">
        <v>4.3200000000000002E-2</v>
      </c>
      <c r="L54" s="77">
        <v>2887052.96</v>
      </c>
      <c r="M54" s="77">
        <v>98.67</v>
      </c>
      <c r="N54" s="77">
        <v>0</v>
      </c>
      <c r="O54" s="77">
        <v>2848.6551556320001</v>
      </c>
      <c r="P54" s="78">
        <v>2.0000000000000001E-4</v>
      </c>
      <c r="Q54" s="78">
        <v>8.9999999999999998E-4</v>
      </c>
      <c r="R54" s="78">
        <v>1E-4</v>
      </c>
    </row>
    <row r="55" spans="2:18">
      <c r="B55" t="s">
        <v>371</v>
      </c>
      <c r="C55" t="s">
        <v>372</v>
      </c>
      <c r="D55" t="s">
        <v>100</v>
      </c>
      <c r="E55" t="s">
        <v>263</v>
      </c>
      <c r="G55" t="s">
        <v>373</v>
      </c>
      <c r="H55" s="77">
        <v>12.4</v>
      </c>
      <c r="I55" t="s">
        <v>102</v>
      </c>
      <c r="J55" s="78">
        <v>1.4999999999999999E-2</v>
      </c>
      <c r="K55" s="78">
        <v>3.9100000000000003E-2</v>
      </c>
      <c r="L55" s="77">
        <v>290864640.66000003</v>
      </c>
      <c r="M55" s="77">
        <v>75.400000000000006</v>
      </c>
      <c r="N55" s="77">
        <v>0</v>
      </c>
      <c r="O55" s="77">
        <v>219311.93905764</v>
      </c>
      <c r="P55" s="78">
        <v>1.6E-2</v>
      </c>
      <c r="Q55" s="78">
        <v>7.2999999999999995E-2</v>
      </c>
      <c r="R55" s="78">
        <v>8.9999999999999993E-3</v>
      </c>
    </row>
    <row r="56" spans="2:18">
      <c r="B56" s="79" t="s">
        <v>374</v>
      </c>
      <c r="C56" s="16"/>
      <c r="D56" s="16"/>
      <c r="H56" s="81">
        <v>5.43</v>
      </c>
      <c r="K56" s="80">
        <v>4.9299999999999997E-2</v>
      </c>
      <c r="L56" s="81">
        <v>15197156.880000001</v>
      </c>
      <c r="N56" s="81">
        <v>0</v>
      </c>
      <c r="O56" s="81">
        <v>15036.247239626</v>
      </c>
      <c r="Q56" s="80">
        <v>5.0000000000000001E-3</v>
      </c>
      <c r="R56" s="80">
        <v>5.9999999999999995E-4</v>
      </c>
    </row>
    <row r="57" spans="2:18">
      <c r="B57" t="s">
        <v>375</v>
      </c>
      <c r="C57" t="s">
        <v>376</v>
      </c>
      <c r="D57" t="s">
        <v>100</v>
      </c>
      <c r="E57" t="s">
        <v>263</v>
      </c>
      <c r="G57" t="s">
        <v>377</v>
      </c>
      <c r="H57" s="77">
        <v>6.47</v>
      </c>
      <c r="I57" t="s">
        <v>102</v>
      </c>
      <c r="J57" s="78">
        <v>3.8E-3</v>
      </c>
      <c r="K57" s="78">
        <v>4.9500000000000002E-2</v>
      </c>
      <c r="L57" s="77">
        <v>10743100.220000001</v>
      </c>
      <c r="M57" s="77">
        <v>98.61</v>
      </c>
      <c r="N57" s="77">
        <v>0</v>
      </c>
      <c r="O57" s="77">
        <v>10593.771126942</v>
      </c>
      <c r="P57" s="78">
        <v>5.0000000000000001E-4</v>
      </c>
      <c r="Q57" s="78">
        <v>3.5000000000000001E-3</v>
      </c>
      <c r="R57" s="78">
        <v>4.0000000000000002E-4</v>
      </c>
    </row>
    <row r="58" spans="2:18">
      <c r="B58" t="s">
        <v>378</v>
      </c>
      <c r="C58" t="s">
        <v>379</v>
      </c>
      <c r="D58" t="s">
        <v>100</v>
      </c>
      <c r="E58" t="s">
        <v>263</v>
      </c>
      <c r="G58" t="s">
        <v>380</v>
      </c>
      <c r="H58" s="77">
        <v>2.96</v>
      </c>
      <c r="I58" t="s">
        <v>102</v>
      </c>
      <c r="J58" s="78">
        <v>3.8E-3</v>
      </c>
      <c r="K58" s="78">
        <v>4.8899999999999999E-2</v>
      </c>
      <c r="L58" s="77">
        <v>4454056.66</v>
      </c>
      <c r="M58" s="77">
        <v>99.74</v>
      </c>
      <c r="N58" s="77">
        <v>0</v>
      </c>
      <c r="O58" s="77">
        <v>4442.4761126840003</v>
      </c>
      <c r="P58" s="78">
        <v>2.0000000000000001E-4</v>
      </c>
      <c r="Q58" s="78">
        <v>1.5E-3</v>
      </c>
      <c r="R58" s="78">
        <v>2.0000000000000001E-4</v>
      </c>
    </row>
    <row r="59" spans="2:18">
      <c r="B59" s="79" t="s">
        <v>381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t="s">
        <v>217</v>
      </c>
      <c r="C60" t="s">
        <v>217</v>
      </c>
      <c r="D60" s="16"/>
      <c r="E60" t="s">
        <v>217</v>
      </c>
      <c r="H60" s="77">
        <v>0</v>
      </c>
      <c r="I60" t="s">
        <v>217</v>
      </c>
      <c r="J60" s="78">
        <v>0</v>
      </c>
      <c r="K60" s="78">
        <v>0</v>
      </c>
      <c r="L60" s="77">
        <v>0</v>
      </c>
      <c r="M60" s="77">
        <v>0</v>
      </c>
      <c r="O60" s="77">
        <v>0</v>
      </c>
      <c r="P60" s="78">
        <v>0</v>
      </c>
      <c r="Q60" s="78">
        <v>0</v>
      </c>
      <c r="R60" s="78">
        <v>0</v>
      </c>
    </row>
    <row r="61" spans="2:18">
      <c r="B61" s="79" t="s">
        <v>256</v>
      </c>
      <c r="C61" s="16"/>
      <c r="D61" s="16"/>
      <c r="H61" s="81">
        <v>7.42</v>
      </c>
      <c r="K61" s="80">
        <v>4.2900000000000001E-2</v>
      </c>
      <c r="L61" s="81">
        <v>5396846.4900000002</v>
      </c>
      <c r="N61" s="81">
        <v>0</v>
      </c>
      <c r="O61" s="81">
        <v>17578.818109449581</v>
      </c>
      <c r="Q61" s="80">
        <v>5.7999999999999996E-3</v>
      </c>
      <c r="R61" s="80">
        <v>6.9999999999999999E-4</v>
      </c>
    </row>
    <row r="62" spans="2:18">
      <c r="B62" s="79" t="s">
        <v>382</v>
      </c>
      <c r="C62" s="16"/>
      <c r="D62" s="16"/>
      <c r="H62" s="81">
        <v>19.149999999999999</v>
      </c>
      <c r="K62" s="80">
        <v>5.3499999999999999E-2</v>
      </c>
      <c r="L62" s="81">
        <v>1074846.49</v>
      </c>
      <c r="N62" s="81">
        <v>0</v>
      </c>
      <c r="O62" s="81">
        <v>3302.8418060080999</v>
      </c>
      <c r="Q62" s="80">
        <v>1.1000000000000001E-3</v>
      </c>
      <c r="R62" s="80">
        <v>1E-4</v>
      </c>
    </row>
    <row r="63" spans="2:18">
      <c r="B63" t="s">
        <v>383</v>
      </c>
      <c r="C63" t="s">
        <v>384</v>
      </c>
      <c r="D63" t="s">
        <v>123</v>
      </c>
      <c r="E63" t="s">
        <v>385</v>
      </c>
      <c r="F63" t="s">
        <v>386</v>
      </c>
      <c r="G63" t="s">
        <v>387</v>
      </c>
      <c r="H63" s="77">
        <v>19.149999999999999</v>
      </c>
      <c r="I63" t="s">
        <v>106</v>
      </c>
      <c r="J63" s="78">
        <v>4.4999999999999998E-2</v>
      </c>
      <c r="K63" s="78">
        <v>5.3499999999999999E-2</v>
      </c>
      <c r="L63" s="77">
        <v>1074846.49</v>
      </c>
      <c r="M63" s="77">
        <v>85.690177898063894</v>
      </c>
      <c r="N63" s="77">
        <v>0</v>
      </c>
      <c r="O63" s="77">
        <v>3302.8418060080999</v>
      </c>
      <c r="P63" s="78">
        <v>1.1000000000000001E-3</v>
      </c>
      <c r="Q63" s="78">
        <v>1.1000000000000001E-3</v>
      </c>
      <c r="R63" s="78">
        <v>1E-4</v>
      </c>
    </row>
    <row r="64" spans="2:18">
      <c r="B64" s="79" t="s">
        <v>388</v>
      </c>
      <c r="C64" s="16"/>
      <c r="D64" s="16"/>
      <c r="H64" s="81">
        <v>4.71</v>
      </c>
      <c r="K64" s="80">
        <v>4.0399999999999998E-2</v>
      </c>
      <c r="L64" s="81">
        <v>4322000</v>
      </c>
      <c r="N64" s="81">
        <v>0</v>
      </c>
      <c r="O64" s="81">
        <v>14275.976303441479</v>
      </c>
      <c r="Q64" s="80">
        <v>4.7000000000000002E-3</v>
      </c>
      <c r="R64" s="80">
        <v>5.9999999999999995E-4</v>
      </c>
    </row>
    <row r="65" spans="2:18">
      <c r="B65" t="s">
        <v>389</v>
      </c>
      <c r="C65" t="s">
        <v>390</v>
      </c>
      <c r="D65" t="s">
        <v>123</v>
      </c>
      <c r="E65" t="s">
        <v>391</v>
      </c>
      <c r="F65" t="s">
        <v>386</v>
      </c>
      <c r="G65" t="s">
        <v>392</v>
      </c>
      <c r="H65" s="77">
        <v>8</v>
      </c>
      <c r="I65" t="s">
        <v>106</v>
      </c>
      <c r="J65" s="78">
        <v>1.8800000000000001E-2</v>
      </c>
      <c r="K65" s="78">
        <v>3.4799999999999998E-2</v>
      </c>
      <c r="L65" s="77">
        <v>2478000</v>
      </c>
      <c r="M65" s="77">
        <v>87.316299999999998</v>
      </c>
      <c r="N65" s="77">
        <v>0</v>
      </c>
      <c r="O65" s="77">
        <v>7759.0207196040001</v>
      </c>
      <c r="P65" s="78">
        <v>0</v>
      </c>
      <c r="Q65" s="78">
        <v>2.5999999999999999E-3</v>
      </c>
      <c r="R65" s="78">
        <v>2.9999999999999997E-4</v>
      </c>
    </row>
    <row r="66" spans="2:18">
      <c r="B66" t="s">
        <v>393</v>
      </c>
      <c r="C66" t="s">
        <v>394</v>
      </c>
      <c r="D66" t="s">
        <v>123</v>
      </c>
      <c r="E66" t="s">
        <v>391</v>
      </c>
      <c r="F66" t="s">
        <v>386</v>
      </c>
      <c r="G66" t="s">
        <v>395</v>
      </c>
      <c r="H66" s="77">
        <v>0.8</v>
      </c>
      <c r="I66" t="s">
        <v>106</v>
      </c>
      <c r="J66" s="78">
        <v>2.2499999999999999E-2</v>
      </c>
      <c r="K66" s="78">
        <v>4.7500000000000001E-2</v>
      </c>
      <c r="L66" s="77">
        <v>1828000</v>
      </c>
      <c r="M66" s="77">
        <v>98.347768620098037</v>
      </c>
      <c r="N66" s="77">
        <v>0</v>
      </c>
      <c r="O66" s="77">
        <v>6446.9007964047396</v>
      </c>
      <c r="P66" s="78">
        <v>1E-4</v>
      </c>
      <c r="Q66" s="78">
        <v>2.0999999999999999E-3</v>
      </c>
      <c r="R66" s="78">
        <v>2.9999999999999997E-4</v>
      </c>
    </row>
    <row r="67" spans="2:18">
      <c r="B67" t="s">
        <v>396</v>
      </c>
      <c r="C67" t="s">
        <v>397</v>
      </c>
      <c r="D67" t="s">
        <v>398</v>
      </c>
      <c r="E67" t="s">
        <v>391</v>
      </c>
      <c r="F67" t="s">
        <v>386</v>
      </c>
      <c r="G67" t="s">
        <v>399</v>
      </c>
      <c r="H67" s="77">
        <v>0.39</v>
      </c>
      <c r="I67" t="s">
        <v>106</v>
      </c>
      <c r="J67" s="78">
        <v>6.3E-3</v>
      </c>
      <c r="K67" s="78">
        <v>1.6199999999999999E-2</v>
      </c>
      <c r="L67" s="77">
        <v>16000</v>
      </c>
      <c r="M67" s="77">
        <v>122.09771925</v>
      </c>
      <c r="N67" s="77">
        <v>0</v>
      </c>
      <c r="O67" s="77">
        <v>70.05478743274</v>
      </c>
      <c r="P67" s="78">
        <v>0</v>
      </c>
      <c r="Q67" s="78">
        <v>0</v>
      </c>
      <c r="R67" s="78">
        <v>0</v>
      </c>
    </row>
    <row r="68" spans="2:18">
      <c r="B68" t="s">
        <v>400</v>
      </c>
      <c r="C68" s="16"/>
      <c r="D68" s="16"/>
    </row>
    <row r="69" spans="2:18">
      <c r="B69" t="s">
        <v>401</v>
      </c>
      <c r="C69" s="16"/>
      <c r="D69" s="16"/>
    </row>
    <row r="70" spans="2:18">
      <c r="B70" t="s">
        <v>402</v>
      </c>
      <c r="C70" s="16"/>
      <c r="D70" s="16"/>
    </row>
    <row r="71" spans="2:18">
      <c r="B71" t="s">
        <v>403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6">
        <v>45016</v>
      </c>
    </row>
    <row r="2" spans="2:23" s="1" customFormat="1">
      <c r="B2" s="2" t="s">
        <v>1</v>
      </c>
      <c r="C2" s="12" t="s">
        <v>198</v>
      </c>
    </row>
    <row r="3" spans="2:23" s="1" customFormat="1">
      <c r="B3" s="2" t="s">
        <v>2</v>
      </c>
      <c r="C3" s="26" t="s">
        <v>197</v>
      </c>
    </row>
    <row r="4" spans="2:23" s="1" customFormat="1">
      <c r="B4" s="2" t="s">
        <v>3</v>
      </c>
    </row>
    <row r="5" spans="2:23">
      <c r="B5" s="2"/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5169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5170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405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1245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406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407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258</v>
      </c>
      <c r="D26" s="16"/>
    </row>
    <row r="27" spans="2:23">
      <c r="B27" t="s">
        <v>400</v>
      </c>
      <c r="D27" s="16"/>
    </row>
    <row r="28" spans="2:23">
      <c r="B28" t="s">
        <v>401</v>
      </c>
      <c r="D28" s="16"/>
    </row>
    <row r="29" spans="2:23">
      <c r="B29" t="s">
        <v>402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6">
        <v>45016</v>
      </c>
    </row>
    <row r="2" spans="2:68" s="1" customFormat="1">
      <c r="B2" s="2" t="s">
        <v>1</v>
      </c>
      <c r="C2" s="12" t="s">
        <v>198</v>
      </c>
    </row>
    <row r="3" spans="2:68" s="1" customFormat="1">
      <c r="B3" s="2" t="s">
        <v>2</v>
      </c>
      <c r="C3" s="26" t="s">
        <v>197</v>
      </c>
    </row>
    <row r="4" spans="2:68" s="1" customFormat="1">
      <c r="B4" s="2" t="s">
        <v>3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207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404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405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406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7">
        <v>0</v>
      </c>
      <c r="L21" t="s">
        <v>217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407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258</v>
      </c>
      <c r="C24" s="16"/>
      <c r="D24" s="16"/>
      <c r="E24" s="16"/>
      <c r="F24" s="16"/>
      <c r="G24" s="16"/>
    </row>
    <row r="25" spans="2:21">
      <c r="B25" t="s">
        <v>400</v>
      </c>
      <c r="C25" s="16"/>
      <c r="D25" s="16"/>
      <c r="E25" s="16"/>
      <c r="F25" s="16"/>
      <c r="G25" s="16"/>
    </row>
    <row r="26" spans="2:21">
      <c r="B26" t="s">
        <v>401</v>
      </c>
      <c r="C26" s="16"/>
      <c r="D26" s="16"/>
      <c r="E26" s="16"/>
      <c r="F26" s="16"/>
      <c r="G26" s="16"/>
    </row>
    <row r="27" spans="2:21">
      <c r="B27" t="s">
        <v>402</v>
      </c>
      <c r="C27" s="16"/>
      <c r="D27" s="16"/>
      <c r="E27" s="16"/>
      <c r="F27" s="16"/>
      <c r="G27" s="16"/>
    </row>
    <row r="28" spans="2:21">
      <c r="B28" t="s">
        <v>403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6">
        <v>45016</v>
      </c>
    </row>
    <row r="2" spans="2:66" s="1" customFormat="1">
      <c r="B2" s="2" t="s">
        <v>1</v>
      </c>
      <c r="C2" s="12" t="s">
        <v>198</v>
      </c>
    </row>
    <row r="3" spans="2:66" s="1" customFormat="1">
      <c r="B3" s="2" t="s">
        <v>2</v>
      </c>
      <c r="C3" s="26" t="s">
        <v>197</v>
      </c>
    </row>
    <row r="4" spans="2:66" s="1" customFormat="1">
      <c r="B4" s="2" t="s">
        <v>3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4.5999999999999996</v>
      </c>
      <c r="L11" s="7"/>
      <c r="M11" s="7"/>
      <c r="N11" s="76">
        <v>4.6300000000000001E-2</v>
      </c>
      <c r="O11" s="75">
        <v>2547985054.4099998</v>
      </c>
      <c r="P11" s="33"/>
      <c r="Q11" s="75">
        <v>9374.2154200000004</v>
      </c>
      <c r="R11" s="75">
        <v>3605625.1060446906</v>
      </c>
      <c r="S11" s="7"/>
      <c r="T11" s="76">
        <v>1</v>
      </c>
      <c r="U11" s="76">
        <v>0.14779999999999999</v>
      </c>
      <c r="V11" s="35"/>
      <c r="BI11" s="16"/>
      <c r="BJ11" s="19"/>
      <c r="BK11" s="16"/>
      <c r="BN11" s="16"/>
    </row>
    <row r="12" spans="2:66">
      <c r="B12" s="79" t="s">
        <v>207</v>
      </c>
      <c r="C12" s="16"/>
      <c r="D12" s="16"/>
      <c r="E12" s="16"/>
      <c r="F12" s="16"/>
      <c r="K12" s="81">
        <v>4.37</v>
      </c>
      <c r="N12" s="80">
        <v>3.8300000000000001E-2</v>
      </c>
      <c r="O12" s="81">
        <v>2274876160.7399998</v>
      </c>
      <c r="Q12" s="81">
        <v>9374.2154200000004</v>
      </c>
      <c r="R12" s="81">
        <v>2681764.6409881753</v>
      </c>
      <c r="T12" s="80">
        <v>0.74380000000000002</v>
      </c>
      <c r="U12" s="80">
        <v>0.1099</v>
      </c>
    </row>
    <row r="13" spans="2:66">
      <c r="B13" s="79" t="s">
        <v>404</v>
      </c>
      <c r="C13" s="16"/>
      <c r="D13" s="16"/>
      <c r="E13" s="16"/>
      <c r="F13" s="16"/>
      <c r="K13" s="81">
        <v>4.4400000000000004</v>
      </c>
      <c r="N13" s="80">
        <v>3.2300000000000002E-2</v>
      </c>
      <c r="O13" s="81">
        <v>1746617424.5699999</v>
      </c>
      <c r="Q13" s="81">
        <v>8555.1265899999999</v>
      </c>
      <c r="R13" s="81">
        <v>2204894.4140699361</v>
      </c>
      <c r="T13" s="80">
        <v>0.61150000000000004</v>
      </c>
      <c r="U13" s="80">
        <v>9.0399999999999994E-2</v>
      </c>
    </row>
    <row r="14" spans="2:66">
      <c r="B14" t="s">
        <v>408</v>
      </c>
      <c r="C14" t="s">
        <v>409</v>
      </c>
      <c r="D14" t="s">
        <v>100</v>
      </c>
      <c r="E14" t="s">
        <v>123</v>
      </c>
      <c r="F14" t="s">
        <v>410</v>
      </c>
      <c r="G14" t="s">
        <v>411</v>
      </c>
      <c r="H14" t="s">
        <v>412</v>
      </c>
      <c r="I14" t="s">
        <v>150</v>
      </c>
      <c r="J14" t="s">
        <v>413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12979555.470000001</v>
      </c>
      <c r="P14" s="77">
        <v>104.24</v>
      </c>
      <c r="Q14" s="77">
        <v>0</v>
      </c>
      <c r="R14" s="77">
        <v>13529.888621927999</v>
      </c>
      <c r="S14" s="78">
        <v>8.6999999999999994E-3</v>
      </c>
      <c r="T14" s="78">
        <v>3.8E-3</v>
      </c>
      <c r="U14" s="78">
        <v>5.9999999999999995E-4</v>
      </c>
    </row>
    <row r="15" spans="2:66">
      <c r="B15" t="s">
        <v>414</v>
      </c>
      <c r="C15" t="s">
        <v>415</v>
      </c>
      <c r="D15" t="s">
        <v>100</v>
      </c>
      <c r="E15" t="s">
        <v>123</v>
      </c>
      <c r="F15" t="s">
        <v>416</v>
      </c>
      <c r="G15" t="s">
        <v>411</v>
      </c>
      <c r="H15" t="s">
        <v>211</v>
      </c>
      <c r="I15" t="s">
        <v>212</v>
      </c>
      <c r="J15" t="s">
        <v>417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1316835.05</v>
      </c>
      <c r="P15" s="77">
        <v>98.29</v>
      </c>
      <c r="Q15" s="77">
        <v>0</v>
      </c>
      <c r="R15" s="77">
        <v>1294.317170645</v>
      </c>
      <c r="S15" s="78">
        <v>5.0000000000000001E-4</v>
      </c>
      <c r="T15" s="78">
        <v>4.0000000000000002E-4</v>
      </c>
      <c r="U15" s="78">
        <v>1E-4</v>
      </c>
    </row>
    <row r="16" spans="2:66">
      <c r="B16" t="s">
        <v>418</v>
      </c>
      <c r="C16" t="s">
        <v>419</v>
      </c>
      <c r="D16" t="s">
        <v>100</v>
      </c>
      <c r="E16" t="s">
        <v>123</v>
      </c>
      <c r="F16" t="s">
        <v>420</v>
      </c>
      <c r="G16" t="s">
        <v>411</v>
      </c>
      <c r="H16" t="s">
        <v>211</v>
      </c>
      <c r="I16" t="s">
        <v>212</v>
      </c>
      <c r="J16" t="s">
        <v>421</v>
      </c>
      <c r="K16" s="77">
        <v>2.21</v>
      </c>
      <c r="L16" t="s">
        <v>102</v>
      </c>
      <c r="M16" s="78">
        <v>8.3000000000000001E-3</v>
      </c>
      <c r="N16" s="78">
        <v>1.8700000000000001E-2</v>
      </c>
      <c r="O16" s="77">
        <v>0.31</v>
      </c>
      <c r="P16" s="77">
        <v>107.19</v>
      </c>
      <c r="Q16" s="77">
        <v>0</v>
      </c>
      <c r="R16" s="77">
        <v>3.3228899999999999E-4</v>
      </c>
      <c r="S16" s="78">
        <v>0</v>
      </c>
      <c r="T16" s="78">
        <v>0</v>
      </c>
      <c r="U16" s="78">
        <v>0</v>
      </c>
    </row>
    <row r="17" spans="2:21">
      <c r="B17" t="s">
        <v>422</v>
      </c>
      <c r="C17" t="s">
        <v>423</v>
      </c>
      <c r="D17" t="s">
        <v>100</v>
      </c>
      <c r="E17" t="s">
        <v>123</v>
      </c>
      <c r="F17" t="s">
        <v>420</v>
      </c>
      <c r="G17" t="s">
        <v>411</v>
      </c>
      <c r="H17" t="s">
        <v>412</v>
      </c>
      <c r="I17" t="s">
        <v>150</v>
      </c>
      <c r="J17" t="s">
        <v>424</v>
      </c>
      <c r="K17" s="77">
        <v>0.44</v>
      </c>
      <c r="L17" t="s">
        <v>102</v>
      </c>
      <c r="M17" s="78">
        <v>0.01</v>
      </c>
      <c r="N17" s="78">
        <v>1.21E-2</v>
      </c>
      <c r="O17" s="77">
        <v>101763</v>
      </c>
      <c r="P17" s="77">
        <v>109.04</v>
      </c>
      <c r="Q17" s="77">
        <v>0</v>
      </c>
      <c r="R17" s="77">
        <v>110.9623752</v>
      </c>
      <c r="S17" s="78">
        <v>0</v>
      </c>
      <c r="T17" s="78">
        <v>0</v>
      </c>
      <c r="U17" s="78">
        <v>0</v>
      </c>
    </row>
    <row r="18" spans="2:21">
      <c r="B18" t="s">
        <v>425</v>
      </c>
      <c r="C18" t="s">
        <v>426</v>
      </c>
      <c r="D18" t="s">
        <v>100</v>
      </c>
      <c r="E18" t="s">
        <v>123</v>
      </c>
      <c r="F18" t="s">
        <v>427</v>
      </c>
      <c r="G18" t="s">
        <v>411</v>
      </c>
      <c r="H18" t="s">
        <v>211</v>
      </c>
      <c r="I18" t="s">
        <v>212</v>
      </c>
      <c r="J18" t="s">
        <v>417</v>
      </c>
      <c r="K18" s="77">
        <v>5.55</v>
      </c>
      <c r="L18" t="s">
        <v>102</v>
      </c>
      <c r="M18" s="78">
        <v>1E-3</v>
      </c>
      <c r="N18" s="78">
        <v>1.9199999999999998E-2</v>
      </c>
      <c r="O18" s="77">
        <v>2594</v>
      </c>
      <c r="P18" s="77">
        <v>96.14</v>
      </c>
      <c r="Q18" s="77">
        <v>0</v>
      </c>
      <c r="R18" s="77">
        <v>2.4938715999999999</v>
      </c>
      <c r="S18" s="78">
        <v>0</v>
      </c>
      <c r="T18" s="78">
        <v>0</v>
      </c>
      <c r="U18" s="78">
        <v>0</v>
      </c>
    </row>
    <row r="19" spans="2:21">
      <c r="B19" t="s">
        <v>428</v>
      </c>
      <c r="C19" t="s">
        <v>429</v>
      </c>
      <c r="D19" t="s">
        <v>100</v>
      </c>
      <c r="E19" t="s">
        <v>123</v>
      </c>
      <c r="F19" t="s">
        <v>427</v>
      </c>
      <c r="G19" t="s">
        <v>411</v>
      </c>
      <c r="H19" t="s">
        <v>211</v>
      </c>
      <c r="I19" t="s">
        <v>212</v>
      </c>
      <c r="J19" t="s">
        <v>430</v>
      </c>
      <c r="K19" s="77">
        <v>7.2</v>
      </c>
      <c r="L19" t="s">
        <v>102</v>
      </c>
      <c r="M19" s="78">
        <v>2E-3</v>
      </c>
      <c r="N19" s="78">
        <v>2.06E-2</v>
      </c>
      <c r="O19" s="77">
        <v>9015701.8000000007</v>
      </c>
      <c r="P19" s="77">
        <v>95.71</v>
      </c>
      <c r="Q19" s="77">
        <v>0</v>
      </c>
      <c r="R19" s="77">
        <v>8628.9281927800002</v>
      </c>
      <c r="S19" s="78">
        <v>9.4000000000000004E-3</v>
      </c>
      <c r="T19" s="78">
        <v>2.3999999999999998E-3</v>
      </c>
      <c r="U19" s="78">
        <v>4.0000000000000002E-4</v>
      </c>
    </row>
    <row r="20" spans="2:21">
      <c r="B20" t="s">
        <v>431</v>
      </c>
      <c r="C20" t="s">
        <v>432</v>
      </c>
      <c r="D20" t="s">
        <v>100</v>
      </c>
      <c r="E20" t="s">
        <v>123</v>
      </c>
      <c r="F20" t="s">
        <v>427</v>
      </c>
      <c r="G20" t="s">
        <v>411</v>
      </c>
      <c r="H20" t="s">
        <v>211</v>
      </c>
      <c r="I20" t="s">
        <v>212</v>
      </c>
      <c r="J20" t="s">
        <v>433</v>
      </c>
      <c r="K20" s="77">
        <v>1.49</v>
      </c>
      <c r="L20" t="s">
        <v>102</v>
      </c>
      <c r="M20" s="78">
        <v>8.6E-3</v>
      </c>
      <c r="N20" s="78">
        <v>1.6799999999999999E-2</v>
      </c>
      <c r="O20" s="77">
        <v>24694806.25</v>
      </c>
      <c r="P20" s="77">
        <v>109.2</v>
      </c>
      <c r="Q20" s="77">
        <v>0</v>
      </c>
      <c r="R20" s="77">
        <v>26966.728425000001</v>
      </c>
      <c r="S20" s="78">
        <v>9.9000000000000008E-3</v>
      </c>
      <c r="T20" s="78">
        <v>7.4999999999999997E-3</v>
      </c>
      <c r="U20" s="78">
        <v>1.1000000000000001E-3</v>
      </c>
    </row>
    <row r="21" spans="2:21">
      <c r="B21" t="s">
        <v>434</v>
      </c>
      <c r="C21" t="s">
        <v>435</v>
      </c>
      <c r="D21" t="s">
        <v>100</v>
      </c>
      <c r="E21" t="s">
        <v>123</v>
      </c>
      <c r="F21" t="s">
        <v>427</v>
      </c>
      <c r="G21" t="s">
        <v>411</v>
      </c>
      <c r="H21" t="s">
        <v>211</v>
      </c>
      <c r="I21" t="s">
        <v>212</v>
      </c>
      <c r="J21" t="s">
        <v>436</v>
      </c>
      <c r="K21" s="77">
        <v>3.21</v>
      </c>
      <c r="L21" t="s">
        <v>102</v>
      </c>
      <c r="M21" s="78">
        <v>3.8E-3</v>
      </c>
      <c r="N21" s="78">
        <v>1.84E-2</v>
      </c>
      <c r="O21" s="77">
        <v>45148753.909999996</v>
      </c>
      <c r="P21" s="77">
        <v>102.81</v>
      </c>
      <c r="Q21" s="77">
        <v>0</v>
      </c>
      <c r="R21" s="77">
        <v>46417.433894870999</v>
      </c>
      <c r="S21" s="78">
        <v>1.4999999999999999E-2</v>
      </c>
      <c r="T21" s="78">
        <v>1.29E-2</v>
      </c>
      <c r="U21" s="78">
        <v>1.9E-3</v>
      </c>
    </row>
    <row r="22" spans="2:21">
      <c r="B22" t="s">
        <v>437</v>
      </c>
      <c r="C22" t="s">
        <v>438</v>
      </c>
      <c r="D22" t="s">
        <v>100</v>
      </c>
      <c r="E22" t="s">
        <v>123</v>
      </c>
      <c r="F22" t="s">
        <v>439</v>
      </c>
      <c r="G22" t="s">
        <v>127</v>
      </c>
      <c r="H22" t="s">
        <v>211</v>
      </c>
      <c r="I22" t="s">
        <v>212</v>
      </c>
      <c r="J22" t="s">
        <v>436</v>
      </c>
      <c r="K22" s="77">
        <v>12.7</v>
      </c>
      <c r="L22" t="s">
        <v>102</v>
      </c>
      <c r="M22" s="78">
        <v>2.07E-2</v>
      </c>
      <c r="N22" s="78">
        <v>2.4500000000000001E-2</v>
      </c>
      <c r="O22" s="77">
        <v>39777679.859999999</v>
      </c>
      <c r="P22" s="77">
        <v>103.05</v>
      </c>
      <c r="Q22" s="77">
        <v>0</v>
      </c>
      <c r="R22" s="77">
        <v>40990.899095729997</v>
      </c>
      <c r="S22" s="78">
        <v>1.4200000000000001E-2</v>
      </c>
      <c r="T22" s="78">
        <v>1.14E-2</v>
      </c>
      <c r="U22" s="78">
        <v>1.6999999999999999E-3</v>
      </c>
    </row>
    <row r="23" spans="2:21">
      <c r="B23" t="s">
        <v>440</v>
      </c>
      <c r="C23" t="s">
        <v>441</v>
      </c>
      <c r="D23" t="s">
        <v>100</v>
      </c>
      <c r="E23" t="s">
        <v>123</v>
      </c>
      <c r="F23" t="s">
        <v>442</v>
      </c>
      <c r="G23" t="s">
        <v>411</v>
      </c>
      <c r="H23" t="s">
        <v>211</v>
      </c>
      <c r="I23" t="s">
        <v>212</v>
      </c>
      <c r="J23" t="s">
        <v>282</v>
      </c>
      <c r="K23" s="77">
        <v>0.34</v>
      </c>
      <c r="L23" t="s">
        <v>102</v>
      </c>
      <c r="M23" s="78">
        <v>3.5499999999999997E-2</v>
      </c>
      <c r="N23" s="78">
        <v>1.0699999999999999E-2</v>
      </c>
      <c r="O23" s="77">
        <v>1442034.99</v>
      </c>
      <c r="P23" s="77">
        <v>121.33</v>
      </c>
      <c r="Q23" s="77">
        <v>0</v>
      </c>
      <c r="R23" s="77">
        <v>1749.6210533670001</v>
      </c>
      <c r="S23" s="78">
        <v>2.0199999999999999E-2</v>
      </c>
      <c r="T23" s="78">
        <v>5.0000000000000001E-4</v>
      </c>
      <c r="U23" s="78">
        <v>1E-4</v>
      </c>
    </row>
    <row r="24" spans="2:21">
      <c r="B24" t="s">
        <v>443</v>
      </c>
      <c r="C24" t="s">
        <v>444</v>
      </c>
      <c r="D24" t="s">
        <v>100</v>
      </c>
      <c r="E24" t="s">
        <v>123</v>
      </c>
      <c r="F24" t="s">
        <v>442</v>
      </c>
      <c r="G24" t="s">
        <v>411</v>
      </c>
      <c r="H24" t="s">
        <v>211</v>
      </c>
      <c r="I24" t="s">
        <v>212</v>
      </c>
      <c r="J24" t="s">
        <v>282</v>
      </c>
      <c r="K24" s="77">
        <v>3.71</v>
      </c>
      <c r="L24" t="s">
        <v>102</v>
      </c>
      <c r="M24" s="78">
        <v>1.4999999999999999E-2</v>
      </c>
      <c r="N24" s="78">
        <v>1.9599999999999999E-2</v>
      </c>
      <c r="O24" s="77">
        <v>0.3</v>
      </c>
      <c r="P24" s="77">
        <v>107.4</v>
      </c>
      <c r="Q24" s="77">
        <v>0</v>
      </c>
      <c r="R24" s="77">
        <v>3.2220000000000003E-4</v>
      </c>
      <c r="S24" s="78">
        <v>0</v>
      </c>
      <c r="T24" s="78">
        <v>0</v>
      </c>
      <c r="U24" s="78">
        <v>0</v>
      </c>
    </row>
    <row r="25" spans="2:21">
      <c r="B25" t="s">
        <v>445</v>
      </c>
      <c r="C25" t="s">
        <v>446</v>
      </c>
      <c r="D25" t="s">
        <v>100</v>
      </c>
      <c r="E25" t="s">
        <v>123</v>
      </c>
      <c r="F25" t="s">
        <v>447</v>
      </c>
      <c r="G25" t="s">
        <v>448</v>
      </c>
      <c r="H25" t="s">
        <v>412</v>
      </c>
      <c r="I25" t="s">
        <v>150</v>
      </c>
      <c r="J25" t="s">
        <v>449</v>
      </c>
      <c r="K25" s="77">
        <v>6.36</v>
      </c>
      <c r="L25" t="s">
        <v>102</v>
      </c>
      <c r="M25" s="78">
        <v>1.6500000000000001E-2</v>
      </c>
      <c r="N25" s="78">
        <v>2.3199999999999998E-2</v>
      </c>
      <c r="O25" s="77">
        <v>16719893.609999999</v>
      </c>
      <c r="P25" s="77">
        <v>105.88</v>
      </c>
      <c r="Q25" s="77">
        <v>0</v>
      </c>
      <c r="R25" s="77">
        <v>17703.023354268</v>
      </c>
      <c r="S25" s="78">
        <v>7.9000000000000008E-3</v>
      </c>
      <c r="T25" s="78">
        <v>4.8999999999999998E-3</v>
      </c>
      <c r="U25" s="78">
        <v>6.9999999999999999E-4</v>
      </c>
    </row>
    <row r="26" spans="2:21">
      <c r="B26" t="s">
        <v>450</v>
      </c>
      <c r="C26" t="s">
        <v>451</v>
      </c>
      <c r="D26" t="s">
        <v>100</v>
      </c>
      <c r="E26" t="s">
        <v>123</v>
      </c>
      <c r="F26" t="s">
        <v>447</v>
      </c>
      <c r="G26" t="s">
        <v>448</v>
      </c>
      <c r="H26" t="s">
        <v>412</v>
      </c>
      <c r="I26" t="s">
        <v>150</v>
      </c>
      <c r="J26" t="s">
        <v>449</v>
      </c>
      <c r="K26" s="77">
        <v>2.63</v>
      </c>
      <c r="L26" t="s">
        <v>102</v>
      </c>
      <c r="M26" s="78">
        <v>8.3000000000000001E-3</v>
      </c>
      <c r="N26" s="78">
        <v>1.89E-2</v>
      </c>
      <c r="O26" s="77">
        <v>3054676.36</v>
      </c>
      <c r="P26" s="77">
        <v>107.2</v>
      </c>
      <c r="Q26" s="77">
        <v>0</v>
      </c>
      <c r="R26" s="77">
        <v>3274.6130579199998</v>
      </c>
      <c r="S26" s="78">
        <v>2.2000000000000001E-3</v>
      </c>
      <c r="T26" s="78">
        <v>8.9999999999999998E-4</v>
      </c>
      <c r="U26" s="78">
        <v>1E-4</v>
      </c>
    </row>
    <row r="27" spans="2:21">
      <c r="B27" t="s">
        <v>452</v>
      </c>
      <c r="C27" t="s">
        <v>453</v>
      </c>
      <c r="D27" t="s">
        <v>100</v>
      </c>
      <c r="E27" t="s">
        <v>123</v>
      </c>
      <c r="F27" t="s">
        <v>454</v>
      </c>
      <c r="G27" t="s">
        <v>411</v>
      </c>
      <c r="H27" t="s">
        <v>211</v>
      </c>
      <c r="I27" t="s">
        <v>212</v>
      </c>
      <c r="J27" t="s">
        <v>430</v>
      </c>
      <c r="K27" s="77">
        <v>4.57</v>
      </c>
      <c r="L27" t="s">
        <v>102</v>
      </c>
      <c r="M27" s="78">
        <v>1E-3</v>
      </c>
      <c r="N27" s="78">
        <v>1.9E-2</v>
      </c>
      <c r="O27" s="77">
        <v>4882310.95</v>
      </c>
      <c r="P27" s="77">
        <v>97.94</v>
      </c>
      <c r="Q27" s="77">
        <v>0</v>
      </c>
      <c r="R27" s="77">
        <v>4781.7353444299997</v>
      </c>
      <c r="S27" s="78">
        <v>1.6000000000000001E-3</v>
      </c>
      <c r="T27" s="78">
        <v>1.2999999999999999E-3</v>
      </c>
      <c r="U27" s="78">
        <v>2.0000000000000001E-4</v>
      </c>
    </row>
    <row r="28" spans="2:21">
      <c r="B28" t="s">
        <v>455</v>
      </c>
      <c r="C28" t="s">
        <v>456</v>
      </c>
      <c r="D28" t="s">
        <v>100</v>
      </c>
      <c r="E28" t="s">
        <v>123</v>
      </c>
      <c r="F28" t="s">
        <v>457</v>
      </c>
      <c r="G28" t="s">
        <v>411</v>
      </c>
      <c r="H28" t="s">
        <v>211</v>
      </c>
      <c r="I28" t="s">
        <v>212</v>
      </c>
      <c r="J28" t="s">
        <v>458</v>
      </c>
      <c r="K28" s="77">
        <v>4</v>
      </c>
      <c r="L28" t="s">
        <v>102</v>
      </c>
      <c r="M28" s="78">
        <v>1.7500000000000002E-2</v>
      </c>
      <c r="N28" s="78">
        <v>1.9E-2</v>
      </c>
      <c r="O28" s="77">
        <v>2403015.9700000002</v>
      </c>
      <c r="P28" s="77">
        <v>108.29</v>
      </c>
      <c r="Q28" s="77">
        <v>0</v>
      </c>
      <c r="R28" s="77">
        <v>2602.2259939129999</v>
      </c>
      <c r="S28" s="78">
        <v>6.9999999999999999E-4</v>
      </c>
      <c r="T28" s="78">
        <v>6.9999999999999999E-4</v>
      </c>
      <c r="U28" s="78">
        <v>1E-4</v>
      </c>
    </row>
    <row r="29" spans="2:21">
      <c r="B29" t="s">
        <v>459</v>
      </c>
      <c r="C29" t="s">
        <v>460</v>
      </c>
      <c r="D29" t="s">
        <v>100</v>
      </c>
      <c r="E29" t="s">
        <v>123</v>
      </c>
      <c r="F29" t="s">
        <v>457</v>
      </c>
      <c r="G29" t="s">
        <v>411</v>
      </c>
      <c r="H29" t="s">
        <v>211</v>
      </c>
      <c r="I29" t="s">
        <v>212</v>
      </c>
      <c r="J29" t="s">
        <v>421</v>
      </c>
      <c r="K29" s="77">
        <v>2.5099999999999998</v>
      </c>
      <c r="L29" t="s">
        <v>102</v>
      </c>
      <c r="M29" s="78">
        <v>6.0000000000000001E-3</v>
      </c>
      <c r="N29" s="78">
        <v>1.83E-2</v>
      </c>
      <c r="O29" s="77">
        <v>1277535.48</v>
      </c>
      <c r="P29" s="77">
        <v>107.21</v>
      </c>
      <c r="Q29" s="77">
        <v>0</v>
      </c>
      <c r="R29" s="77">
        <v>1369.645788108</v>
      </c>
      <c r="S29" s="78">
        <v>1.1000000000000001E-3</v>
      </c>
      <c r="T29" s="78">
        <v>4.0000000000000002E-4</v>
      </c>
      <c r="U29" s="78">
        <v>1E-4</v>
      </c>
    </row>
    <row r="30" spans="2:21">
      <c r="B30" t="s">
        <v>461</v>
      </c>
      <c r="C30" t="s">
        <v>462</v>
      </c>
      <c r="D30" t="s">
        <v>100</v>
      </c>
      <c r="E30" t="s">
        <v>123</v>
      </c>
      <c r="F30" t="s">
        <v>457</v>
      </c>
      <c r="G30" t="s">
        <v>411</v>
      </c>
      <c r="H30" t="s">
        <v>211</v>
      </c>
      <c r="I30" t="s">
        <v>212</v>
      </c>
      <c r="J30" t="s">
        <v>463</v>
      </c>
      <c r="K30" s="77">
        <v>0.36</v>
      </c>
      <c r="L30" t="s">
        <v>102</v>
      </c>
      <c r="M30" s="78">
        <v>0.05</v>
      </c>
      <c r="N30" s="78">
        <v>1.0999999999999999E-2</v>
      </c>
      <c r="O30" s="77">
        <v>0.67</v>
      </c>
      <c r="P30" s="77">
        <v>114.9</v>
      </c>
      <c r="Q30" s="77">
        <v>0</v>
      </c>
      <c r="R30" s="77">
        <v>7.6982999999999999E-4</v>
      </c>
      <c r="S30" s="78">
        <v>0</v>
      </c>
      <c r="T30" s="78">
        <v>0</v>
      </c>
      <c r="U30" s="78">
        <v>0</v>
      </c>
    </row>
    <row r="31" spans="2:21">
      <c r="B31" t="s">
        <v>464</v>
      </c>
      <c r="C31" t="s">
        <v>465</v>
      </c>
      <c r="D31" t="s">
        <v>100</v>
      </c>
      <c r="E31" t="s">
        <v>123</v>
      </c>
      <c r="F31" t="s">
        <v>466</v>
      </c>
      <c r="G31" t="s">
        <v>467</v>
      </c>
      <c r="H31" t="s">
        <v>468</v>
      </c>
      <c r="I31" t="s">
        <v>150</v>
      </c>
      <c r="J31" t="s">
        <v>469</v>
      </c>
      <c r="K31" s="77">
        <v>2.3199999999999998</v>
      </c>
      <c r="L31" t="s">
        <v>102</v>
      </c>
      <c r="M31" s="78">
        <v>4.4999999999999998E-2</v>
      </c>
      <c r="N31" s="78">
        <v>1.9300000000000001E-2</v>
      </c>
      <c r="O31" s="77">
        <v>35023097.390000001</v>
      </c>
      <c r="P31" s="77">
        <v>117.6</v>
      </c>
      <c r="Q31" s="77">
        <v>0</v>
      </c>
      <c r="R31" s="77">
        <v>41187.162530640002</v>
      </c>
      <c r="S31" s="78">
        <v>1.18E-2</v>
      </c>
      <c r="T31" s="78">
        <v>1.14E-2</v>
      </c>
      <c r="U31" s="78">
        <v>1.6999999999999999E-3</v>
      </c>
    </row>
    <row r="32" spans="2:21">
      <c r="B32" t="s">
        <v>470</v>
      </c>
      <c r="C32" t="s">
        <v>471</v>
      </c>
      <c r="D32" t="s">
        <v>100</v>
      </c>
      <c r="E32" t="s">
        <v>123</v>
      </c>
      <c r="F32" t="s">
        <v>466</v>
      </c>
      <c r="G32" t="s">
        <v>467</v>
      </c>
      <c r="H32" t="s">
        <v>468</v>
      </c>
      <c r="I32" t="s">
        <v>150</v>
      </c>
      <c r="J32" t="s">
        <v>472</v>
      </c>
      <c r="K32" s="77">
        <v>4.58</v>
      </c>
      <c r="L32" t="s">
        <v>102</v>
      </c>
      <c r="M32" s="78">
        <v>3.85E-2</v>
      </c>
      <c r="N32" s="78">
        <v>2.1499999999999998E-2</v>
      </c>
      <c r="O32" s="77">
        <v>32505031.41</v>
      </c>
      <c r="P32" s="77">
        <v>120.6</v>
      </c>
      <c r="Q32" s="77">
        <v>0</v>
      </c>
      <c r="R32" s="77">
        <v>39201.067880460003</v>
      </c>
      <c r="S32" s="78">
        <v>1.26E-2</v>
      </c>
      <c r="T32" s="78">
        <v>1.09E-2</v>
      </c>
      <c r="U32" s="78">
        <v>1.6000000000000001E-3</v>
      </c>
    </row>
    <row r="33" spans="2:21">
      <c r="B33" t="s">
        <v>473</v>
      </c>
      <c r="C33" t="s">
        <v>474</v>
      </c>
      <c r="D33" t="s">
        <v>100</v>
      </c>
      <c r="E33" t="s">
        <v>123</v>
      </c>
      <c r="F33" t="s">
        <v>466</v>
      </c>
      <c r="G33" t="s">
        <v>467</v>
      </c>
      <c r="H33" t="s">
        <v>468</v>
      </c>
      <c r="I33" t="s">
        <v>150</v>
      </c>
      <c r="J33" t="s">
        <v>475</v>
      </c>
      <c r="K33" s="77">
        <v>7.09</v>
      </c>
      <c r="L33" t="s">
        <v>102</v>
      </c>
      <c r="M33" s="78">
        <v>2.3900000000000001E-2</v>
      </c>
      <c r="N33" s="78">
        <v>2.4199999999999999E-2</v>
      </c>
      <c r="O33" s="77">
        <v>45936732.07</v>
      </c>
      <c r="P33" s="77">
        <v>108.57</v>
      </c>
      <c r="Q33" s="77">
        <v>0</v>
      </c>
      <c r="R33" s="77">
        <v>49873.510008398996</v>
      </c>
      <c r="S33" s="78">
        <v>1.18E-2</v>
      </c>
      <c r="T33" s="78">
        <v>1.38E-2</v>
      </c>
      <c r="U33" s="78">
        <v>2E-3</v>
      </c>
    </row>
    <row r="34" spans="2:21">
      <c r="B34" t="s">
        <v>476</v>
      </c>
      <c r="C34" t="s">
        <v>477</v>
      </c>
      <c r="D34" t="s">
        <v>100</v>
      </c>
      <c r="E34" t="s">
        <v>123</v>
      </c>
      <c r="F34" t="s">
        <v>466</v>
      </c>
      <c r="G34" t="s">
        <v>467</v>
      </c>
      <c r="H34" t="s">
        <v>468</v>
      </c>
      <c r="I34" t="s">
        <v>150</v>
      </c>
      <c r="J34" t="s">
        <v>478</v>
      </c>
      <c r="K34" s="77">
        <v>4.21</v>
      </c>
      <c r="L34" t="s">
        <v>102</v>
      </c>
      <c r="M34" s="78">
        <v>0.01</v>
      </c>
      <c r="N34" s="78">
        <v>1.9099999999999999E-2</v>
      </c>
      <c r="O34" s="77">
        <v>7696582.8200000003</v>
      </c>
      <c r="P34" s="77">
        <v>104.1</v>
      </c>
      <c r="Q34" s="77">
        <v>0</v>
      </c>
      <c r="R34" s="77">
        <v>8012.1427156199998</v>
      </c>
      <c r="S34" s="78">
        <v>6.4000000000000003E-3</v>
      </c>
      <c r="T34" s="78">
        <v>2.2000000000000001E-3</v>
      </c>
      <c r="U34" s="78">
        <v>2.9999999999999997E-4</v>
      </c>
    </row>
    <row r="35" spans="2:21">
      <c r="B35" t="s">
        <v>479</v>
      </c>
      <c r="C35" t="s">
        <v>480</v>
      </c>
      <c r="D35" t="s">
        <v>100</v>
      </c>
      <c r="E35" t="s">
        <v>123</v>
      </c>
      <c r="F35" t="s">
        <v>466</v>
      </c>
      <c r="G35" t="s">
        <v>467</v>
      </c>
      <c r="H35" t="s">
        <v>468</v>
      </c>
      <c r="I35" t="s">
        <v>150</v>
      </c>
      <c r="J35" t="s">
        <v>481</v>
      </c>
      <c r="K35" s="77">
        <v>11.99</v>
      </c>
      <c r="L35" t="s">
        <v>102</v>
      </c>
      <c r="M35" s="78">
        <v>1.2500000000000001E-2</v>
      </c>
      <c r="N35" s="78">
        <v>2.5700000000000001E-2</v>
      </c>
      <c r="O35" s="77">
        <v>21115221.25</v>
      </c>
      <c r="P35" s="77">
        <v>92.85</v>
      </c>
      <c r="Q35" s="77">
        <v>0</v>
      </c>
      <c r="R35" s="77">
        <v>19605.482930624999</v>
      </c>
      <c r="S35" s="78">
        <v>4.8999999999999998E-3</v>
      </c>
      <c r="T35" s="78">
        <v>5.4000000000000003E-3</v>
      </c>
      <c r="U35" s="78">
        <v>8.0000000000000004E-4</v>
      </c>
    </row>
    <row r="36" spans="2:21">
      <c r="B36" t="s">
        <v>482</v>
      </c>
      <c r="C36" t="s">
        <v>483</v>
      </c>
      <c r="D36" t="s">
        <v>100</v>
      </c>
      <c r="E36" t="s">
        <v>123</v>
      </c>
      <c r="F36" t="s">
        <v>484</v>
      </c>
      <c r="G36" t="s">
        <v>127</v>
      </c>
      <c r="H36" t="s">
        <v>485</v>
      </c>
      <c r="I36" t="s">
        <v>212</v>
      </c>
      <c r="J36" t="s">
        <v>486</v>
      </c>
      <c r="K36" s="77">
        <v>6.66</v>
      </c>
      <c r="L36" t="s">
        <v>102</v>
      </c>
      <c r="M36" s="78">
        <v>2.6499999999999999E-2</v>
      </c>
      <c r="N36" s="78">
        <v>1.8200000000000001E-2</v>
      </c>
      <c r="O36" s="77">
        <v>4732612.03</v>
      </c>
      <c r="P36" s="77">
        <v>112.87</v>
      </c>
      <c r="Q36" s="77">
        <v>0</v>
      </c>
      <c r="R36" s="77">
        <v>5341.6991982609998</v>
      </c>
      <c r="S36" s="78">
        <v>3.0999999999999999E-3</v>
      </c>
      <c r="T36" s="78">
        <v>1.5E-3</v>
      </c>
      <c r="U36" s="78">
        <v>2.0000000000000001E-4</v>
      </c>
    </row>
    <row r="37" spans="2:21">
      <c r="B37" t="s">
        <v>487</v>
      </c>
      <c r="C37" t="s">
        <v>488</v>
      </c>
      <c r="D37" t="s">
        <v>100</v>
      </c>
      <c r="E37" t="s">
        <v>123</v>
      </c>
      <c r="F37" t="s">
        <v>489</v>
      </c>
      <c r="G37" t="s">
        <v>448</v>
      </c>
      <c r="H37" t="s">
        <v>468</v>
      </c>
      <c r="I37" t="s">
        <v>150</v>
      </c>
      <c r="J37" t="s">
        <v>490</v>
      </c>
      <c r="K37" s="77">
        <v>3.58</v>
      </c>
      <c r="L37" t="s">
        <v>102</v>
      </c>
      <c r="M37" s="78">
        <v>1.34E-2</v>
      </c>
      <c r="N37" s="78">
        <v>2.7699999999999999E-2</v>
      </c>
      <c r="O37" s="77">
        <v>63674522.32</v>
      </c>
      <c r="P37" s="77">
        <v>105.29</v>
      </c>
      <c r="Q37" s="77">
        <v>0</v>
      </c>
      <c r="R37" s="77">
        <v>67042.904550727995</v>
      </c>
      <c r="S37" s="78">
        <v>1.9199999999999998E-2</v>
      </c>
      <c r="T37" s="78">
        <v>1.8599999999999998E-2</v>
      </c>
      <c r="U37" s="78">
        <v>2.7000000000000001E-3</v>
      </c>
    </row>
    <row r="38" spans="2:21">
      <c r="B38" t="s">
        <v>491</v>
      </c>
      <c r="C38" t="s">
        <v>492</v>
      </c>
      <c r="D38" t="s">
        <v>100</v>
      </c>
      <c r="E38" t="s">
        <v>123</v>
      </c>
      <c r="F38" t="s">
        <v>489</v>
      </c>
      <c r="G38" t="s">
        <v>448</v>
      </c>
      <c r="H38" t="s">
        <v>468</v>
      </c>
      <c r="I38" t="s">
        <v>150</v>
      </c>
      <c r="J38" t="s">
        <v>370</v>
      </c>
      <c r="K38" s="77">
        <v>3.5</v>
      </c>
      <c r="L38" t="s">
        <v>102</v>
      </c>
      <c r="M38" s="78">
        <v>1.77E-2</v>
      </c>
      <c r="N38" s="78">
        <v>2.7699999999999999E-2</v>
      </c>
      <c r="O38" s="77">
        <v>36291956.020000003</v>
      </c>
      <c r="P38" s="77">
        <v>105.78</v>
      </c>
      <c r="Q38" s="77">
        <v>0</v>
      </c>
      <c r="R38" s="77">
        <v>38389.631077956001</v>
      </c>
      <c r="S38" s="78">
        <v>1.21E-2</v>
      </c>
      <c r="T38" s="78">
        <v>1.06E-2</v>
      </c>
      <c r="U38" s="78">
        <v>1.6000000000000001E-3</v>
      </c>
    </row>
    <row r="39" spans="2:21">
      <c r="B39" t="s">
        <v>493</v>
      </c>
      <c r="C39" t="s">
        <v>494</v>
      </c>
      <c r="D39" t="s">
        <v>100</v>
      </c>
      <c r="E39" t="s">
        <v>123</v>
      </c>
      <c r="F39" t="s">
        <v>489</v>
      </c>
      <c r="G39" t="s">
        <v>448</v>
      </c>
      <c r="H39" t="s">
        <v>468</v>
      </c>
      <c r="I39" t="s">
        <v>150</v>
      </c>
      <c r="J39" t="s">
        <v>370</v>
      </c>
      <c r="K39" s="77">
        <v>6.76</v>
      </c>
      <c r="L39" t="s">
        <v>102</v>
      </c>
      <c r="M39" s="78">
        <v>2.4799999999999999E-2</v>
      </c>
      <c r="N39" s="78">
        <v>2.8899999999999999E-2</v>
      </c>
      <c r="O39" s="77">
        <v>58263267.530000001</v>
      </c>
      <c r="P39" s="77">
        <v>106.81</v>
      </c>
      <c r="Q39" s="77">
        <v>0</v>
      </c>
      <c r="R39" s="77">
        <v>62230.996048793</v>
      </c>
      <c r="S39" s="78">
        <v>1.77E-2</v>
      </c>
      <c r="T39" s="78">
        <v>1.7299999999999999E-2</v>
      </c>
      <c r="U39" s="78">
        <v>2.5999999999999999E-3</v>
      </c>
    </row>
    <row r="40" spans="2:21">
      <c r="B40" t="s">
        <v>495</v>
      </c>
      <c r="C40" t="s">
        <v>496</v>
      </c>
      <c r="D40" t="s">
        <v>100</v>
      </c>
      <c r="E40" t="s">
        <v>123</v>
      </c>
      <c r="F40" t="s">
        <v>489</v>
      </c>
      <c r="G40" t="s">
        <v>448</v>
      </c>
      <c r="H40" t="s">
        <v>485</v>
      </c>
      <c r="I40" t="s">
        <v>212</v>
      </c>
      <c r="J40" t="s">
        <v>478</v>
      </c>
      <c r="K40" s="77">
        <v>8.17</v>
      </c>
      <c r="L40" t="s">
        <v>102</v>
      </c>
      <c r="M40" s="78">
        <v>8.9999999999999993E-3</v>
      </c>
      <c r="N40" s="78">
        <v>2.9700000000000001E-2</v>
      </c>
      <c r="O40" s="77">
        <v>29096782.649999999</v>
      </c>
      <c r="P40" s="77">
        <v>91</v>
      </c>
      <c r="Q40" s="77">
        <v>0</v>
      </c>
      <c r="R40" s="77">
        <v>26478.072211499999</v>
      </c>
      <c r="S40" s="78">
        <v>1.5299999999999999E-2</v>
      </c>
      <c r="T40" s="78">
        <v>7.3000000000000001E-3</v>
      </c>
      <c r="U40" s="78">
        <v>1.1000000000000001E-3</v>
      </c>
    </row>
    <row r="41" spans="2:21">
      <c r="B41" t="s">
        <v>497</v>
      </c>
      <c r="C41" t="s">
        <v>498</v>
      </c>
      <c r="D41" t="s">
        <v>100</v>
      </c>
      <c r="E41" t="s">
        <v>123</v>
      </c>
      <c r="F41" t="s">
        <v>489</v>
      </c>
      <c r="G41" t="s">
        <v>448</v>
      </c>
      <c r="H41" t="s">
        <v>485</v>
      </c>
      <c r="I41" t="s">
        <v>212</v>
      </c>
      <c r="J41" t="s">
        <v>478</v>
      </c>
      <c r="K41" s="77">
        <v>11.59</v>
      </c>
      <c r="L41" t="s">
        <v>102</v>
      </c>
      <c r="M41" s="78">
        <v>8.9999999999999993E-3</v>
      </c>
      <c r="N41" s="78">
        <v>3.1800000000000002E-2</v>
      </c>
      <c r="O41" s="77">
        <v>33876378.840000004</v>
      </c>
      <c r="P41" s="77">
        <v>91.02</v>
      </c>
      <c r="Q41" s="77">
        <v>0</v>
      </c>
      <c r="R41" s="77">
        <v>30834.280020168</v>
      </c>
      <c r="S41" s="78">
        <v>1.2699999999999999E-2</v>
      </c>
      <c r="T41" s="78">
        <v>8.6E-3</v>
      </c>
      <c r="U41" s="78">
        <v>1.2999999999999999E-3</v>
      </c>
    </row>
    <row r="42" spans="2:21">
      <c r="B42" t="s">
        <v>499</v>
      </c>
      <c r="C42" t="s">
        <v>500</v>
      </c>
      <c r="D42" t="s">
        <v>100</v>
      </c>
      <c r="E42" t="s">
        <v>123</v>
      </c>
      <c r="F42" t="s">
        <v>489</v>
      </c>
      <c r="G42" t="s">
        <v>448</v>
      </c>
      <c r="H42" t="s">
        <v>485</v>
      </c>
      <c r="I42" t="s">
        <v>212</v>
      </c>
      <c r="J42" t="s">
        <v>501</v>
      </c>
      <c r="K42" s="77">
        <v>1.5</v>
      </c>
      <c r="L42" t="s">
        <v>102</v>
      </c>
      <c r="M42" s="78">
        <v>6.4999999999999997E-3</v>
      </c>
      <c r="N42" s="78">
        <v>1.7399999999999999E-2</v>
      </c>
      <c r="O42" s="77">
        <v>2148916.67</v>
      </c>
      <c r="P42" s="77">
        <v>107.22</v>
      </c>
      <c r="Q42" s="77">
        <v>1182.1851300000001</v>
      </c>
      <c r="R42" s="77">
        <v>3486.253583574</v>
      </c>
      <c r="S42" s="78">
        <v>7.1000000000000004E-3</v>
      </c>
      <c r="T42" s="78">
        <v>1E-3</v>
      </c>
      <c r="U42" s="78">
        <v>1E-4</v>
      </c>
    </row>
    <row r="43" spans="2:21">
      <c r="B43" t="s">
        <v>502</v>
      </c>
      <c r="C43" t="s">
        <v>503</v>
      </c>
      <c r="D43" t="s">
        <v>100</v>
      </c>
      <c r="E43" t="s">
        <v>123</v>
      </c>
      <c r="F43" t="s">
        <v>457</v>
      </c>
      <c r="G43" t="s">
        <v>411</v>
      </c>
      <c r="H43" t="s">
        <v>468</v>
      </c>
      <c r="I43" t="s">
        <v>150</v>
      </c>
      <c r="J43" t="s">
        <v>504</v>
      </c>
      <c r="K43" s="77">
        <v>0.16</v>
      </c>
      <c r="L43" t="s">
        <v>102</v>
      </c>
      <c r="M43" s="78">
        <v>4.2000000000000003E-2</v>
      </c>
      <c r="N43" s="78">
        <v>1.0800000000000001E-2</v>
      </c>
      <c r="O43" s="77">
        <v>1193666.68</v>
      </c>
      <c r="P43" s="77">
        <v>115.61</v>
      </c>
      <c r="Q43" s="77">
        <v>0</v>
      </c>
      <c r="R43" s="77">
        <v>1379.998048748</v>
      </c>
      <c r="S43" s="78">
        <v>3.5999999999999999E-3</v>
      </c>
      <c r="T43" s="78">
        <v>4.0000000000000002E-4</v>
      </c>
      <c r="U43" s="78">
        <v>1E-4</v>
      </c>
    </row>
    <row r="44" spans="2:21">
      <c r="B44" t="s">
        <v>505</v>
      </c>
      <c r="C44" t="s">
        <v>506</v>
      </c>
      <c r="D44" t="s">
        <v>100</v>
      </c>
      <c r="E44" t="s">
        <v>123</v>
      </c>
      <c r="F44" t="s">
        <v>507</v>
      </c>
      <c r="G44" t="s">
        <v>448</v>
      </c>
      <c r="H44" t="s">
        <v>508</v>
      </c>
      <c r="I44" t="s">
        <v>212</v>
      </c>
      <c r="J44" t="s">
        <v>509</v>
      </c>
      <c r="K44" s="77">
        <v>4.16</v>
      </c>
      <c r="L44" t="s">
        <v>102</v>
      </c>
      <c r="M44" s="78">
        <v>5.0000000000000001E-3</v>
      </c>
      <c r="N44" s="78">
        <v>2.9100000000000001E-2</v>
      </c>
      <c r="O44" s="77">
        <v>12402206.199999999</v>
      </c>
      <c r="P44" s="77">
        <v>98.42</v>
      </c>
      <c r="Q44" s="77">
        <v>0</v>
      </c>
      <c r="R44" s="77">
        <v>12206.251342039999</v>
      </c>
      <c r="S44" s="78">
        <v>6.1000000000000004E-3</v>
      </c>
      <c r="T44" s="78">
        <v>3.3999999999999998E-3</v>
      </c>
      <c r="U44" s="78">
        <v>5.0000000000000001E-4</v>
      </c>
    </row>
    <row r="45" spans="2:21">
      <c r="B45" t="s">
        <v>510</v>
      </c>
      <c r="C45" t="s">
        <v>511</v>
      </c>
      <c r="D45" t="s">
        <v>100</v>
      </c>
      <c r="E45" t="s">
        <v>123</v>
      </c>
      <c r="F45" t="s">
        <v>507</v>
      </c>
      <c r="G45" t="s">
        <v>448</v>
      </c>
      <c r="H45" t="s">
        <v>508</v>
      </c>
      <c r="I45" t="s">
        <v>212</v>
      </c>
      <c r="J45" t="s">
        <v>313</v>
      </c>
      <c r="K45" s="77">
        <v>6.6</v>
      </c>
      <c r="L45" t="s">
        <v>102</v>
      </c>
      <c r="M45" s="78">
        <v>5.8999999999999999E-3</v>
      </c>
      <c r="N45" s="78">
        <v>3.09E-2</v>
      </c>
      <c r="O45" s="77">
        <v>32120096.010000002</v>
      </c>
      <c r="P45" s="77">
        <v>89.97</v>
      </c>
      <c r="Q45" s="77">
        <v>0</v>
      </c>
      <c r="R45" s="77">
        <v>28898.450380196999</v>
      </c>
      <c r="S45" s="78">
        <v>2.92E-2</v>
      </c>
      <c r="T45" s="78">
        <v>8.0000000000000002E-3</v>
      </c>
      <c r="U45" s="78">
        <v>1.1999999999999999E-3</v>
      </c>
    </row>
    <row r="46" spans="2:21">
      <c r="B46" t="s">
        <v>512</v>
      </c>
      <c r="C46" t="s">
        <v>513</v>
      </c>
      <c r="D46" t="s">
        <v>100</v>
      </c>
      <c r="E46" t="s">
        <v>123</v>
      </c>
      <c r="F46" t="s">
        <v>507</v>
      </c>
      <c r="G46" t="s">
        <v>448</v>
      </c>
      <c r="H46" t="s">
        <v>508</v>
      </c>
      <c r="I46" t="s">
        <v>212</v>
      </c>
      <c r="J46" t="s">
        <v>514</v>
      </c>
      <c r="K46" s="77">
        <v>1.93</v>
      </c>
      <c r="L46" t="s">
        <v>102</v>
      </c>
      <c r="M46" s="78">
        <v>4.7500000000000001E-2</v>
      </c>
      <c r="N46" s="78">
        <v>2.5399999999999999E-2</v>
      </c>
      <c r="O46" s="77">
        <v>8486605.1300000008</v>
      </c>
      <c r="P46" s="77">
        <v>137.91</v>
      </c>
      <c r="Q46" s="77">
        <v>4095.9203000000002</v>
      </c>
      <c r="R46" s="77">
        <v>15799.797434783</v>
      </c>
      <c r="S46" s="78">
        <v>8.3999999999999995E-3</v>
      </c>
      <c r="T46" s="78">
        <v>4.4000000000000003E-3</v>
      </c>
      <c r="U46" s="78">
        <v>5.9999999999999995E-4</v>
      </c>
    </row>
    <row r="47" spans="2:21">
      <c r="B47" t="s">
        <v>515</v>
      </c>
      <c r="C47" t="s">
        <v>516</v>
      </c>
      <c r="D47" t="s">
        <v>100</v>
      </c>
      <c r="E47" t="s">
        <v>123</v>
      </c>
      <c r="F47" t="s">
        <v>517</v>
      </c>
      <c r="G47" t="s">
        <v>448</v>
      </c>
      <c r="H47" t="s">
        <v>508</v>
      </c>
      <c r="I47" t="s">
        <v>212</v>
      </c>
      <c r="J47" t="s">
        <v>417</v>
      </c>
      <c r="K47" s="77">
        <v>6.91</v>
      </c>
      <c r="L47" t="s">
        <v>102</v>
      </c>
      <c r="M47" s="78">
        <v>3.5000000000000001E-3</v>
      </c>
      <c r="N47" s="78">
        <v>3.0099999999999998E-2</v>
      </c>
      <c r="O47" s="77">
        <v>54557933.859999999</v>
      </c>
      <c r="P47" s="77">
        <v>88.59</v>
      </c>
      <c r="Q47" s="77">
        <v>101.60325</v>
      </c>
      <c r="R47" s="77">
        <v>48434.476856574001</v>
      </c>
      <c r="S47" s="78">
        <v>2.4899999999999999E-2</v>
      </c>
      <c r="T47" s="78">
        <v>1.34E-2</v>
      </c>
      <c r="U47" s="78">
        <v>2E-3</v>
      </c>
    </row>
    <row r="48" spans="2:21">
      <c r="B48" t="s">
        <v>518</v>
      </c>
      <c r="C48" t="s">
        <v>519</v>
      </c>
      <c r="D48" t="s">
        <v>100</v>
      </c>
      <c r="E48" t="s">
        <v>123</v>
      </c>
      <c r="F48" t="s">
        <v>517</v>
      </c>
      <c r="G48" t="s">
        <v>448</v>
      </c>
      <c r="H48" t="s">
        <v>508</v>
      </c>
      <c r="I48" t="s">
        <v>212</v>
      </c>
      <c r="J48" t="s">
        <v>520</v>
      </c>
      <c r="K48" s="77">
        <v>3.01</v>
      </c>
      <c r="L48" t="s">
        <v>102</v>
      </c>
      <c r="M48" s="78">
        <v>2.4E-2</v>
      </c>
      <c r="N48" s="78">
        <v>2.63E-2</v>
      </c>
      <c r="O48" s="77">
        <v>2308367.9</v>
      </c>
      <c r="P48" s="77">
        <v>108.91</v>
      </c>
      <c r="Q48" s="77">
        <v>0</v>
      </c>
      <c r="R48" s="77">
        <v>2514.0434798900001</v>
      </c>
      <c r="S48" s="78">
        <v>3.7000000000000002E-3</v>
      </c>
      <c r="T48" s="78">
        <v>6.9999999999999999E-4</v>
      </c>
      <c r="U48" s="78">
        <v>1E-4</v>
      </c>
    </row>
    <row r="49" spans="2:21">
      <c r="B49" t="s">
        <v>521</v>
      </c>
      <c r="C49" t="s">
        <v>522</v>
      </c>
      <c r="D49" t="s">
        <v>100</v>
      </c>
      <c r="E49" t="s">
        <v>123</v>
      </c>
      <c r="F49" t="s">
        <v>517</v>
      </c>
      <c r="G49" t="s">
        <v>448</v>
      </c>
      <c r="H49" t="s">
        <v>508</v>
      </c>
      <c r="I49" t="s">
        <v>212</v>
      </c>
      <c r="J49" t="s">
        <v>520</v>
      </c>
      <c r="K49" s="77">
        <v>4.13</v>
      </c>
      <c r="L49" t="s">
        <v>102</v>
      </c>
      <c r="M49" s="78">
        <v>2.5999999999999999E-2</v>
      </c>
      <c r="N49" s="78">
        <v>2.8400000000000002E-2</v>
      </c>
      <c r="O49" s="77">
        <v>12079507.619999999</v>
      </c>
      <c r="P49" s="77">
        <v>109.24</v>
      </c>
      <c r="Q49" s="77">
        <v>0</v>
      </c>
      <c r="R49" s="77">
        <v>13195.654124088</v>
      </c>
      <c r="S49" s="78">
        <v>2.35E-2</v>
      </c>
      <c r="T49" s="78">
        <v>3.7000000000000002E-3</v>
      </c>
      <c r="U49" s="78">
        <v>5.0000000000000001E-4</v>
      </c>
    </row>
    <row r="50" spans="2:21">
      <c r="B50" t="s">
        <v>523</v>
      </c>
      <c r="C50" t="s">
        <v>524</v>
      </c>
      <c r="D50" t="s">
        <v>100</v>
      </c>
      <c r="E50" t="s">
        <v>123</v>
      </c>
      <c r="F50" t="s">
        <v>517</v>
      </c>
      <c r="G50" t="s">
        <v>448</v>
      </c>
      <c r="H50" t="s">
        <v>508</v>
      </c>
      <c r="I50" t="s">
        <v>212</v>
      </c>
      <c r="J50" t="s">
        <v>525</v>
      </c>
      <c r="K50" s="77">
        <v>4.53</v>
      </c>
      <c r="L50" t="s">
        <v>102</v>
      </c>
      <c r="M50" s="78">
        <v>2.81E-2</v>
      </c>
      <c r="N50" s="78">
        <v>2.8299999999999999E-2</v>
      </c>
      <c r="O50" s="77">
        <v>1557907.01</v>
      </c>
      <c r="P50" s="77">
        <v>111.05</v>
      </c>
      <c r="Q50" s="77">
        <v>0</v>
      </c>
      <c r="R50" s="77">
        <v>1730.055734605</v>
      </c>
      <c r="S50" s="78">
        <v>1.6000000000000001E-3</v>
      </c>
      <c r="T50" s="78">
        <v>5.0000000000000001E-4</v>
      </c>
      <c r="U50" s="78">
        <v>1E-4</v>
      </c>
    </row>
    <row r="51" spans="2:21">
      <c r="B51" t="s">
        <v>526</v>
      </c>
      <c r="C51" t="s">
        <v>527</v>
      </c>
      <c r="D51" t="s">
        <v>100</v>
      </c>
      <c r="E51" t="s">
        <v>123</v>
      </c>
      <c r="F51" t="s">
        <v>517</v>
      </c>
      <c r="G51" t="s">
        <v>448</v>
      </c>
      <c r="H51" t="s">
        <v>508</v>
      </c>
      <c r="I51" t="s">
        <v>212</v>
      </c>
      <c r="J51" t="s">
        <v>528</v>
      </c>
      <c r="K51" s="77">
        <v>2.6</v>
      </c>
      <c r="L51" t="s">
        <v>102</v>
      </c>
      <c r="M51" s="78">
        <v>3.6999999999999998E-2</v>
      </c>
      <c r="N51" s="78">
        <v>2.6800000000000001E-2</v>
      </c>
      <c r="O51" s="77">
        <v>1051745.8400000001</v>
      </c>
      <c r="P51" s="77">
        <v>113.01</v>
      </c>
      <c r="Q51" s="77">
        <v>0</v>
      </c>
      <c r="R51" s="77">
        <v>1188.5779737840001</v>
      </c>
      <c r="S51" s="78">
        <v>2.3E-3</v>
      </c>
      <c r="T51" s="78">
        <v>2.9999999999999997E-4</v>
      </c>
      <c r="U51" s="78">
        <v>0</v>
      </c>
    </row>
    <row r="52" spans="2:21">
      <c r="B52" t="s">
        <v>529</v>
      </c>
      <c r="C52" t="s">
        <v>530</v>
      </c>
      <c r="D52" t="s">
        <v>100</v>
      </c>
      <c r="E52" t="s">
        <v>123</v>
      </c>
      <c r="F52" t="s">
        <v>531</v>
      </c>
      <c r="G52" t="s">
        <v>448</v>
      </c>
      <c r="H52" t="s">
        <v>508</v>
      </c>
      <c r="I52" t="s">
        <v>212</v>
      </c>
      <c r="J52" t="s">
        <v>364</v>
      </c>
      <c r="K52" s="77">
        <v>4.8600000000000003</v>
      </c>
      <c r="L52" t="s">
        <v>102</v>
      </c>
      <c r="M52" s="78">
        <v>6.4999999999999997E-3</v>
      </c>
      <c r="N52" s="78">
        <v>2.5999999999999999E-2</v>
      </c>
      <c r="O52" s="77">
        <v>10764102.640000001</v>
      </c>
      <c r="P52" s="77">
        <v>99.21</v>
      </c>
      <c r="Q52" s="77">
        <v>0</v>
      </c>
      <c r="R52" s="77">
        <v>10679.066229144</v>
      </c>
      <c r="S52" s="78">
        <v>2.1100000000000001E-2</v>
      </c>
      <c r="T52" s="78">
        <v>3.0000000000000001E-3</v>
      </c>
      <c r="U52" s="78">
        <v>4.0000000000000002E-4</v>
      </c>
    </row>
    <row r="53" spans="2:21">
      <c r="B53" t="s">
        <v>532</v>
      </c>
      <c r="C53" t="s">
        <v>533</v>
      </c>
      <c r="D53" t="s">
        <v>100</v>
      </c>
      <c r="E53" t="s">
        <v>123</v>
      </c>
      <c r="F53" t="s">
        <v>531</v>
      </c>
      <c r="G53" t="s">
        <v>448</v>
      </c>
      <c r="H53" t="s">
        <v>508</v>
      </c>
      <c r="I53" t="s">
        <v>212</v>
      </c>
      <c r="J53" t="s">
        <v>313</v>
      </c>
      <c r="K53" s="77">
        <v>5.57</v>
      </c>
      <c r="L53" t="s">
        <v>102</v>
      </c>
      <c r="M53" s="78">
        <v>1.43E-2</v>
      </c>
      <c r="N53" s="78">
        <v>2.81E-2</v>
      </c>
      <c r="O53" s="77">
        <v>173003.95</v>
      </c>
      <c r="P53" s="77">
        <v>101.43</v>
      </c>
      <c r="Q53" s="77">
        <v>0</v>
      </c>
      <c r="R53" s="77">
        <v>175.47790648500001</v>
      </c>
      <c r="S53" s="78">
        <v>4.0000000000000002E-4</v>
      </c>
      <c r="T53" s="78">
        <v>0</v>
      </c>
      <c r="U53" s="78">
        <v>0</v>
      </c>
    </row>
    <row r="54" spans="2:21">
      <c r="B54" t="s">
        <v>534</v>
      </c>
      <c r="C54" t="s">
        <v>535</v>
      </c>
      <c r="D54" t="s">
        <v>100</v>
      </c>
      <c r="E54" t="s">
        <v>123</v>
      </c>
      <c r="F54" t="s">
        <v>531</v>
      </c>
      <c r="G54" t="s">
        <v>448</v>
      </c>
      <c r="H54" t="s">
        <v>508</v>
      </c>
      <c r="I54" t="s">
        <v>212</v>
      </c>
      <c r="J54" t="s">
        <v>536</v>
      </c>
      <c r="K54" s="77">
        <v>0.16</v>
      </c>
      <c r="L54" t="s">
        <v>102</v>
      </c>
      <c r="M54" s="78">
        <v>5.8500000000000003E-2</v>
      </c>
      <c r="N54" s="78">
        <v>1.52E-2</v>
      </c>
      <c r="O54" s="77">
        <v>0.37</v>
      </c>
      <c r="P54" s="77">
        <v>121.19</v>
      </c>
      <c r="Q54" s="77">
        <v>0</v>
      </c>
      <c r="R54" s="77">
        <v>4.48403E-4</v>
      </c>
      <c r="S54" s="78">
        <v>0</v>
      </c>
      <c r="T54" s="78">
        <v>0</v>
      </c>
      <c r="U54" s="78">
        <v>0</v>
      </c>
    </row>
    <row r="55" spans="2:21">
      <c r="B55" t="s">
        <v>537</v>
      </c>
      <c r="C55" t="s">
        <v>538</v>
      </c>
      <c r="D55" t="s">
        <v>100</v>
      </c>
      <c r="E55" t="s">
        <v>123</v>
      </c>
      <c r="F55" t="s">
        <v>531</v>
      </c>
      <c r="G55" t="s">
        <v>448</v>
      </c>
      <c r="H55" t="s">
        <v>508</v>
      </c>
      <c r="I55" t="s">
        <v>212</v>
      </c>
      <c r="J55" t="s">
        <v>514</v>
      </c>
      <c r="K55" s="77">
        <v>0.53</v>
      </c>
      <c r="L55" t="s">
        <v>102</v>
      </c>
      <c r="M55" s="78">
        <v>4.9000000000000002E-2</v>
      </c>
      <c r="N55" s="78">
        <v>1.9900000000000001E-2</v>
      </c>
      <c r="O55" s="77">
        <v>2427406.5299999998</v>
      </c>
      <c r="P55" s="77">
        <v>113.88</v>
      </c>
      <c r="Q55" s="77">
        <v>66.797899999999998</v>
      </c>
      <c r="R55" s="77">
        <v>2831.1284563640002</v>
      </c>
      <c r="S55" s="78">
        <v>1.83E-2</v>
      </c>
      <c r="T55" s="78">
        <v>8.0000000000000004E-4</v>
      </c>
      <c r="U55" s="78">
        <v>1E-4</v>
      </c>
    </row>
    <row r="56" spans="2:21">
      <c r="B56" t="s">
        <v>539</v>
      </c>
      <c r="C56" t="s">
        <v>540</v>
      </c>
      <c r="D56" t="s">
        <v>100</v>
      </c>
      <c r="E56" t="s">
        <v>123</v>
      </c>
      <c r="F56" t="s">
        <v>531</v>
      </c>
      <c r="G56" t="s">
        <v>448</v>
      </c>
      <c r="H56" t="s">
        <v>508</v>
      </c>
      <c r="I56" t="s">
        <v>212</v>
      </c>
      <c r="J56" t="s">
        <v>541</v>
      </c>
      <c r="K56" s="77">
        <v>2.1800000000000002</v>
      </c>
      <c r="L56" t="s">
        <v>102</v>
      </c>
      <c r="M56" s="78">
        <v>1.7600000000000001E-2</v>
      </c>
      <c r="N56" s="78">
        <v>2.41E-2</v>
      </c>
      <c r="O56" s="77">
        <v>19139886.34</v>
      </c>
      <c r="P56" s="77">
        <v>109.65</v>
      </c>
      <c r="Q56" s="77">
        <v>0</v>
      </c>
      <c r="R56" s="77">
        <v>20986.88537181</v>
      </c>
      <c r="S56" s="78">
        <v>1.4200000000000001E-2</v>
      </c>
      <c r="T56" s="78">
        <v>5.7999999999999996E-3</v>
      </c>
      <c r="U56" s="78">
        <v>8.9999999999999998E-4</v>
      </c>
    </row>
    <row r="57" spans="2:21">
      <c r="B57" t="s">
        <v>542</v>
      </c>
      <c r="C57" t="s">
        <v>543</v>
      </c>
      <c r="D57" t="s">
        <v>100</v>
      </c>
      <c r="E57" t="s">
        <v>123</v>
      </c>
      <c r="F57" t="s">
        <v>531</v>
      </c>
      <c r="G57" t="s">
        <v>448</v>
      </c>
      <c r="H57" t="s">
        <v>508</v>
      </c>
      <c r="I57" t="s">
        <v>212</v>
      </c>
      <c r="J57" t="s">
        <v>544</v>
      </c>
      <c r="K57" s="77">
        <v>2.85</v>
      </c>
      <c r="L57" t="s">
        <v>102</v>
      </c>
      <c r="M57" s="78">
        <v>2.1499999999999998E-2</v>
      </c>
      <c r="N57" s="78">
        <v>2.6100000000000002E-2</v>
      </c>
      <c r="O57" s="77">
        <v>23337544.050000001</v>
      </c>
      <c r="P57" s="77">
        <v>110.57</v>
      </c>
      <c r="Q57" s="77">
        <v>0</v>
      </c>
      <c r="R57" s="77">
        <v>25804.322456084999</v>
      </c>
      <c r="S57" s="78">
        <v>1.9099999999999999E-2</v>
      </c>
      <c r="T57" s="78">
        <v>7.1999999999999998E-3</v>
      </c>
      <c r="U57" s="78">
        <v>1.1000000000000001E-3</v>
      </c>
    </row>
    <row r="58" spans="2:21">
      <c r="B58" t="s">
        <v>545</v>
      </c>
      <c r="C58" t="s">
        <v>546</v>
      </c>
      <c r="D58" t="s">
        <v>100</v>
      </c>
      <c r="E58" t="s">
        <v>123</v>
      </c>
      <c r="F58" t="s">
        <v>531</v>
      </c>
      <c r="G58" t="s">
        <v>448</v>
      </c>
      <c r="H58" t="s">
        <v>508</v>
      </c>
      <c r="I58" t="s">
        <v>212</v>
      </c>
      <c r="J58" t="s">
        <v>547</v>
      </c>
      <c r="K58" s="77">
        <v>4.4000000000000004</v>
      </c>
      <c r="L58" t="s">
        <v>102</v>
      </c>
      <c r="M58" s="78">
        <v>2.2499999999999999E-2</v>
      </c>
      <c r="N58" s="78">
        <v>2.93E-2</v>
      </c>
      <c r="O58" s="77">
        <v>31512233.300000001</v>
      </c>
      <c r="P58" s="77">
        <v>107.83</v>
      </c>
      <c r="Q58" s="77">
        <v>0</v>
      </c>
      <c r="R58" s="77">
        <v>33979.64116739</v>
      </c>
      <c r="S58" s="78">
        <v>2.98E-2</v>
      </c>
      <c r="T58" s="78">
        <v>9.4000000000000004E-3</v>
      </c>
      <c r="U58" s="78">
        <v>1.4E-3</v>
      </c>
    </row>
    <row r="59" spans="2:21">
      <c r="B59" t="s">
        <v>548</v>
      </c>
      <c r="C59" t="s">
        <v>549</v>
      </c>
      <c r="D59" t="s">
        <v>100</v>
      </c>
      <c r="E59" t="s">
        <v>123</v>
      </c>
      <c r="F59" t="s">
        <v>531</v>
      </c>
      <c r="G59" t="s">
        <v>448</v>
      </c>
      <c r="H59" t="s">
        <v>508</v>
      </c>
      <c r="I59" t="s">
        <v>212</v>
      </c>
      <c r="J59" t="s">
        <v>550</v>
      </c>
      <c r="K59" s="77">
        <v>6.33</v>
      </c>
      <c r="L59" t="s">
        <v>102</v>
      </c>
      <c r="M59" s="78">
        <v>2.5000000000000001E-3</v>
      </c>
      <c r="N59" s="78">
        <v>2.9000000000000001E-2</v>
      </c>
      <c r="O59" s="77">
        <v>25542597.600000001</v>
      </c>
      <c r="P59" s="77">
        <v>90.61</v>
      </c>
      <c r="Q59" s="77">
        <v>0</v>
      </c>
      <c r="R59" s="77">
        <v>23144.14768536</v>
      </c>
      <c r="S59" s="78">
        <v>1.9300000000000001E-2</v>
      </c>
      <c r="T59" s="78">
        <v>6.4000000000000003E-3</v>
      </c>
      <c r="U59" s="78">
        <v>8.9999999999999998E-4</v>
      </c>
    </row>
    <row r="60" spans="2:21">
      <c r="B60" t="s">
        <v>551</v>
      </c>
      <c r="C60" t="s">
        <v>552</v>
      </c>
      <c r="D60" t="s">
        <v>100</v>
      </c>
      <c r="E60" t="s">
        <v>123</v>
      </c>
      <c r="F60" t="s">
        <v>531</v>
      </c>
      <c r="G60" t="s">
        <v>448</v>
      </c>
      <c r="H60" t="s">
        <v>508</v>
      </c>
      <c r="I60" t="s">
        <v>212</v>
      </c>
      <c r="J60" t="s">
        <v>553</v>
      </c>
      <c r="K60" s="77">
        <v>3.69</v>
      </c>
      <c r="L60" t="s">
        <v>102</v>
      </c>
      <c r="M60" s="78">
        <v>2.35E-2</v>
      </c>
      <c r="N60" s="78">
        <v>2.64E-2</v>
      </c>
      <c r="O60" s="77">
        <v>21262269.879999999</v>
      </c>
      <c r="P60" s="77">
        <v>109.18</v>
      </c>
      <c r="Q60" s="77">
        <v>548.21722999999997</v>
      </c>
      <c r="R60" s="77">
        <v>23762.363484983998</v>
      </c>
      <c r="S60" s="78">
        <v>2.9000000000000001E-2</v>
      </c>
      <c r="T60" s="78">
        <v>6.6E-3</v>
      </c>
      <c r="U60" s="78">
        <v>1E-3</v>
      </c>
    </row>
    <row r="61" spans="2:21">
      <c r="B61" t="s">
        <v>554</v>
      </c>
      <c r="C61" t="s">
        <v>555</v>
      </c>
      <c r="D61" t="s">
        <v>100</v>
      </c>
      <c r="E61" t="s">
        <v>123</v>
      </c>
      <c r="F61" t="s">
        <v>556</v>
      </c>
      <c r="G61" t="s">
        <v>448</v>
      </c>
      <c r="H61" t="s">
        <v>508</v>
      </c>
      <c r="I61" t="s">
        <v>212</v>
      </c>
      <c r="J61" t="s">
        <v>557</v>
      </c>
      <c r="K61" s="77">
        <v>3.44</v>
      </c>
      <c r="L61" t="s">
        <v>102</v>
      </c>
      <c r="M61" s="78">
        <v>1.4200000000000001E-2</v>
      </c>
      <c r="N61" s="78">
        <v>2.92E-2</v>
      </c>
      <c r="O61" s="77">
        <v>17785410.600000001</v>
      </c>
      <c r="P61" s="77">
        <v>104.19</v>
      </c>
      <c r="Q61" s="77">
        <v>0</v>
      </c>
      <c r="R61" s="77">
        <v>18530.61930414</v>
      </c>
      <c r="S61" s="78">
        <v>1.8499999999999999E-2</v>
      </c>
      <c r="T61" s="78">
        <v>5.1000000000000004E-3</v>
      </c>
      <c r="U61" s="78">
        <v>8.0000000000000004E-4</v>
      </c>
    </row>
    <row r="62" spans="2:21">
      <c r="B62" t="s">
        <v>558</v>
      </c>
      <c r="C62" t="s">
        <v>559</v>
      </c>
      <c r="D62" t="s">
        <v>100</v>
      </c>
      <c r="E62" t="s">
        <v>123</v>
      </c>
      <c r="F62" t="s">
        <v>560</v>
      </c>
      <c r="G62" t="s">
        <v>448</v>
      </c>
      <c r="H62" t="s">
        <v>508</v>
      </c>
      <c r="I62" t="s">
        <v>212</v>
      </c>
      <c r="J62" t="s">
        <v>561</v>
      </c>
      <c r="K62" s="77">
        <v>0.97</v>
      </c>
      <c r="L62" t="s">
        <v>102</v>
      </c>
      <c r="M62" s="78">
        <v>0.04</v>
      </c>
      <c r="N62" s="78">
        <v>1.8499999999999999E-2</v>
      </c>
      <c r="O62" s="77">
        <v>606117.39</v>
      </c>
      <c r="P62" s="77">
        <v>111.11</v>
      </c>
      <c r="Q62" s="77">
        <v>0</v>
      </c>
      <c r="R62" s="77">
        <v>673.45703202899995</v>
      </c>
      <c r="S62" s="78">
        <v>3.7000000000000002E-3</v>
      </c>
      <c r="T62" s="78">
        <v>2.0000000000000001E-4</v>
      </c>
      <c r="U62" s="78">
        <v>0</v>
      </c>
    </row>
    <row r="63" spans="2:21">
      <c r="B63" t="s">
        <v>562</v>
      </c>
      <c r="C63" t="s">
        <v>563</v>
      </c>
      <c r="D63" t="s">
        <v>100</v>
      </c>
      <c r="E63" t="s">
        <v>123</v>
      </c>
      <c r="F63" t="s">
        <v>560</v>
      </c>
      <c r="G63" t="s">
        <v>448</v>
      </c>
      <c r="H63" t="s">
        <v>508</v>
      </c>
      <c r="I63" t="s">
        <v>212</v>
      </c>
      <c r="J63" t="s">
        <v>564</v>
      </c>
      <c r="K63" s="77">
        <v>4.66</v>
      </c>
      <c r="L63" t="s">
        <v>102</v>
      </c>
      <c r="M63" s="78">
        <v>3.5000000000000003E-2</v>
      </c>
      <c r="N63" s="78">
        <v>2.7900000000000001E-2</v>
      </c>
      <c r="O63" s="77">
        <v>7051911.1100000003</v>
      </c>
      <c r="P63" s="77">
        <v>114.59</v>
      </c>
      <c r="Q63" s="77">
        <v>0</v>
      </c>
      <c r="R63" s="77">
        <v>8080.784940949</v>
      </c>
      <c r="S63" s="78">
        <v>7.9000000000000008E-3</v>
      </c>
      <c r="T63" s="78">
        <v>2.2000000000000001E-3</v>
      </c>
      <c r="U63" s="78">
        <v>2.9999999999999997E-4</v>
      </c>
    </row>
    <row r="64" spans="2:21">
      <c r="B64" t="s">
        <v>565</v>
      </c>
      <c r="C64" t="s">
        <v>566</v>
      </c>
      <c r="D64" t="s">
        <v>100</v>
      </c>
      <c r="E64" t="s">
        <v>123</v>
      </c>
      <c r="F64" t="s">
        <v>560</v>
      </c>
      <c r="G64" t="s">
        <v>448</v>
      </c>
      <c r="H64" t="s">
        <v>508</v>
      </c>
      <c r="I64" t="s">
        <v>212</v>
      </c>
      <c r="J64" t="s">
        <v>313</v>
      </c>
      <c r="K64" s="77">
        <v>6.94</v>
      </c>
      <c r="L64" t="s">
        <v>102</v>
      </c>
      <c r="M64" s="78">
        <v>2.5000000000000001E-2</v>
      </c>
      <c r="N64" s="78">
        <v>2.8799999999999999E-2</v>
      </c>
      <c r="O64" s="77">
        <v>12761783.939999999</v>
      </c>
      <c r="P64" s="77">
        <v>106.35</v>
      </c>
      <c r="Q64" s="77">
        <v>0</v>
      </c>
      <c r="R64" s="77">
        <v>13572.15722019</v>
      </c>
      <c r="S64" s="78">
        <v>2.06E-2</v>
      </c>
      <c r="T64" s="78">
        <v>3.8E-3</v>
      </c>
      <c r="U64" s="78">
        <v>5.9999999999999995E-4</v>
      </c>
    </row>
    <row r="65" spans="2:21">
      <c r="B65" t="s">
        <v>567</v>
      </c>
      <c r="C65" t="s">
        <v>568</v>
      </c>
      <c r="D65" t="s">
        <v>100</v>
      </c>
      <c r="E65" t="s">
        <v>123</v>
      </c>
      <c r="F65" t="s">
        <v>560</v>
      </c>
      <c r="G65" t="s">
        <v>448</v>
      </c>
      <c r="H65" t="s">
        <v>508</v>
      </c>
      <c r="I65" t="s">
        <v>212</v>
      </c>
      <c r="J65" t="s">
        <v>569</v>
      </c>
      <c r="K65" s="77">
        <v>3.3</v>
      </c>
      <c r="L65" t="s">
        <v>102</v>
      </c>
      <c r="M65" s="78">
        <v>0.04</v>
      </c>
      <c r="N65" s="78">
        <v>2.7E-2</v>
      </c>
      <c r="O65" s="77">
        <v>22990116.239999998</v>
      </c>
      <c r="P65" s="77">
        <v>114.48</v>
      </c>
      <c r="Q65" s="77">
        <v>0</v>
      </c>
      <c r="R65" s="77">
        <v>26319.085071551999</v>
      </c>
      <c r="S65" s="78">
        <v>2.47E-2</v>
      </c>
      <c r="T65" s="78">
        <v>7.3000000000000001E-3</v>
      </c>
      <c r="U65" s="78">
        <v>1.1000000000000001E-3</v>
      </c>
    </row>
    <row r="66" spans="2:21">
      <c r="B66" t="s">
        <v>570</v>
      </c>
      <c r="C66" t="s">
        <v>571</v>
      </c>
      <c r="D66" t="s">
        <v>100</v>
      </c>
      <c r="E66" t="s">
        <v>123</v>
      </c>
      <c r="F66" t="s">
        <v>572</v>
      </c>
      <c r="G66" t="s">
        <v>573</v>
      </c>
      <c r="H66" t="s">
        <v>508</v>
      </c>
      <c r="I66" t="s">
        <v>212</v>
      </c>
      <c r="J66" t="s">
        <v>574</v>
      </c>
      <c r="K66" s="77">
        <v>2.85</v>
      </c>
      <c r="L66" t="s">
        <v>102</v>
      </c>
      <c r="M66" s="78">
        <v>4.2999999999999997E-2</v>
      </c>
      <c r="N66" s="78">
        <v>2.4E-2</v>
      </c>
      <c r="O66" s="77">
        <v>0.02</v>
      </c>
      <c r="P66" s="77">
        <v>117.08</v>
      </c>
      <c r="Q66" s="77">
        <v>0</v>
      </c>
      <c r="R66" s="77">
        <v>2.3416000000000001E-5</v>
      </c>
      <c r="S66" s="78">
        <v>0</v>
      </c>
      <c r="T66" s="78">
        <v>0</v>
      </c>
      <c r="U66" s="78">
        <v>0</v>
      </c>
    </row>
    <row r="67" spans="2:21">
      <c r="B67" t="s">
        <v>575</v>
      </c>
      <c r="C67" t="s">
        <v>576</v>
      </c>
      <c r="D67" t="s">
        <v>100</v>
      </c>
      <c r="E67" t="s">
        <v>123</v>
      </c>
      <c r="F67" t="s">
        <v>577</v>
      </c>
      <c r="G67" t="s">
        <v>448</v>
      </c>
      <c r="H67" t="s">
        <v>508</v>
      </c>
      <c r="I67" t="s">
        <v>212</v>
      </c>
      <c r="J67" t="s">
        <v>578</v>
      </c>
      <c r="K67" s="77">
        <v>3.12</v>
      </c>
      <c r="L67" t="s">
        <v>102</v>
      </c>
      <c r="M67" s="78">
        <v>2.3400000000000001E-2</v>
      </c>
      <c r="N67" s="78">
        <v>2.75E-2</v>
      </c>
      <c r="O67" s="77">
        <v>17751927.789999999</v>
      </c>
      <c r="P67" s="77">
        <v>107.6</v>
      </c>
      <c r="Q67" s="77">
        <v>0</v>
      </c>
      <c r="R67" s="77">
        <v>19101.07430204</v>
      </c>
      <c r="S67" s="78">
        <v>6.8999999999999999E-3</v>
      </c>
      <c r="T67" s="78">
        <v>5.3E-3</v>
      </c>
      <c r="U67" s="78">
        <v>8.0000000000000004E-4</v>
      </c>
    </row>
    <row r="68" spans="2:21">
      <c r="B68" t="s">
        <v>579</v>
      </c>
      <c r="C68" t="s">
        <v>580</v>
      </c>
      <c r="D68" t="s">
        <v>100</v>
      </c>
      <c r="E68" t="s">
        <v>123</v>
      </c>
      <c r="F68" t="s">
        <v>581</v>
      </c>
      <c r="G68" t="s">
        <v>448</v>
      </c>
      <c r="H68" t="s">
        <v>582</v>
      </c>
      <c r="I68" t="s">
        <v>150</v>
      </c>
      <c r="J68" t="s">
        <v>583</v>
      </c>
      <c r="K68" s="77">
        <v>2.41</v>
      </c>
      <c r="L68" t="s">
        <v>102</v>
      </c>
      <c r="M68" s="78">
        <v>3.2000000000000001E-2</v>
      </c>
      <c r="N68" s="78">
        <v>2.6200000000000001E-2</v>
      </c>
      <c r="O68" s="77">
        <v>27396070.989999998</v>
      </c>
      <c r="P68" s="77">
        <v>112.84</v>
      </c>
      <c r="Q68" s="77">
        <v>0</v>
      </c>
      <c r="R68" s="77">
        <v>30913.726505115999</v>
      </c>
      <c r="S68" s="78">
        <v>1.5599999999999999E-2</v>
      </c>
      <c r="T68" s="78">
        <v>8.6E-3</v>
      </c>
      <c r="U68" s="78">
        <v>1.2999999999999999E-3</v>
      </c>
    </row>
    <row r="69" spans="2:21">
      <c r="B69" t="s">
        <v>584</v>
      </c>
      <c r="C69" t="s">
        <v>585</v>
      </c>
      <c r="D69" t="s">
        <v>100</v>
      </c>
      <c r="E69" t="s">
        <v>123</v>
      </c>
      <c r="F69" t="s">
        <v>581</v>
      </c>
      <c r="G69" t="s">
        <v>448</v>
      </c>
      <c r="H69" t="s">
        <v>582</v>
      </c>
      <c r="I69" t="s">
        <v>150</v>
      </c>
      <c r="J69" t="s">
        <v>574</v>
      </c>
      <c r="K69" s="77">
        <v>4.75</v>
      </c>
      <c r="L69" t="s">
        <v>102</v>
      </c>
      <c r="M69" s="78">
        <v>1.14E-2</v>
      </c>
      <c r="N69" s="78">
        <v>2.8199999999999999E-2</v>
      </c>
      <c r="O69" s="77">
        <v>21719122.710000001</v>
      </c>
      <c r="P69" s="77">
        <v>99.8</v>
      </c>
      <c r="Q69" s="77">
        <v>0</v>
      </c>
      <c r="R69" s="77">
        <v>21675.684464580001</v>
      </c>
      <c r="S69" s="78">
        <v>9.1999999999999998E-3</v>
      </c>
      <c r="T69" s="78">
        <v>6.0000000000000001E-3</v>
      </c>
      <c r="U69" s="78">
        <v>8.9999999999999998E-4</v>
      </c>
    </row>
    <row r="70" spans="2:21">
      <c r="B70" t="s">
        <v>586</v>
      </c>
      <c r="C70" t="s">
        <v>587</v>
      </c>
      <c r="D70" t="s">
        <v>100</v>
      </c>
      <c r="E70" t="s">
        <v>123</v>
      </c>
      <c r="F70" t="s">
        <v>581</v>
      </c>
      <c r="G70" t="s">
        <v>448</v>
      </c>
      <c r="H70" t="s">
        <v>508</v>
      </c>
      <c r="I70" t="s">
        <v>212</v>
      </c>
      <c r="J70" t="s">
        <v>588</v>
      </c>
      <c r="K70" s="77">
        <v>7</v>
      </c>
      <c r="L70" t="s">
        <v>102</v>
      </c>
      <c r="M70" s="78">
        <v>9.1999999999999998E-3</v>
      </c>
      <c r="N70" s="78">
        <v>3.1199999999999999E-2</v>
      </c>
      <c r="O70" s="77">
        <v>29421258.760000002</v>
      </c>
      <c r="P70" s="77">
        <v>94.02</v>
      </c>
      <c r="Q70" s="77">
        <v>0</v>
      </c>
      <c r="R70" s="77">
        <v>27661.867486152001</v>
      </c>
      <c r="S70" s="78">
        <v>1.47E-2</v>
      </c>
      <c r="T70" s="78">
        <v>7.7000000000000002E-3</v>
      </c>
      <c r="U70" s="78">
        <v>1.1000000000000001E-3</v>
      </c>
    </row>
    <row r="71" spans="2:21">
      <c r="B71" t="s">
        <v>589</v>
      </c>
      <c r="C71" t="s">
        <v>590</v>
      </c>
      <c r="D71" t="s">
        <v>100</v>
      </c>
      <c r="E71" t="s">
        <v>123</v>
      </c>
      <c r="F71" t="s">
        <v>577</v>
      </c>
      <c r="G71" t="s">
        <v>448</v>
      </c>
      <c r="H71" t="s">
        <v>508</v>
      </c>
      <c r="I71" t="s">
        <v>212</v>
      </c>
      <c r="J71" t="s">
        <v>591</v>
      </c>
      <c r="K71" s="77">
        <v>5.94</v>
      </c>
      <c r="L71" t="s">
        <v>102</v>
      </c>
      <c r="M71" s="78">
        <v>6.4999999999999997E-3</v>
      </c>
      <c r="N71" s="78">
        <v>2.9000000000000001E-2</v>
      </c>
      <c r="O71" s="77">
        <v>40261917.469999999</v>
      </c>
      <c r="P71" s="77">
        <v>94.73</v>
      </c>
      <c r="Q71" s="77">
        <v>0</v>
      </c>
      <c r="R71" s="77">
        <v>38140.114419331003</v>
      </c>
      <c r="S71" s="78">
        <v>1.7600000000000001E-2</v>
      </c>
      <c r="T71" s="78">
        <v>1.06E-2</v>
      </c>
      <c r="U71" s="78">
        <v>1.6000000000000001E-3</v>
      </c>
    </row>
    <row r="72" spans="2:21">
      <c r="B72" t="s">
        <v>592</v>
      </c>
      <c r="C72" t="s">
        <v>593</v>
      </c>
      <c r="D72" t="s">
        <v>100</v>
      </c>
      <c r="E72" t="s">
        <v>123</v>
      </c>
      <c r="F72" t="s">
        <v>594</v>
      </c>
      <c r="G72" t="s">
        <v>448</v>
      </c>
      <c r="H72" t="s">
        <v>508</v>
      </c>
      <c r="I72" t="s">
        <v>212</v>
      </c>
      <c r="J72" t="s">
        <v>595</v>
      </c>
      <c r="K72" s="77">
        <v>5.13</v>
      </c>
      <c r="L72" t="s">
        <v>102</v>
      </c>
      <c r="M72" s="78">
        <v>7.7999999999999996E-3</v>
      </c>
      <c r="N72" s="78">
        <v>2.69E-2</v>
      </c>
      <c r="O72" s="77">
        <v>0.12</v>
      </c>
      <c r="P72" s="77">
        <v>98.09</v>
      </c>
      <c r="Q72" s="77">
        <v>0</v>
      </c>
      <c r="R72" s="77">
        <v>1.1770800000000001E-4</v>
      </c>
      <c r="S72" s="78">
        <v>0</v>
      </c>
      <c r="T72" s="78">
        <v>0</v>
      </c>
      <c r="U72" s="78">
        <v>0</v>
      </c>
    </row>
    <row r="73" spans="2:21">
      <c r="B73" t="s">
        <v>596</v>
      </c>
      <c r="C73" t="s">
        <v>597</v>
      </c>
      <c r="D73" t="s">
        <v>100</v>
      </c>
      <c r="E73" t="s">
        <v>123</v>
      </c>
      <c r="F73" t="s">
        <v>594</v>
      </c>
      <c r="G73" t="s">
        <v>448</v>
      </c>
      <c r="H73" t="s">
        <v>598</v>
      </c>
      <c r="I73" t="s">
        <v>223</v>
      </c>
      <c r="J73" t="s">
        <v>599</v>
      </c>
      <c r="K73" s="77">
        <v>2.54</v>
      </c>
      <c r="L73" t="s">
        <v>102</v>
      </c>
      <c r="M73" s="78">
        <v>1.34E-2</v>
      </c>
      <c r="N73" s="78">
        <v>2.6800000000000001E-2</v>
      </c>
      <c r="O73" s="77">
        <v>5074583.83</v>
      </c>
      <c r="P73" s="77">
        <v>107.12</v>
      </c>
      <c r="Q73" s="77">
        <v>0</v>
      </c>
      <c r="R73" s="77">
        <v>5435.8941986959999</v>
      </c>
      <c r="S73" s="78">
        <v>9.4999999999999998E-3</v>
      </c>
      <c r="T73" s="78">
        <v>1.5E-3</v>
      </c>
      <c r="U73" s="78">
        <v>2.0000000000000001E-4</v>
      </c>
    </row>
    <row r="74" spans="2:21">
      <c r="B74" t="s">
        <v>600</v>
      </c>
      <c r="C74" t="s">
        <v>601</v>
      </c>
      <c r="D74" t="s">
        <v>100</v>
      </c>
      <c r="E74" t="s">
        <v>123</v>
      </c>
      <c r="F74" t="s">
        <v>594</v>
      </c>
      <c r="G74" t="s">
        <v>448</v>
      </c>
      <c r="H74" t="s">
        <v>508</v>
      </c>
      <c r="I74" t="s">
        <v>212</v>
      </c>
      <c r="J74" t="s">
        <v>602</v>
      </c>
      <c r="K74" s="77">
        <v>2.52</v>
      </c>
      <c r="L74" t="s">
        <v>102</v>
      </c>
      <c r="M74" s="78">
        <v>2E-3</v>
      </c>
      <c r="N74" s="78">
        <v>2.3599999999999999E-2</v>
      </c>
      <c r="O74" s="77">
        <v>10117723.48</v>
      </c>
      <c r="P74" s="77">
        <v>102.3</v>
      </c>
      <c r="Q74" s="77">
        <v>0</v>
      </c>
      <c r="R74" s="77">
        <v>10350.431120040001</v>
      </c>
      <c r="S74" s="78">
        <v>3.0700000000000002E-2</v>
      </c>
      <c r="T74" s="78">
        <v>2.8999999999999998E-3</v>
      </c>
      <c r="U74" s="78">
        <v>4.0000000000000002E-4</v>
      </c>
    </row>
    <row r="75" spans="2:21">
      <c r="B75" t="s">
        <v>603</v>
      </c>
      <c r="C75" t="s">
        <v>604</v>
      </c>
      <c r="D75" t="s">
        <v>100</v>
      </c>
      <c r="E75" t="s">
        <v>123</v>
      </c>
      <c r="F75" t="s">
        <v>594</v>
      </c>
      <c r="G75" t="s">
        <v>448</v>
      </c>
      <c r="H75" t="s">
        <v>508</v>
      </c>
      <c r="I75" t="s">
        <v>212</v>
      </c>
      <c r="J75" t="s">
        <v>605</v>
      </c>
      <c r="K75" s="77">
        <v>4.05</v>
      </c>
      <c r="L75" t="s">
        <v>102</v>
      </c>
      <c r="M75" s="78">
        <v>1.8200000000000001E-2</v>
      </c>
      <c r="N75" s="78">
        <v>2.75E-2</v>
      </c>
      <c r="O75" s="77">
        <v>12672379.470000001</v>
      </c>
      <c r="P75" s="77">
        <v>105.81</v>
      </c>
      <c r="Q75" s="77">
        <v>0</v>
      </c>
      <c r="R75" s="77">
        <v>13408.644717207</v>
      </c>
      <c r="S75" s="78">
        <v>3.3500000000000002E-2</v>
      </c>
      <c r="T75" s="78">
        <v>3.7000000000000002E-3</v>
      </c>
      <c r="U75" s="78">
        <v>5.0000000000000001E-4</v>
      </c>
    </row>
    <row r="76" spans="2:21">
      <c r="B76" t="s">
        <v>606</v>
      </c>
      <c r="C76" t="s">
        <v>607</v>
      </c>
      <c r="D76" t="s">
        <v>100</v>
      </c>
      <c r="E76" t="s">
        <v>123</v>
      </c>
      <c r="F76" t="s">
        <v>608</v>
      </c>
      <c r="G76" t="s">
        <v>448</v>
      </c>
      <c r="H76" t="s">
        <v>582</v>
      </c>
      <c r="I76" t="s">
        <v>150</v>
      </c>
      <c r="J76" t="s">
        <v>609</v>
      </c>
      <c r="K76" s="77">
        <v>3.29</v>
      </c>
      <c r="L76" t="s">
        <v>102</v>
      </c>
      <c r="M76" s="78">
        <v>1.5800000000000002E-2</v>
      </c>
      <c r="N76" s="78">
        <v>2.3900000000000001E-2</v>
      </c>
      <c r="O76" s="77">
        <v>13627122.32</v>
      </c>
      <c r="P76" s="77">
        <v>107.88</v>
      </c>
      <c r="Q76" s="77">
        <v>0</v>
      </c>
      <c r="R76" s="77">
        <v>14700.939558816</v>
      </c>
      <c r="S76" s="78">
        <v>2.7199999999999998E-2</v>
      </c>
      <c r="T76" s="78">
        <v>4.1000000000000003E-3</v>
      </c>
      <c r="U76" s="78">
        <v>5.9999999999999995E-4</v>
      </c>
    </row>
    <row r="77" spans="2:21">
      <c r="B77" t="s">
        <v>610</v>
      </c>
      <c r="C77" t="s">
        <v>611</v>
      </c>
      <c r="D77" t="s">
        <v>100</v>
      </c>
      <c r="E77" t="s">
        <v>123</v>
      </c>
      <c r="F77" t="s">
        <v>608</v>
      </c>
      <c r="G77" t="s">
        <v>448</v>
      </c>
      <c r="H77" t="s">
        <v>582</v>
      </c>
      <c r="I77" t="s">
        <v>150</v>
      </c>
      <c r="J77" t="s">
        <v>413</v>
      </c>
      <c r="K77" s="77">
        <v>5.97</v>
      </c>
      <c r="L77" t="s">
        <v>102</v>
      </c>
      <c r="M77" s="78">
        <v>8.3999999999999995E-3</v>
      </c>
      <c r="N77" s="78">
        <v>2.6800000000000001E-2</v>
      </c>
      <c r="O77" s="77">
        <v>10183769.470000001</v>
      </c>
      <c r="P77" s="77">
        <v>97.38</v>
      </c>
      <c r="Q77" s="77">
        <v>0</v>
      </c>
      <c r="R77" s="77">
        <v>9916.9547098860003</v>
      </c>
      <c r="S77" s="78">
        <v>2.2800000000000001E-2</v>
      </c>
      <c r="T77" s="78">
        <v>2.8E-3</v>
      </c>
      <c r="U77" s="78">
        <v>4.0000000000000002E-4</v>
      </c>
    </row>
    <row r="78" spans="2:21">
      <c r="B78" t="s">
        <v>612</v>
      </c>
      <c r="C78" t="s">
        <v>613</v>
      </c>
      <c r="D78" t="s">
        <v>100</v>
      </c>
      <c r="E78" t="s">
        <v>123</v>
      </c>
      <c r="F78" t="s">
        <v>420</v>
      </c>
      <c r="G78" t="s">
        <v>411</v>
      </c>
      <c r="H78" t="s">
        <v>508</v>
      </c>
      <c r="I78" t="s">
        <v>212</v>
      </c>
      <c r="J78" t="s">
        <v>370</v>
      </c>
      <c r="K78" s="77">
        <v>1.89</v>
      </c>
      <c r="L78" t="s">
        <v>102</v>
      </c>
      <c r="M78" s="78">
        <v>2.4199999999999999E-2</v>
      </c>
      <c r="N78" s="78">
        <v>3.7600000000000001E-2</v>
      </c>
      <c r="O78" s="77">
        <v>446.15</v>
      </c>
      <c r="P78" s="77">
        <v>5327000</v>
      </c>
      <c r="Q78" s="77">
        <v>0</v>
      </c>
      <c r="R78" s="77">
        <v>23766.410500000002</v>
      </c>
      <c r="S78" s="78">
        <v>0</v>
      </c>
      <c r="T78" s="78">
        <v>6.6E-3</v>
      </c>
      <c r="U78" s="78">
        <v>1E-3</v>
      </c>
    </row>
    <row r="79" spans="2:21">
      <c r="B79" t="s">
        <v>614</v>
      </c>
      <c r="C79" t="s">
        <v>615</v>
      </c>
      <c r="D79" t="s">
        <v>100</v>
      </c>
      <c r="E79" t="s">
        <v>123</v>
      </c>
      <c r="F79" t="s">
        <v>420</v>
      </c>
      <c r="G79" t="s">
        <v>411</v>
      </c>
      <c r="H79" t="s">
        <v>508</v>
      </c>
      <c r="I79" t="s">
        <v>212</v>
      </c>
      <c r="J79" t="s">
        <v>574</v>
      </c>
      <c r="K79" s="77">
        <v>1.48</v>
      </c>
      <c r="L79" t="s">
        <v>102</v>
      </c>
      <c r="M79" s="78">
        <v>1.95E-2</v>
      </c>
      <c r="N79" s="78">
        <v>3.5499999999999997E-2</v>
      </c>
      <c r="O79" s="77">
        <v>388.14</v>
      </c>
      <c r="P79" s="77">
        <v>5296001</v>
      </c>
      <c r="Q79" s="77">
        <v>0</v>
      </c>
      <c r="R79" s="77">
        <v>20555.898281400001</v>
      </c>
      <c r="S79" s="78">
        <v>0</v>
      </c>
      <c r="T79" s="78">
        <v>5.7000000000000002E-3</v>
      </c>
      <c r="U79" s="78">
        <v>8.0000000000000004E-4</v>
      </c>
    </row>
    <row r="80" spans="2:21">
      <c r="B80" t="s">
        <v>616</v>
      </c>
      <c r="C80" t="s">
        <v>617</v>
      </c>
      <c r="D80" t="s">
        <v>100</v>
      </c>
      <c r="E80" t="s">
        <v>123</v>
      </c>
      <c r="F80" t="s">
        <v>420</v>
      </c>
      <c r="G80" t="s">
        <v>411</v>
      </c>
      <c r="H80" t="s">
        <v>508</v>
      </c>
      <c r="I80" t="s">
        <v>212</v>
      </c>
      <c r="J80" t="s">
        <v>618</v>
      </c>
      <c r="K80" s="77">
        <v>4.84</v>
      </c>
      <c r="L80" t="s">
        <v>102</v>
      </c>
      <c r="M80" s="78">
        <v>1.4999999999999999E-2</v>
      </c>
      <c r="N80" s="78">
        <v>3.7100000000000001E-2</v>
      </c>
      <c r="O80" s="77">
        <v>361.17</v>
      </c>
      <c r="P80" s="77">
        <v>4738966</v>
      </c>
      <c r="Q80" s="77">
        <v>0</v>
      </c>
      <c r="R80" s="77">
        <v>17115.723502199999</v>
      </c>
      <c r="S80" s="78">
        <v>0</v>
      </c>
      <c r="T80" s="78">
        <v>4.7000000000000002E-3</v>
      </c>
      <c r="U80" s="78">
        <v>6.9999999999999999E-4</v>
      </c>
    </row>
    <row r="81" spans="2:21">
      <c r="B81" t="s">
        <v>619</v>
      </c>
      <c r="C81" t="s">
        <v>620</v>
      </c>
      <c r="D81" t="s">
        <v>100</v>
      </c>
      <c r="E81" t="s">
        <v>123</v>
      </c>
      <c r="F81" t="s">
        <v>420</v>
      </c>
      <c r="G81" t="s">
        <v>411</v>
      </c>
      <c r="H81" t="s">
        <v>508</v>
      </c>
      <c r="I81" t="s">
        <v>212</v>
      </c>
      <c r="J81" t="s">
        <v>327</v>
      </c>
      <c r="K81" s="77">
        <v>0.33</v>
      </c>
      <c r="L81" t="s">
        <v>102</v>
      </c>
      <c r="M81" s="78">
        <v>1.6400000000000001E-2</v>
      </c>
      <c r="N81" s="78">
        <v>4.41E-2</v>
      </c>
      <c r="O81" s="77">
        <v>313.3</v>
      </c>
      <c r="P81" s="77">
        <v>5415000</v>
      </c>
      <c r="Q81" s="77">
        <v>0</v>
      </c>
      <c r="R81" s="77">
        <v>16965.195</v>
      </c>
      <c r="S81" s="78">
        <v>0</v>
      </c>
      <c r="T81" s="78">
        <v>4.7000000000000002E-3</v>
      </c>
      <c r="U81" s="78">
        <v>6.9999999999999999E-4</v>
      </c>
    </row>
    <row r="82" spans="2:21">
      <c r="B82" t="s">
        <v>621</v>
      </c>
      <c r="C82" t="s">
        <v>622</v>
      </c>
      <c r="D82" t="s">
        <v>100</v>
      </c>
      <c r="E82" t="s">
        <v>123</v>
      </c>
      <c r="F82" t="s">
        <v>420</v>
      </c>
      <c r="G82" t="s">
        <v>411</v>
      </c>
      <c r="H82" t="s">
        <v>508</v>
      </c>
      <c r="I82" t="s">
        <v>212</v>
      </c>
      <c r="J82" t="s">
        <v>327</v>
      </c>
      <c r="K82" s="77">
        <v>4.9400000000000004</v>
      </c>
      <c r="L82" t="s">
        <v>102</v>
      </c>
      <c r="M82" s="78">
        <v>2.7799999999999998E-2</v>
      </c>
      <c r="N82" s="78">
        <v>4.2200000000000001E-2</v>
      </c>
      <c r="O82" s="77">
        <v>114.65</v>
      </c>
      <c r="P82" s="77">
        <v>5116000</v>
      </c>
      <c r="Q82" s="77">
        <v>0</v>
      </c>
      <c r="R82" s="77">
        <v>5865.4939999999997</v>
      </c>
      <c r="S82" s="78">
        <v>0</v>
      </c>
      <c r="T82" s="78">
        <v>1.6000000000000001E-3</v>
      </c>
      <c r="U82" s="78">
        <v>2.0000000000000001E-4</v>
      </c>
    </row>
    <row r="83" spans="2:21">
      <c r="B83" t="s">
        <v>623</v>
      </c>
      <c r="C83" t="s">
        <v>624</v>
      </c>
      <c r="D83" t="s">
        <v>100</v>
      </c>
      <c r="E83" t="s">
        <v>123</v>
      </c>
      <c r="F83" t="s">
        <v>457</v>
      </c>
      <c r="G83" t="s">
        <v>411</v>
      </c>
      <c r="H83" t="s">
        <v>582</v>
      </c>
      <c r="I83" t="s">
        <v>150</v>
      </c>
      <c r="J83" t="s">
        <v>421</v>
      </c>
      <c r="K83" s="77">
        <v>0.08</v>
      </c>
      <c r="L83" t="s">
        <v>102</v>
      </c>
      <c r="M83" s="78">
        <v>1.4200000000000001E-2</v>
      </c>
      <c r="N83" s="78">
        <v>4.41E-2</v>
      </c>
      <c r="O83" s="77">
        <v>451.46</v>
      </c>
      <c r="P83" s="77">
        <v>5556000</v>
      </c>
      <c r="Q83" s="77">
        <v>0</v>
      </c>
      <c r="R83" s="77">
        <v>25083.117600000001</v>
      </c>
      <c r="S83" s="78">
        <v>0</v>
      </c>
      <c r="T83" s="78">
        <v>7.0000000000000001E-3</v>
      </c>
      <c r="U83" s="78">
        <v>1E-3</v>
      </c>
    </row>
    <row r="84" spans="2:21">
      <c r="B84" t="s">
        <v>625</v>
      </c>
      <c r="C84" t="s">
        <v>626</v>
      </c>
      <c r="D84" t="s">
        <v>100</v>
      </c>
      <c r="E84" t="s">
        <v>123</v>
      </c>
      <c r="F84" t="s">
        <v>457</v>
      </c>
      <c r="G84" t="s">
        <v>411</v>
      </c>
      <c r="H84" t="s">
        <v>582</v>
      </c>
      <c r="I84" t="s">
        <v>150</v>
      </c>
      <c r="J84" t="s">
        <v>602</v>
      </c>
      <c r="K84" s="77">
        <v>1.99</v>
      </c>
      <c r="L84" t="s">
        <v>102</v>
      </c>
      <c r="M84" s="78">
        <v>2.0199999999999999E-2</v>
      </c>
      <c r="N84" s="78">
        <v>3.2599999999999997E-2</v>
      </c>
      <c r="O84" s="77">
        <v>292.08</v>
      </c>
      <c r="P84" s="77">
        <v>5317749</v>
      </c>
      <c r="Q84" s="77">
        <v>321.48160000000001</v>
      </c>
      <c r="R84" s="77">
        <v>15853.562879200001</v>
      </c>
      <c r="S84" s="78">
        <v>0</v>
      </c>
      <c r="T84" s="78">
        <v>4.4000000000000003E-3</v>
      </c>
      <c r="U84" s="78">
        <v>5.9999999999999995E-4</v>
      </c>
    </row>
    <row r="85" spans="2:21">
      <c r="B85" t="s">
        <v>627</v>
      </c>
      <c r="C85" t="s">
        <v>628</v>
      </c>
      <c r="D85" t="s">
        <v>100</v>
      </c>
      <c r="E85" t="s">
        <v>123</v>
      </c>
      <c r="F85" t="s">
        <v>457</v>
      </c>
      <c r="G85" t="s">
        <v>411</v>
      </c>
      <c r="H85" t="s">
        <v>582</v>
      </c>
      <c r="I85" t="s">
        <v>150</v>
      </c>
      <c r="J85" t="s">
        <v>421</v>
      </c>
      <c r="K85" s="77">
        <v>0.75</v>
      </c>
      <c r="L85" t="s">
        <v>102</v>
      </c>
      <c r="M85" s="78">
        <v>1.5900000000000001E-2</v>
      </c>
      <c r="N85" s="78">
        <v>1.9900000000000001E-2</v>
      </c>
      <c r="O85" s="77">
        <v>352.23</v>
      </c>
      <c r="P85" s="77">
        <v>5453667</v>
      </c>
      <c r="Q85" s="77">
        <v>0</v>
      </c>
      <c r="R85" s="77">
        <v>19209.4512741</v>
      </c>
      <c r="S85" s="78">
        <v>0</v>
      </c>
      <c r="T85" s="78">
        <v>5.3E-3</v>
      </c>
      <c r="U85" s="78">
        <v>8.0000000000000004E-4</v>
      </c>
    </row>
    <row r="86" spans="2:21">
      <c r="B86" t="s">
        <v>629</v>
      </c>
      <c r="C86" t="s">
        <v>630</v>
      </c>
      <c r="D86" t="s">
        <v>100</v>
      </c>
      <c r="E86" t="s">
        <v>123</v>
      </c>
      <c r="F86" t="s">
        <v>457</v>
      </c>
      <c r="G86" t="s">
        <v>411</v>
      </c>
      <c r="H86" t="s">
        <v>582</v>
      </c>
      <c r="I86" t="s">
        <v>150</v>
      </c>
      <c r="J86" t="s">
        <v>631</v>
      </c>
      <c r="K86" s="77">
        <v>2.98</v>
      </c>
      <c r="L86" t="s">
        <v>102</v>
      </c>
      <c r="M86" s="78">
        <v>2.5899999999999999E-2</v>
      </c>
      <c r="N86" s="78">
        <v>3.8399999999999997E-2</v>
      </c>
      <c r="O86" s="77">
        <v>557.77</v>
      </c>
      <c r="P86" s="77">
        <v>5363461</v>
      </c>
      <c r="Q86" s="77">
        <v>0</v>
      </c>
      <c r="R86" s="77">
        <v>29915.7764197</v>
      </c>
      <c r="S86" s="78">
        <v>0</v>
      </c>
      <c r="T86" s="78">
        <v>8.3000000000000001E-3</v>
      </c>
      <c r="U86" s="78">
        <v>1.1999999999999999E-3</v>
      </c>
    </row>
    <row r="87" spans="2:21">
      <c r="B87" t="s">
        <v>632</v>
      </c>
      <c r="C87" t="s">
        <v>633</v>
      </c>
      <c r="D87" t="s">
        <v>100</v>
      </c>
      <c r="E87" t="s">
        <v>123</v>
      </c>
      <c r="F87" t="s">
        <v>454</v>
      </c>
      <c r="G87" t="s">
        <v>411</v>
      </c>
      <c r="H87" t="s">
        <v>582</v>
      </c>
      <c r="I87" t="s">
        <v>150</v>
      </c>
      <c r="J87" t="s">
        <v>282</v>
      </c>
      <c r="K87" s="77">
        <v>3.21</v>
      </c>
      <c r="L87" t="s">
        <v>102</v>
      </c>
      <c r="M87" s="78">
        <v>2.9700000000000001E-2</v>
      </c>
      <c r="N87" s="78">
        <v>3.49E-2</v>
      </c>
      <c r="O87" s="77">
        <v>120.66</v>
      </c>
      <c r="P87" s="77">
        <v>5458000</v>
      </c>
      <c r="Q87" s="77">
        <v>0</v>
      </c>
      <c r="R87" s="77">
        <v>6585.6228000000001</v>
      </c>
      <c r="S87" s="78">
        <v>0</v>
      </c>
      <c r="T87" s="78">
        <v>1.8E-3</v>
      </c>
      <c r="U87" s="78">
        <v>2.9999999999999997E-4</v>
      </c>
    </row>
    <row r="88" spans="2:21">
      <c r="B88" t="s">
        <v>634</v>
      </c>
      <c r="C88" t="s">
        <v>635</v>
      </c>
      <c r="D88" t="s">
        <v>100</v>
      </c>
      <c r="E88" t="s">
        <v>123</v>
      </c>
      <c r="F88" t="s">
        <v>454</v>
      </c>
      <c r="G88" t="s">
        <v>411</v>
      </c>
      <c r="H88" t="s">
        <v>508</v>
      </c>
      <c r="I88" t="s">
        <v>212</v>
      </c>
      <c r="J88" t="s">
        <v>618</v>
      </c>
      <c r="K88" s="77">
        <v>4.87</v>
      </c>
      <c r="L88" t="s">
        <v>102</v>
      </c>
      <c r="M88" s="78">
        <v>8.3999999999999995E-3</v>
      </c>
      <c r="N88" s="78">
        <v>3.9399999999999998E-2</v>
      </c>
      <c r="O88" s="77">
        <v>145.94</v>
      </c>
      <c r="P88" s="77">
        <v>4570000</v>
      </c>
      <c r="Q88" s="77">
        <v>0</v>
      </c>
      <c r="R88" s="77">
        <v>6669.4579999999996</v>
      </c>
      <c r="S88" s="78">
        <v>0</v>
      </c>
      <c r="T88" s="78">
        <v>1.8E-3</v>
      </c>
      <c r="U88" s="78">
        <v>2.9999999999999997E-4</v>
      </c>
    </row>
    <row r="89" spans="2:21">
      <c r="B89" t="s">
        <v>636</v>
      </c>
      <c r="C89" t="s">
        <v>637</v>
      </c>
      <c r="D89" t="s">
        <v>100</v>
      </c>
      <c r="E89" t="s">
        <v>123</v>
      </c>
      <c r="F89" t="s">
        <v>454</v>
      </c>
      <c r="G89" t="s">
        <v>411</v>
      </c>
      <c r="H89" t="s">
        <v>508</v>
      </c>
      <c r="I89" t="s">
        <v>212</v>
      </c>
      <c r="J89" t="s">
        <v>377</v>
      </c>
      <c r="K89" s="77">
        <v>5.23</v>
      </c>
      <c r="L89" t="s">
        <v>102</v>
      </c>
      <c r="M89" s="78">
        <v>3.09E-2</v>
      </c>
      <c r="N89" s="78">
        <v>3.39E-2</v>
      </c>
      <c r="O89" s="77">
        <v>347.17</v>
      </c>
      <c r="P89" s="77">
        <v>5032053</v>
      </c>
      <c r="Q89" s="77">
        <v>0</v>
      </c>
      <c r="R89" s="77">
        <v>17469.7784001</v>
      </c>
      <c r="S89" s="78">
        <v>0</v>
      </c>
      <c r="T89" s="78">
        <v>4.7999999999999996E-3</v>
      </c>
      <c r="U89" s="78">
        <v>6.9999999999999999E-4</v>
      </c>
    </row>
    <row r="90" spans="2:21">
      <c r="B90" t="s">
        <v>638</v>
      </c>
      <c r="C90" t="s">
        <v>639</v>
      </c>
      <c r="D90" t="s">
        <v>100</v>
      </c>
      <c r="E90" t="s">
        <v>123</v>
      </c>
      <c r="F90" t="s">
        <v>640</v>
      </c>
      <c r="G90" t="s">
        <v>127</v>
      </c>
      <c r="H90" t="s">
        <v>508</v>
      </c>
      <c r="I90" t="s">
        <v>212</v>
      </c>
      <c r="J90" t="s">
        <v>436</v>
      </c>
      <c r="K90" s="77">
        <v>0.03</v>
      </c>
      <c r="L90" t="s">
        <v>102</v>
      </c>
      <c r="M90" s="78">
        <v>2.1499999999999998E-2</v>
      </c>
      <c r="N90" s="78">
        <v>5.8299999999999998E-2</v>
      </c>
      <c r="O90" s="77">
        <v>1082346.4099999999</v>
      </c>
      <c r="P90" s="77">
        <v>110.02</v>
      </c>
      <c r="Q90" s="77">
        <v>0</v>
      </c>
      <c r="R90" s="77">
        <v>1190.7975202820001</v>
      </c>
      <c r="S90" s="78">
        <v>1.8599999999999998E-2</v>
      </c>
      <c r="T90" s="78">
        <v>2.9999999999999997E-4</v>
      </c>
      <c r="U90" s="78">
        <v>0</v>
      </c>
    </row>
    <row r="91" spans="2:21">
      <c r="B91" t="s">
        <v>641</v>
      </c>
      <c r="C91" t="s">
        <v>642</v>
      </c>
      <c r="D91" t="s">
        <v>100</v>
      </c>
      <c r="E91" t="s">
        <v>123</v>
      </c>
      <c r="F91" t="s">
        <v>640</v>
      </c>
      <c r="G91" t="s">
        <v>127</v>
      </c>
      <c r="H91" t="s">
        <v>508</v>
      </c>
      <c r="I91" t="s">
        <v>212</v>
      </c>
      <c r="J91" t="s">
        <v>643</v>
      </c>
      <c r="K91" s="77">
        <v>1.68</v>
      </c>
      <c r="L91" t="s">
        <v>102</v>
      </c>
      <c r="M91" s="78">
        <v>1.7999999999999999E-2</v>
      </c>
      <c r="N91" s="78">
        <v>2.9000000000000001E-2</v>
      </c>
      <c r="O91" s="77">
        <v>10032147.859999999</v>
      </c>
      <c r="P91" s="77">
        <v>107.61</v>
      </c>
      <c r="Q91" s="77">
        <v>0</v>
      </c>
      <c r="R91" s="77">
        <v>10795.594312146</v>
      </c>
      <c r="S91" s="78">
        <v>9.4999999999999998E-3</v>
      </c>
      <c r="T91" s="78">
        <v>3.0000000000000001E-3</v>
      </c>
      <c r="U91" s="78">
        <v>4.0000000000000002E-4</v>
      </c>
    </row>
    <row r="92" spans="2:21">
      <c r="B92" t="s">
        <v>644</v>
      </c>
      <c r="C92" t="s">
        <v>645</v>
      </c>
      <c r="D92" t="s">
        <v>100</v>
      </c>
      <c r="E92" t="s">
        <v>123</v>
      </c>
      <c r="F92" t="s">
        <v>640</v>
      </c>
      <c r="G92" t="s">
        <v>127</v>
      </c>
      <c r="H92" t="s">
        <v>508</v>
      </c>
      <c r="I92" t="s">
        <v>212</v>
      </c>
      <c r="J92" t="s">
        <v>646</v>
      </c>
      <c r="K92" s="77">
        <v>4.18</v>
      </c>
      <c r="L92" t="s">
        <v>102</v>
      </c>
      <c r="M92" s="78">
        <v>2.7699999999999999E-2</v>
      </c>
      <c r="N92" s="78">
        <v>2.7400000000000001E-2</v>
      </c>
      <c r="O92" s="77">
        <v>5906890.5499999998</v>
      </c>
      <c r="P92" s="77">
        <v>98.73</v>
      </c>
      <c r="Q92" s="77">
        <v>0</v>
      </c>
      <c r="R92" s="77">
        <v>5831.8730400149998</v>
      </c>
      <c r="S92" s="78">
        <v>2.0400000000000001E-2</v>
      </c>
      <c r="T92" s="78">
        <v>1.6000000000000001E-3</v>
      </c>
      <c r="U92" s="78">
        <v>2.0000000000000001E-4</v>
      </c>
    </row>
    <row r="93" spans="2:21">
      <c r="B93" t="s">
        <v>647</v>
      </c>
      <c r="C93" t="s">
        <v>648</v>
      </c>
      <c r="D93" t="s">
        <v>100</v>
      </c>
      <c r="E93" t="s">
        <v>123</v>
      </c>
      <c r="F93" t="s">
        <v>649</v>
      </c>
      <c r="G93" t="s">
        <v>448</v>
      </c>
      <c r="H93" t="s">
        <v>650</v>
      </c>
      <c r="I93" t="s">
        <v>212</v>
      </c>
      <c r="J93" t="s">
        <v>651</v>
      </c>
      <c r="K93" s="77">
        <v>2.73</v>
      </c>
      <c r="L93" t="s">
        <v>102</v>
      </c>
      <c r="M93" s="78">
        <v>1.4E-2</v>
      </c>
      <c r="N93" s="78">
        <v>2.8899999999999999E-2</v>
      </c>
      <c r="O93" s="77">
        <v>15368295.49</v>
      </c>
      <c r="P93" s="77">
        <v>105.25</v>
      </c>
      <c r="Q93" s="77">
        <v>117.81599</v>
      </c>
      <c r="R93" s="77">
        <v>16292.946993224999</v>
      </c>
      <c r="S93" s="78">
        <v>1.7299999999999999E-2</v>
      </c>
      <c r="T93" s="78">
        <v>4.4999999999999997E-3</v>
      </c>
      <c r="U93" s="78">
        <v>6.9999999999999999E-4</v>
      </c>
    </row>
    <row r="94" spans="2:21">
      <c r="B94" t="s">
        <v>652</v>
      </c>
      <c r="C94" t="s">
        <v>653</v>
      </c>
      <c r="D94" t="s">
        <v>100</v>
      </c>
      <c r="E94" t="s">
        <v>123</v>
      </c>
      <c r="F94" t="s">
        <v>531</v>
      </c>
      <c r="G94" t="s">
        <v>448</v>
      </c>
      <c r="H94" t="s">
        <v>650</v>
      </c>
      <c r="I94" t="s">
        <v>212</v>
      </c>
      <c r="J94" t="s">
        <v>654</v>
      </c>
      <c r="K94" s="77">
        <v>7.16</v>
      </c>
      <c r="L94" t="s">
        <v>102</v>
      </c>
      <c r="M94" s="78">
        <v>3.61E-2</v>
      </c>
      <c r="N94" s="78">
        <v>3.4000000000000002E-2</v>
      </c>
      <c r="O94" s="77">
        <v>14796658.390000001</v>
      </c>
      <c r="P94" s="77">
        <v>101.69</v>
      </c>
      <c r="Q94" s="77">
        <v>0</v>
      </c>
      <c r="R94" s="77">
        <v>15046.721916791001</v>
      </c>
      <c r="S94" s="78">
        <v>3.2199999999999999E-2</v>
      </c>
      <c r="T94" s="78">
        <v>4.1999999999999997E-3</v>
      </c>
      <c r="U94" s="78">
        <v>5.9999999999999995E-4</v>
      </c>
    </row>
    <row r="95" spans="2:21">
      <c r="B95" t="s">
        <v>655</v>
      </c>
      <c r="C95" t="s">
        <v>656</v>
      </c>
      <c r="D95" t="s">
        <v>100</v>
      </c>
      <c r="E95" t="s">
        <v>123</v>
      </c>
      <c r="F95" t="s">
        <v>556</v>
      </c>
      <c r="G95" t="s">
        <v>448</v>
      </c>
      <c r="H95" t="s">
        <v>650</v>
      </c>
      <c r="I95" t="s">
        <v>212</v>
      </c>
      <c r="J95" t="s">
        <v>282</v>
      </c>
      <c r="K95" s="77">
        <v>2.64</v>
      </c>
      <c r="L95" t="s">
        <v>102</v>
      </c>
      <c r="M95" s="78">
        <v>2.1499999999999998E-2</v>
      </c>
      <c r="N95" s="78">
        <v>3.61E-2</v>
      </c>
      <c r="O95" s="77">
        <v>30724742.329999998</v>
      </c>
      <c r="P95" s="77">
        <v>107.2</v>
      </c>
      <c r="Q95" s="77">
        <v>0</v>
      </c>
      <c r="R95" s="77">
        <v>32936.923777759999</v>
      </c>
      <c r="S95" s="78">
        <v>1.5699999999999999E-2</v>
      </c>
      <c r="T95" s="78">
        <v>9.1000000000000004E-3</v>
      </c>
      <c r="U95" s="78">
        <v>1.2999999999999999E-3</v>
      </c>
    </row>
    <row r="96" spans="2:21">
      <c r="B96" t="s">
        <v>657</v>
      </c>
      <c r="C96" t="s">
        <v>658</v>
      </c>
      <c r="D96" t="s">
        <v>100</v>
      </c>
      <c r="E96" t="s">
        <v>123</v>
      </c>
      <c r="F96" t="s">
        <v>556</v>
      </c>
      <c r="G96" t="s">
        <v>448</v>
      </c>
      <c r="H96" t="s">
        <v>650</v>
      </c>
      <c r="I96" t="s">
        <v>212</v>
      </c>
      <c r="J96" t="s">
        <v>659</v>
      </c>
      <c r="K96" s="77">
        <v>7.65</v>
      </c>
      <c r="L96" t="s">
        <v>102</v>
      </c>
      <c r="M96" s="78">
        <v>1.15E-2</v>
      </c>
      <c r="N96" s="78">
        <v>3.6700000000000003E-2</v>
      </c>
      <c r="O96" s="77">
        <v>15333035.27</v>
      </c>
      <c r="P96" s="77">
        <v>90.26</v>
      </c>
      <c r="Q96" s="77">
        <v>0</v>
      </c>
      <c r="R96" s="77">
        <v>13839.597634702001</v>
      </c>
      <c r="S96" s="78">
        <v>3.3300000000000003E-2</v>
      </c>
      <c r="T96" s="78">
        <v>3.8E-3</v>
      </c>
      <c r="U96" s="78">
        <v>5.9999999999999995E-4</v>
      </c>
    </row>
    <row r="97" spans="2:21">
      <c r="B97" t="s">
        <v>660</v>
      </c>
      <c r="C97" t="s">
        <v>661</v>
      </c>
      <c r="D97" t="s">
        <v>100</v>
      </c>
      <c r="E97" t="s">
        <v>123</v>
      </c>
      <c r="F97" t="s">
        <v>662</v>
      </c>
      <c r="G97" t="s">
        <v>663</v>
      </c>
      <c r="H97" t="s">
        <v>650</v>
      </c>
      <c r="I97" t="s">
        <v>212</v>
      </c>
      <c r="J97" t="s">
        <v>664</v>
      </c>
      <c r="K97" s="77">
        <v>6.03</v>
      </c>
      <c r="L97" t="s">
        <v>102</v>
      </c>
      <c r="M97" s="78">
        <v>5.1499999999999997E-2</v>
      </c>
      <c r="N97" s="78">
        <v>0.03</v>
      </c>
      <c r="O97" s="77">
        <v>35729412.960000001</v>
      </c>
      <c r="P97" s="77">
        <v>151.35</v>
      </c>
      <c r="Q97" s="77">
        <v>0</v>
      </c>
      <c r="R97" s="77">
        <v>54076.466514959997</v>
      </c>
      <c r="S97" s="78">
        <v>1.14E-2</v>
      </c>
      <c r="T97" s="78">
        <v>1.4999999999999999E-2</v>
      </c>
      <c r="U97" s="78">
        <v>2.2000000000000001E-3</v>
      </c>
    </row>
    <row r="98" spans="2:21">
      <c r="B98" t="s">
        <v>665</v>
      </c>
      <c r="C98" t="s">
        <v>666</v>
      </c>
      <c r="D98" t="s">
        <v>100</v>
      </c>
      <c r="E98" t="s">
        <v>123</v>
      </c>
      <c r="F98" t="s">
        <v>667</v>
      </c>
      <c r="G98" t="s">
        <v>132</v>
      </c>
      <c r="H98" t="s">
        <v>668</v>
      </c>
      <c r="I98" t="s">
        <v>150</v>
      </c>
      <c r="J98" t="s">
        <v>669</v>
      </c>
      <c r="K98" s="77">
        <v>1.63</v>
      </c>
      <c r="L98" t="s">
        <v>102</v>
      </c>
      <c r="M98" s="78">
        <v>2.1999999999999999E-2</v>
      </c>
      <c r="N98" s="78">
        <v>2.0199999999999999E-2</v>
      </c>
      <c r="O98" s="77">
        <v>9227168.5899999999</v>
      </c>
      <c r="P98" s="77">
        <v>110.3</v>
      </c>
      <c r="Q98" s="77">
        <v>0</v>
      </c>
      <c r="R98" s="77">
        <v>10177.56695477</v>
      </c>
      <c r="S98" s="78">
        <v>1.1599999999999999E-2</v>
      </c>
      <c r="T98" s="78">
        <v>2.8E-3</v>
      </c>
      <c r="U98" s="78">
        <v>4.0000000000000002E-4</v>
      </c>
    </row>
    <row r="99" spans="2:21">
      <c r="B99" t="s">
        <v>670</v>
      </c>
      <c r="C99" t="s">
        <v>671</v>
      </c>
      <c r="D99" t="s">
        <v>100</v>
      </c>
      <c r="E99" t="s">
        <v>123</v>
      </c>
      <c r="F99" t="s">
        <v>667</v>
      </c>
      <c r="G99" t="s">
        <v>132</v>
      </c>
      <c r="H99" t="s">
        <v>668</v>
      </c>
      <c r="I99" t="s">
        <v>150</v>
      </c>
      <c r="J99" t="s">
        <v>631</v>
      </c>
      <c r="K99" s="77">
        <v>4.92</v>
      </c>
      <c r="L99" t="s">
        <v>102</v>
      </c>
      <c r="M99" s="78">
        <v>1.7000000000000001E-2</v>
      </c>
      <c r="N99" s="78">
        <v>2.3699999999999999E-2</v>
      </c>
      <c r="O99" s="77">
        <v>5789176.3200000003</v>
      </c>
      <c r="P99" s="77">
        <v>104.57</v>
      </c>
      <c r="Q99" s="77">
        <v>0</v>
      </c>
      <c r="R99" s="77">
        <v>6053.7416778240004</v>
      </c>
      <c r="S99" s="78">
        <v>4.5999999999999999E-3</v>
      </c>
      <c r="T99" s="78">
        <v>1.6999999999999999E-3</v>
      </c>
      <c r="U99" s="78">
        <v>2.0000000000000001E-4</v>
      </c>
    </row>
    <row r="100" spans="2:21">
      <c r="B100" t="s">
        <v>672</v>
      </c>
      <c r="C100" t="s">
        <v>673</v>
      </c>
      <c r="D100" t="s">
        <v>100</v>
      </c>
      <c r="E100" t="s">
        <v>123</v>
      </c>
      <c r="F100" t="s">
        <v>667</v>
      </c>
      <c r="G100" t="s">
        <v>132</v>
      </c>
      <c r="H100" t="s">
        <v>650</v>
      </c>
      <c r="I100" t="s">
        <v>212</v>
      </c>
      <c r="J100" t="s">
        <v>654</v>
      </c>
      <c r="K100" s="77">
        <v>9.7899999999999991</v>
      </c>
      <c r="L100" t="s">
        <v>102</v>
      </c>
      <c r="M100" s="78">
        <v>5.7999999999999996E-3</v>
      </c>
      <c r="N100" s="78">
        <v>2.75E-2</v>
      </c>
      <c r="O100" s="77">
        <v>2859812.38</v>
      </c>
      <c r="P100" s="77">
        <v>86.47</v>
      </c>
      <c r="Q100" s="77">
        <v>0</v>
      </c>
      <c r="R100" s="77">
        <v>2472.8797649859998</v>
      </c>
      <c r="S100" s="78">
        <v>6.0000000000000001E-3</v>
      </c>
      <c r="T100" s="78">
        <v>6.9999999999999999E-4</v>
      </c>
      <c r="U100" s="78">
        <v>1E-4</v>
      </c>
    </row>
    <row r="101" spans="2:21">
      <c r="B101" t="s">
        <v>674</v>
      </c>
      <c r="C101" t="s">
        <v>675</v>
      </c>
      <c r="D101" t="s">
        <v>100</v>
      </c>
      <c r="E101" t="s">
        <v>123</v>
      </c>
      <c r="F101" t="s">
        <v>594</v>
      </c>
      <c r="G101" t="s">
        <v>448</v>
      </c>
      <c r="H101" t="s">
        <v>668</v>
      </c>
      <c r="I101" t="s">
        <v>150</v>
      </c>
      <c r="J101" t="s">
        <v>676</v>
      </c>
      <c r="K101" s="77">
        <v>2.42</v>
      </c>
      <c r="L101" t="s">
        <v>102</v>
      </c>
      <c r="M101" s="78">
        <v>1.95E-2</v>
      </c>
      <c r="N101" s="78">
        <v>3.49E-2</v>
      </c>
      <c r="O101" s="77">
        <v>7581243.6299999999</v>
      </c>
      <c r="P101" s="77">
        <v>106.63</v>
      </c>
      <c r="Q101" s="77">
        <v>0</v>
      </c>
      <c r="R101" s="77">
        <v>8083.8800826690003</v>
      </c>
      <c r="S101" s="78">
        <v>1.3299999999999999E-2</v>
      </c>
      <c r="T101" s="78">
        <v>2.2000000000000001E-3</v>
      </c>
      <c r="U101" s="78">
        <v>2.9999999999999997E-4</v>
      </c>
    </row>
    <row r="102" spans="2:21">
      <c r="B102" t="s">
        <v>677</v>
      </c>
      <c r="C102" t="s">
        <v>678</v>
      </c>
      <c r="D102" t="s">
        <v>100</v>
      </c>
      <c r="E102" t="s">
        <v>123</v>
      </c>
      <c r="F102" t="s">
        <v>594</v>
      </c>
      <c r="G102" t="s">
        <v>448</v>
      </c>
      <c r="H102" t="s">
        <v>668</v>
      </c>
      <c r="I102" t="s">
        <v>150</v>
      </c>
      <c r="J102" t="s">
        <v>679</v>
      </c>
      <c r="K102" s="77">
        <v>1.08</v>
      </c>
      <c r="L102" t="s">
        <v>102</v>
      </c>
      <c r="M102" s="78">
        <v>2.5000000000000001E-2</v>
      </c>
      <c r="N102" s="78">
        <v>2.81E-2</v>
      </c>
      <c r="O102" s="77">
        <v>38455.68</v>
      </c>
      <c r="P102" s="77">
        <v>109.89</v>
      </c>
      <c r="Q102" s="77">
        <v>0</v>
      </c>
      <c r="R102" s="77">
        <v>42.258946752</v>
      </c>
      <c r="S102" s="78">
        <v>1E-4</v>
      </c>
      <c r="T102" s="78">
        <v>0</v>
      </c>
      <c r="U102" s="78">
        <v>0</v>
      </c>
    </row>
    <row r="103" spans="2:21">
      <c r="B103" t="s">
        <v>680</v>
      </c>
      <c r="C103" t="s">
        <v>681</v>
      </c>
      <c r="D103" t="s">
        <v>100</v>
      </c>
      <c r="E103" t="s">
        <v>123</v>
      </c>
      <c r="F103" t="s">
        <v>594</v>
      </c>
      <c r="G103" t="s">
        <v>448</v>
      </c>
      <c r="H103" t="s">
        <v>668</v>
      </c>
      <c r="I103" t="s">
        <v>150</v>
      </c>
      <c r="J103" t="s">
        <v>364</v>
      </c>
      <c r="K103" s="77">
        <v>5.61</v>
      </c>
      <c r="L103" t="s">
        <v>102</v>
      </c>
      <c r="M103" s="78">
        <v>1.17E-2</v>
      </c>
      <c r="N103" s="78">
        <v>3.7999999999999999E-2</v>
      </c>
      <c r="O103" s="77">
        <v>1039290.4</v>
      </c>
      <c r="P103" s="77">
        <v>93.9</v>
      </c>
      <c r="Q103" s="77">
        <v>0</v>
      </c>
      <c r="R103" s="77">
        <v>975.89368560000003</v>
      </c>
      <c r="S103" s="78">
        <v>1.4E-3</v>
      </c>
      <c r="T103" s="78">
        <v>2.9999999999999997E-4</v>
      </c>
      <c r="U103" s="78">
        <v>0</v>
      </c>
    </row>
    <row r="104" spans="2:21">
      <c r="B104" t="s">
        <v>682</v>
      </c>
      <c r="C104" t="s">
        <v>683</v>
      </c>
      <c r="D104" t="s">
        <v>100</v>
      </c>
      <c r="E104" t="s">
        <v>123</v>
      </c>
      <c r="F104" t="s">
        <v>594</v>
      </c>
      <c r="G104" t="s">
        <v>448</v>
      </c>
      <c r="H104" t="s">
        <v>668</v>
      </c>
      <c r="I104" t="s">
        <v>150</v>
      </c>
      <c r="J104" t="s">
        <v>659</v>
      </c>
      <c r="K104" s="77">
        <v>5.62</v>
      </c>
      <c r="L104" t="s">
        <v>102</v>
      </c>
      <c r="M104" s="78">
        <v>1.3299999999999999E-2</v>
      </c>
      <c r="N104" s="78">
        <v>3.9100000000000003E-2</v>
      </c>
      <c r="O104" s="77">
        <v>18546297.940000001</v>
      </c>
      <c r="P104" s="77">
        <v>94.4</v>
      </c>
      <c r="Q104" s="77">
        <v>0</v>
      </c>
      <c r="R104" s="77">
        <v>17507.705255360001</v>
      </c>
      <c r="S104" s="78">
        <v>1.5599999999999999E-2</v>
      </c>
      <c r="T104" s="78">
        <v>4.8999999999999998E-3</v>
      </c>
      <c r="U104" s="78">
        <v>6.9999999999999999E-4</v>
      </c>
    </row>
    <row r="105" spans="2:21">
      <c r="B105" t="s">
        <v>684</v>
      </c>
      <c r="C105" t="s">
        <v>685</v>
      </c>
      <c r="D105" t="s">
        <v>100</v>
      </c>
      <c r="E105" t="s">
        <v>123</v>
      </c>
      <c r="F105" t="s">
        <v>594</v>
      </c>
      <c r="G105" t="s">
        <v>448</v>
      </c>
      <c r="H105" t="s">
        <v>686</v>
      </c>
      <c r="I105" t="s">
        <v>223</v>
      </c>
      <c r="J105" t="s">
        <v>313</v>
      </c>
      <c r="K105" s="77">
        <v>5.78</v>
      </c>
      <c r="L105" t="s">
        <v>102</v>
      </c>
      <c r="M105" s="78">
        <v>1.8700000000000001E-2</v>
      </c>
      <c r="N105" s="78">
        <v>3.9300000000000002E-2</v>
      </c>
      <c r="O105" s="77">
        <v>15704705.76</v>
      </c>
      <c r="P105" s="77">
        <v>93.72</v>
      </c>
      <c r="Q105" s="77">
        <v>0</v>
      </c>
      <c r="R105" s="77">
        <v>14718.450238272</v>
      </c>
      <c r="S105" s="78">
        <v>2.81E-2</v>
      </c>
      <c r="T105" s="78">
        <v>4.1000000000000003E-3</v>
      </c>
      <c r="U105" s="78">
        <v>5.9999999999999995E-4</v>
      </c>
    </row>
    <row r="106" spans="2:21">
      <c r="B106" t="s">
        <v>687</v>
      </c>
      <c r="C106" t="s">
        <v>688</v>
      </c>
      <c r="D106" t="s">
        <v>100</v>
      </c>
      <c r="E106" t="s">
        <v>123</v>
      </c>
      <c r="F106" t="s">
        <v>594</v>
      </c>
      <c r="G106" t="s">
        <v>448</v>
      </c>
      <c r="H106" t="s">
        <v>668</v>
      </c>
      <c r="I106" t="s">
        <v>150</v>
      </c>
      <c r="J106" t="s">
        <v>370</v>
      </c>
      <c r="K106" s="77">
        <v>3.94</v>
      </c>
      <c r="L106" t="s">
        <v>102</v>
      </c>
      <c r="M106" s="78">
        <v>3.3500000000000002E-2</v>
      </c>
      <c r="N106" s="78">
        <v>3.5700000000000003E-2</v>
      </c>
      <c r="O106" s="77">
        <v>6928362.1399999997</v>
      </c>
      <c r="P106" s="77">
        <v>108.2</v>
      </c>
      <c r="Q106" s="77">
        <v>0</v>
      </c>
      <c r="R106" s="77">
        <v>7496.4878354800003</v>
      </c>
      <c r="S106" s="78">
        <v>1.67E-2</v>
      </c>
      <c r="T106" s="78">
        <v>2.0999999999999999E-3</v>
      </c>
      <c r="U106" s="78">
        <v>2.9999999999999997E-4</v>
      </c>
    </row>
    <row r="107" spans="2:21">
      <c r="B107" t="s">
        <v>689</v>
      </c>
      <c r="C107" t="s">
        <v>690</v>
      </c>
      <c r="D107" t="s">
        <v>100</v>
      </c>
      <c r="E107" t="s">
        <v>123</v>
      </c>
      <c r="F107" t="s">
        <v>410</v>
      </c>
      <c r="G107" t="s">
        <v>411</v>
      </c>
      <c r="H107" t="s">
        <v>650</v>
      </c>
      <c r="I107" t="s">
        <v>212</v>
      </c>
      <c r="J107" t="s">
        <v>691</v>
      </c>
      <c r="K107" s="77">
        <v>1.26</v>
      </c>
      <c r="L107" t="s">
        <v>102</v>
      </c>
      <c r="M107" s="78">
        <v>2.1999999999999999E-2</v>
      </c>
      <c r="N107" s="78">
        <v>2.8500000000000001E-2</v>
      </c>
      <c r="O107" s="77">
        <v>84.66</v>
      </c>
      <c r="P107" s="77">
        <v>5490000</v>
      </c>
      <c r="Q107" s="77">
        <v>0</v>
      </c>
      <c r="R107" s="77">
        <v>4647.8339999999998</v>
      </c>
      <c r="S107" s="78">
        <v>0</v>
      </c>
      <c r="T107" s="78">
        <v>1.2999999999999999E-3</v>
      </c>
      <c r="U107" s="78">
        <v>2.0000000000000001E-4</v>
      </c>
    </row>
    <row r="108" spans="2:21">
      <c r="B108" t="s">
        <v>692</v>
      </c>
      <c r="C108" t="s">
        <v>693</v>
      </c>
      <c r="D108" t="s">
        <v>100</v>
      </c>
      <c r="E108" t="s">
        <v>123</v>
      </c>
      <c r="F108" t="s">
        <v>410</v>
      </c>
      <c r="G108" t="s">
        <v>411</v>
      </c>
      <c r="H108" t="s">
        <v>650</v>
      </c>
      <c r="I108" t="s">
        <v>212</v>
      </c>
      <c r="J108" t="s">
        <v>618</v>
      </c>
      <c r="K108" s="77">
        <v>4.8899999999999997</v>
      </c>
      <c r="L108" t="s">
        <v>102</v>
      </c>
      <c r="M108" s="78">
        <v>1.09E-2</v>
      </c>
      <c r="N108" s="78">
        <v>3.8199999999999998E-2</v>
      </c>
      <c r="O108" s="77">
        <v>456.87</v>
      </c>
      <c r="P108" s="77">
        <v>4616513</v>
      </c>
      <c r="Q108" s="77">
        <v>261.89911999999998</v>
      </c>
      <c r="R108" s="77">
        <v>21353.362063100001</v>
      </c>
      <c r="S108" s="78">
        <v>0</v>
      </c>
      <c r="T108" s="78">
        <v>5.8999999999999999E-3</v>
      </c>
      <c r="U108" s="78">
        <v>8.9999999999999998E-4</v>
      </c>
    </row>
    <row r="109" spans="2:21">
      <c r="B109" t="s">
        <v>694</v>
      </c>
      <c r="C109" t="s">
        <v>695</v>
      </c>
      <c r="D109" t="s">
        <v>100</v>
      </c>
      <c r="E109" t="s">
        <v>123</v>
      </c>
      <c r="F109" t="s">
        <v>410</v>
      </c>
      <c r="G109" t="s">
        <v>411</v>
      </c>
      <c r="H109" t="s">
        <v>668</v>
      </c>
      <c r="I109" t="s">
        <v>150</v>
      </c>
      <c r="J109" t="s">
        <v>696</v>
      </c>
      <c r="K109" s="77">
        <v>5.54</v>
      </c>
      <c r="L109" t="s">
        <v>102</v>
      </c>
      <c r="M109" s="78">
        <v>2.9899999999999999E-2</v>
      </c>
      <c r="N109" s="78">
        <v>3.04E-2</v>
      </c>
      <c r="O109" s="77">
        <v>374.94</v>
      </c>
      <c r="P109" s="77">
        <v>5074000</v>
      </c>
      <c r="Q109" s="77">
        <v>0</v>
      </c>
      <c r="R109" s="77">
        <v>19024.455600000001</v>
      </c>
      <c r="S109" s="78">
        <v>0</v>
      </c>
      <c r="T109" s="78">
        <v>5.3E-3</v>
      </c>
      <c r="U109" s="78">
        <v>8.0000000000000004E-4</v>
      </c>
    </row>
    <row r="110" spans="2:21">
      <c r="B110" t="s">
        <v>697</v>
      </c>
      <c r="C110" t="s">
        <v>698</v>
      </c>
      <c r="D110" t="s">
        <v>100</v>
      </c>
      <c r="E110" t="s">
        <v>123</v>
      </c>
      <c r="F110" t="s">
        <v>410</v>
      </c>
      <c r="G110" t="s">
        <v>411</v>
      </c>
      <c r="H110" t="s">
        <v>650</v>
      </c>
      <c r="I110" t="s">
        <v>212</v>
      </c>
      <c r="J110" t="s">
        <v>373</v>
      </c>
      <c r="K110" s="77">
        <v>3.1</v>
      </c>
      <c r="L110" t="s">
        <v>102</v>
      </c>
      <c r="M110" s="78">
        <v>2.3199999999999998E-2</v>
      </c>
      <c r="N110" s="78">
        <v>3.5499999999999997E-2</v>
      </c>
      <c r="O110" s="77">
        <v>53.93</v>
      </c>
      <c r="P110" s="77">
        <v>5350000</v>
      </c>
      <c r="Q110" s="77">
        <v>0</v>
      </c>
      <c r="R110" s="77">
        <v>2885.2550000000001</v>
      </c>
      <c r="S110" s="78">
        <v>0</v>
      </c>
      <c r="T110" s="78">
        <v>8.0000000000000004E-4</v>
      </c>
      <c r="U110" s="78">
        <v>1E-4</v>
      </c>
    </row>
    <row r="111" spans="2:21">
      <c r="B111" t="s">
        <v>699</v>
      </c>
      <c r="C111" t="s">
        <v>700</v>
      </c>
      <c r="D111" t="s">
        <v>100</v>
      </c>
      <c r="E111" t="s">
        <v>123</v>
      </c>
      <c r="F111" t="s">
        <v>416</v>
      </c>
      <c r="G111" t="s">
        <v>411</v>
      </c>
      <c r="H111" t="s">
        <v>650</v>
      </c>
      <c r="I111" t="s">
        <v>212</v>
      </c>
      <c r="J111" t="s">
        <v>373</v>
      </c>
      <c r="K111" s="77">
        <v>3.11</v>
      </c>
      <c r="L111" t="s">
        <v>102</v>
      </c>
      <c r="M111" s="78">
        <v>2.4199999999999999E-2</v>
      </c>
      <c r="N111" s="78">
        <v>4.1000000000000002E-2</v>
      </c>
      <c r="O111" s="77">
        <v>514.55999999999995</v>
      </c>
      <c r="P111" s="77">
        <v>5278341</v>
      </c>
      <c r="Q111" s="77">
        <v>0</v>
      </c>
      <c r="R111" s="77">
        <v>27160.2314496</v>
      </c>
      <c r="S111" s="78">
        <v>0</v>
      </c>
      <c r="T111" s="78">
        <v>7.4999999999999997E-3</v>
      </c>
      <c r="U111" s="78">
        <v>1.1000000000000001E-3</v>
      </c>
    </row>
    <row r="112" spans="2:21">
      <c r="B112" t="s">
        <v>701</v>
      </c>
      <c r="C112" t="s">
        <v>702</v>
      </c>
      <c r="D112" t="s">
        <v>100</v>
      </c>
      <c r="E112" t="s">
        <v>123</v>
      </c>
      <c r="F112" t="s">
        <v>416</v>
      </c>
      <c r="G112" t="s">
        <v>411</v>
      </c>
      <c r="H112" t="s">
        <v>650</v>
      </c>
      <c r="I112" t="s">
        <v>212</v>
      </c>
      <c r="J112" t="s">
        <v>591</v>
      </c>
      <c r="K112" s="77">
        <v>2.54</v>
      </c>
      <c r="L112" t="s">
        <v>102</v>
      </c>
      <c r="M112" s="78">
        <v>1.46E-2</v>
      </c>
      <c r="N112" s="78">
        <v>3.7100000000000001E-2</v>
      </c>
      <c r="O112" s="77">
        <v>538.70000000000005</v>
      </c>
      <c r="P112" s="77">
        <v>5153990</v>
      </c>
      <c r="Q112" s="77">
        <v>0</v>
      </c>
      <c r="R112" s="77">
        <v>27764.544129999998</v>
      </c>
      <c r="S112" s="78">
        <v>0</v>
      </c>
      <c r="T112" s="78">
        <v>7.7000000000000002E-3</v>
      </c>
      <c r="U112" s="78">
        <v>1.1000000000000001E-3</v>
      </c>
    </row>
    <row r="113" spans="2:21">
      <c r="B113" t="s">
        <v>703</v>
      </c>
      <c r="C113" t="s">
        <v>704</v>
      </c>
      <c r="D113" t="s">
        <v>100</v>
      </c>
      <c r="E113" t="s">
        <v>123</v>
      </c>
      <c r="F113" t="s">
        <v>416</v>
      </c>
      <c r="G113" t="s">
        <v>411</v>
      </c>
      <c r="H113" t="s">
        <v>650</v>
      </c>
      <c r="I113" t="s">
        <v>212</v>
      </c>
      <c r="J113" t="s">
        <v>417</v>
      </c>
      <c r="K113" s="77">
        <v>4.57</v>
      </c>
      <c r="L113" t="s">
        <v>102</v>
      </c>
      <c r="M113" s="78">
        <v>2E-3</v>
      </c>
      <c r="N113" s="78">
        <v>4.0899999999999999E-2</v>
      </c>
      <c r="O113" s="77">
        <v>317.02</v>
      </c>
      <c r="P113" s="77">
        <v>4470000</v>
      </c>
      <c r="Q113" s="77">
        <v>0</v>
      </c>
      <c r="R113" s="77">
        <v>14170.794</v>
      </c>
      <c r="S113" s="78">
        <v>0</v>
      </c>
      <c r="T113" s="78">
        <v>3.8999999999999998E-3</v>
      </c>
      <c r="U113" s="78">
        <v>5.9999999999999995E-4</v>
      </c>
    </row>
    <row r="114" spans="2:21">
      <c r="B114" t="s">
        <v>705</v>
      </c>
      <c r="C114" t="s">
        <v>706</v>
      </c>
      <c r="D114" t="s">
        <v>100</v>
      </c>
      <c r="E114" t="s">
        <v>123</v>
      </c>
      <c r="F114" t="s">
        <v>416</v>
      </c>
      <c r="G114" t="s">
        <v>411</v>
      </c>
      <c r="H114" t="s">
        <v>650</v>
      </c>
      <c r="I114" t="s">
        <v>212</v>
      </c>
      <c r="J114" t="s">
        <v>377</v>
      </c>
      <c r="K114" s="77">
        <v>5.22</v>
      </c>
      <c r="L114" t="s">
        <v>102</v>
      </c>
      <c r="M114" s="78">
        <v>3.1699999999999999E-2</v>
      </c>
      <c r="N114" s="78">
        <v>3.8899999999999997E-2</v>
      </c>
      <c r="O114" s="77">
        <v>255.29</v>
      </c>
      <c r="P114" s="77">
        <v>4930250</v>
      </c>
      <c r="Q114" s="77">
        <v>0</v>
      </c>
      <c r="R114" s="77">
        <v>12586.435224999999</v>
      </c>
      <c r="S114" s="78">
        <v>0</v>
      </c>
      <c r="T114" s="78">
        <v>3.5000000000000001E-3</v>
      </c>
      <c r="U114" s="78">
        <v>5.0000000000000001E-4</v>
      </c>
    </row>
    <row r="115" spans="2:21">
      <c r="B115" t="s">
        <v>707</v>
      </c>
      <c r="C115" t="s">
        <v>708</v>
      </c>
      <c r="D115" t="s">
        <v>100</v>
      </c>
      <c r="E115" t="s">
        <v>123</v>
      </c>
      <c r="F115" t="s">
        <v>709</v>
      </c>
      <c r="G115" t="s">
        <v>710</v>
      </c>
      <c r="H115" t="s">
        <v>668</v>
      </c>
      <c r="I115" t="s">
        <v>150</v>
      </c>
      <c r="J115" t="s">
        <v>711</v>
      </c>
      <c r="K115" s="77">
        <v>5.5</v>
      </c>
      <c r="L115" t="s">
        <v>102</v>
      </c>
      <c r="M115" s="78">
        <v>4.4000000000000003E-3</v>
      </c>
      <c r="N115" s="78">
        <v>2.8000000000000001E-2</v>
      </c>
      <c r="O115" s="77">
        <v>7289617.8099999996</v>
      </c>
      <c r="P115" s="77">
        <v>95.81</v>
      </c>
      <c r="Q115" s="77">
        <v>0</v>
      </c>
      <c r="R115" s="77">
        <v>6984.1828237609998</v>
      </c>
      <c r="S115" s="78">
        <v>9.1999999999999998E-3</v>
      </c>
      <c r="T115" s="78">
        <v>1.9E-3</v>
      </c>
      <c r="U115" s="78">
        <v>2.9999999999999997E-4</v>
      </c>
    </row>
    <row r="116" spans="2:21">
      <c r="B116" t="s">
        <v>712</v>
      </c>
      <c r="C116" t="s">
        <v>713</v>
      </c>
      <c r="D116" t="s">
        <v>100</v>
      </c>
      <c r="E116" t="s">
        <v>123</v>
      </c>
      <c r="F116" t="s">
        <v>714</v>
      </c>
      <c r="G116" t="s">
        <v>710</v>
      </c>
      <c r="H116" t="s">
        <v>650</v>
      </c>
      <c r="I116" t="s">
        <v>212</v>
      </c>
      <c r="J116" t="s">
        <v>715</v>
      </c>
      <c r="K116" s="77">
        <v>0.17</v>
      </c>
      <c r="L116" t="s">
        <v>102</v>
      </c>
      <c r="M116" s="78">
        <v>3.85E-2</v>
      </c>
      <c r="N116" s="78">
        <v>6.8999999999999999E-3</v>
      </c>
      <c r="O116" s="77">
        <v>5243290.88</v>
      </c>
      <c r="P116" s="77">
        <v>114.57</v>
      </c>
      <c r="Q116" s="77">
        <v>0</v>
      </c>
      <c r="R116" s="77">
        <v>6007.2383612160002</v>
      </c>
      <c r="S116" s="78">
        <v>2.1899999999999999E-2</v>
      </c>
      <c r="T116" s="78">
        <v>1.6999999999999999E-3</v>
      </c>
      <c r="U116" s="78">
        <v>2.0000000000000001E-4</v>
      </c>
    </row>
    <row r="117" spans="2:21">
      <c r="B117" t="s">
        <v>716</v>
      </c>
      <c r="C117" t="s">
        <v>717</v>
      </c>
      <c r="D117" t="s">
        <v>100</v>
      </c>
      <c r="E117" t="s">
        <v>123</v>
      </c>
      <c r="F117" t="s">
        <v>714</v>
      </c>
      <c r="G117" t="s">
        <v>710</v>
      </c>
      <c r="H117" t="s">
        <v>650</v>
      </c>
      <c r="I117" t="s">
        <v>212</v>
      </c>
      <c r="J117" t="s">
        <v>715</v>
      </c>
      <c r="K117" s="77">
        <v>1.1399999999999999</v>
      </c>
      <c r="L117" t="s">
        <v>102</v>
      </c>
      <c r="M117" s="78">
        <v>3.85E-2</v>
      </c>
      <c r="N117" s="78">
        <v>1.2E-2</v>
      </c>
      <c r="O117" s="77">
        <v>4590046.9800000004</v>
      </c>
      <c r="P117" s="77">
        <v>117.42</v>
      </c>
      <c r="Q117" s="77">
        <v>0</v>
      </c>
      <c r="R117" s="77">
        <v>5389.6331639159998</v>
      </c>
      <c r="S117" s="78">
        <v>1.84E-2</v>
      </c>
      <c r="T117" s="78">
        <v>1.5E-3</v>
      </c>
      <c r="U117" s="78">
        <v>2.0000000000000001E-4</v>
      </c>
    </row>
    <row r="118" spans="2:21">
      <c r="B118" t="s">
        <v>718</v>
      </c>
      <c r="C118" t="s">
        <v>719</v>
      </c>
      <c r="D118" t="s">
        <v>100</v>
      </c>
      <c r="E118" t="s">
        <v>123</v>
      </c>
      <c r="F118" t="s">
        <v>608</v>
      </c>
      <c r="G118" t="s">
        <v>448</v>
      </c>
      <c r="H118" t="s">
        <v>650</v>
      </c>
      <c r="I118" t="s">
        <v>212</v>
      </c>
      <c r="J118" t="s">
        <v>720</v>
      </c>
      <c r="K118" s="77">
        <v>4.5999999999999996</v>
      </c>
      <c r="L118" t="s">
        <v>102</v>
      </c>
      <c r="M118" s="78">
        <v>2.4E-2</v>
      </c>
      <c r="N118" s="78">
        <v>2.7699999999999999E-2</v>
      </c>
      <c r="O118" s="77">
        <v>13362912.48</v>
      </c>
      <c r="P118" s="77">
        <v>108.62</v>
      </c>
      <c r="Q118" s="77">
        <v>0</v>
      </c>
      <c r="R118" s="77">
        <v>14514.795535776</v>
      </c>
      <c r="S118" s="78">
        <v>1.24E-2</v>
      </c>
      <c r="T118" s="78">
        <v>4.0000000000000001E-3</v>
      </c>
      <c r="U118" s="78">
        <v>5.9999999999999995E-4</v>
      </c>
    </row>
    <row r="119" spans="2:21">
      <c r="B119" t="s">
        <v>721</v>
      </c>
      <c r="C119" t="s">
        <v>722</v>
      </c>
      <c r="D119" t="s">
        <v>100</v>
      </c>
      <c r="E119" t="s">
        <v>123</v>
      </c>
      <c r="F119" t="s">
        <v>608</v>
      </c>
      <c r="G119" t="s">
        <v>448</v>
      </c>
      <c r="H119" t="s">
        <v>668</v>
      </c>
      <c r="I119" t="s">
        <v>150</v>
      </c>
      <c r="J119" t="s">
        <v>370</v>
      </c>
      <c r="K119" s="77">
        <v>0.74</v>
      </c>
      <c r="L119" t="s">
        <v>102</v>
      </c>
      <c r="M119" s="78">
        <v>3.4799999999999998E-2</v>
      </c>
      <c r="N119" s="78">
        <v>2.3E-2</v>
      </c>
      <c r="O119" s="77">
        <v>83540.289999999994</v>
      </c>
      <c r="P119" s="77">
        <v>110.32</v>
      </c>
      <c r="Q119" s="77">
        <v>0</v>
      </c>
      <c r="R119" s="77">
        <v>92.161647927999994</v>
      </c>
      <c r="S119" s="78">
        <v>5.9999999999999995E-4</v>
      </c>
      <c r="T119" s="78">
        <v>0</v>
      </c>
      <c r="U119" s="78">
        <v>0</v>
      </c>
    </row>
    <row r="120" spans="2:21">
      <c r="B120" t="s">
        <v>723</v>
      </c>
      <c r="C120" t="s">
        <v>724</v>
      </c>
      <c r="D120" t="s">
        <v>100</v>
      </c>
      <c r="E120" t="s">
        <v>123</v>
      </c>
      <c r="F120" t="s">
        <v>608</v>
      </c>
      <c r="G120" t="s">
        <v>448</v>
      </c>
      <c r="H120" t="s">
        <v>650</v>
      </c>
      <c r="I120" t="s">
        <v>212</v>
      </c>
      <c r="J120" t="s">
        <v>618</v>
      </c>
      <c r="K120" s="77">
        <v>6.75</v>
      </c>
      <c r="L120" t="s">
        <v>102</v>
      </c>
      <c r="M120" s="78">
        <v>1.4999999999999999E-2</v>
      </c>
      <c r="N120" s="78">
        <v>3.15E-2</v>
      </c>
      <c r="O120" s="77">
        <v>8586945.6300000008</v>
      </c>
      <c r="P120" s="77">
        <v>94.21</v>
      </c>
      <c r="Q120" s="77">
        <v>648.57925999999998</v>
      </c>
      <c r="R120" s="77">
        <v>8738.3407380230001</v>
      </c>
      <c r="S120" s="78">
        <v>3.2800000000000003E-2</v>
      </c>
      <c r="T120" s="78">
        <v>2.3999999999999998E-3</v>
      </c>
      <c r="U120" s="78">
        <v>4.0000000000000002E-4</v>
      </c>
    </row>
    <row r="121" spans="2:21">
      <c r="B121" t="s">
        <v>725</v>
      </c>
      <c r="C121" t="s">
        <v>726</v>
      </c>
      <c r="D121" t="s">
        <v>100</v>
      </c>
      <c r="E121" t="s">
        <v>123</v>
      </c>
      <c r="F121" t="s">
        <v>727</v>
      </c>
      <c r="G121" t="s">
        <v>710</v>
      </c>
      <c r="H121" t="s">
        <v>650</v>
      </c>
      <c r="I121" t="s">
        <v>212</v>
      </c>
      <c r="J121" t="s">
        <v>728</v>
      </c>
      <c r="K121" s="77">
        <v>2.2799999999999998</v>
      </c>
      <c r="L121" t="s">
        <v>102</v>
      </c>
      <c r="M121" s="78">
        <v>2.4799999999999999E-2</v>
      </c>
      <c r="N121" s="78">
        <v>2.01E-2</v>
      </c>
      <c r="O121" s="77">
        <v>5914113.9000000004</v>
      </c>
      <c r="P121" s="77">
        <v>110.8</v>
      </c>
      <c r="Q121" s="77">
        <v>0</v>
      </c>
      <c r="R121" s="77">
        <v>6552.8382012000002</v>
      </c>
      <c r="S121" s="78">
        <v>1.4E-2</v>
      </c>
      <c r="T121" s="78">
        <v>1.8E-3</v>
      </c>
      <c r="U121" s="78">
        <v>2.9999999999999997E-4</v>
      </c>
    </row>
    <row r="122" spans="2:21">
      <c r="B122" t="s">
        <v>729</v>
      </c>
      <c r="C122" t="s">
        <v>730</v>
      </c>
      <c r="D122" t="s">
        <v>100</v>
      </c>
      <c r="E122" t="s">
        <v>123</v>
      </c>
      <c r="F122" t="s">
        <v>427</v>
      </c>
      <c r="G122" t="s">
        <v>411</v>
      </c>
      <c r="H122" t="s">
        <v>650</v>
      </c>
      <c r="I122" t="s">
        <v>212</v>
      </c>
      <c r="J122" t="s">
        <v>731</v>
      </c>
      <c r="K122" s="77">
        <v>0.56000000000000005</v>
      </c>
      <c r="L122" t="s">
        <v>102</v>
      </c>
      <c r="M122" s="78">
        <v>1.8200000000000001E-2</v>
      </c>
      <c r="N122" s="78">
        <v>2.3800000000000002E-2</v>
      </c>
      <c r="O122" s="77">
        <v>217.36</v>
      </c>
      <c r="P122" s="77">
        <v>5459095</v>
      </c>
      <c r="Q122" s="77">
        <v>0</v>
      </c>
      <c r="R122" s="77">
        <v>11865.888892000001</v>
      </c>
      <c r="S122" s="78">
        <v>0</v>
      </c>
      <c r="T122" s="78">
        <v>3.3E-3</v>
      </c>
      <c r="U122" s="78">
        <v>5.0000000000000001E-4</v>
      </c>
    </row>
    <row r="123" spans="2:21">
      <c r="B123" t="s">
        <v>732</v>
      </c>
      <c r="C123" t="s">
        <v>733</v>
      </c>
      <c r="D123" t="s">
        <v>100</v>
      </c>
      <c r="E123" t="s">
        <v>123</v>
      </c>
      <c r="F123" t="s">
        <v>427</v>
      </c>
      <c r="G123" t="s">
        <v>411</v>
      </c>
      <c r="H123" t="s">
        <v>650</v>
      </c>
      <c r="I123" t="s">
        <v>212</v>
      </c>
      <c r="J123" t="s">
        <v>436</v>
      </c>
      <c r="K123" s="77">
        <v>1.72</v>
      </c>
      <c r="L123" t="s">
        <v>102</v>
      </c>
      <c r="M123" s="78">
        <v>1.9E-2</v>
      </c>
      <c r="N123" s="78">
        <v>2.9600000000000001E-2</v>
      </c>
      <c r="O123" s="77">
        <v>574.66999999999996</v>
      </c>
      <c r="P123" s="77">
        <v>5299297</v>
      </c>
      <c r="Q123" s="77">
        <v>0</v>
      </c>
      <c r="R123" s="77">
        <v>30453.470069899999</v>
      </c>
      <c r="S123" s="78">
        <v>0</v>
      </c>
      <c r="T123" s="78">
        <v>8.3999999999999995E-3</v>
      </c>
      <c r="U123" s="78">
        <v>1.1999999999999999E-3</v>
      </c>
    </row>
    <row r="124" spans="2:21">
      <c r="B124" t="s">
        <v>734</v>
      </c>
      <c r="C124" t="s">
        <v>735</v>
      </c>
      <c r="D124" t="s">
        <v>100</v>
      </c>
      <c r="E124" t="s">
        <v>123</v>
      </c>
      <c r="F124" t="s">
        <v>427</v>
      </c>
      <c r="G124" t="s">
        <v>411</v>
      </c>
      <c r="H124" t="s">
        <v>650</v>
      </c>
      <c r="I124" t="s">
        <v>212</v>
      </c>
      <c r="J124" t="s">
        <v>319</v>
      </c>
      <c r="K124" s="77">
        <v>4.8</v>
      </c>
      <c r="L124" t="s">
        <v>102</v>
      </c>
      <c r="M124" s="78">
        <v>3.3099999999999997E-2</v>
      </c>
      <c r="N124" s="78">
        <v>3.6999999999999998E-2</v>
      </c>
      <c r="O124" s="77">
        <v>327.2</v>
      </c>
      <c r="P124" s="77">
        <v>5018260</v>
      </c>
      <c r="Q124" s="77">
        <v>0</v>
      </c>
      <c r="R124" s="77">
        <v>16419.746719999999</v>
      </c>
      <c r="S124" s="78">
        <v>0</v>
      </c>
      <c r="T124" s="78">
        <v>4.5999999999999999E-3</v>
      </c>
      <c r="U124" s="78">
        <v>6.9999999999999999E-4</v>
      </c>
    </row>
    <row r="125" spans="2:21">
      <c r="B125" t="s">
        <v>736</v>
      </c>
      <c r="C125" t="s">
        <v>737</v>
      </c>
      <c r="D125" t="s">
        <v>100</v>
      </c>
      <c r="E125" t="s">
        <v>123</v>
      </c>
      <c r="F125" t="s">
        <v>427</v>
      </c>
      <c r="G125" t="s">
        <v>411</v>
      </c>
      <c r="H125" t="s">
        <v>668</v>
      </c>
      <c r="I125" t="s">
        <v>150</v>
      </c>
      <c r="J125" t="s">
        <v>282</v>
      </c>
      <c r="K125" s="77">
        <v>3.12</v>
      </c>
      <c r="L125" t="s">
        <v>102</v>
      </c>
      <c r="M125" s="78">
        <v>1.89E-2</v>
      </c>
      <c r="N125" s="78">
        <v>3.3300000000000003E-2</v>
      </c>
      <c r="O125" s="77">
        <v>216.03</v>
      </c>
      <c r="P125" s="77">
        <v>5289995</v>
      </c>
      <c r="Q125" s="77">
        <v>0</v>
      </c>
      <c r="R125" s="77">
        <v>11427.9761985</v>
      </c>
      <c r="S125" s="78">
        <v>0</v>
      </c>
      <c r="T125" s="78">
        <v>3.2000000000000002E-3</v>
      </c>
      <c r="U125" s="78">
        <v>5.0000000000000001E-4</v>
      </c>
    </row>
    <row r="126" spans="2:21">
      <c r="B126" t="s">
        <v>738</v>
      </c>
      <c r="C126" t="s">
        <v>739</v>
      </c>
      <c r="D126" t="s">
        <v>100</v>
      </c>
      <c r="E126" t="s">
        <v>123</v>
      </c>
      <c r="F126" t="s">
        <v>740</v>
      </c>
      <c r="G126" t="s">
        <v>448</v>
      </c>
      <c r="H126" t="s">
        <v>668</v>
      </c>
      <c r="I126" t="s">
        <v>150</v>
      </c>
      <c r="J126" t="s">
        <v>741</v>
      </c>
      <c r="K126" s="77">
        <v>1.28</v>
      </c>
      <c r="L126" t="s">
        <v>102</v>
      </c>
      <c r="M126" s="78">
        <v>5.5E-2</v>
      </c>
      <c r="N126" s="78">
        <v>2.1899999999999999E-2</v>
      </c>
      <c r="O126" s="77">
        <v>1350225</v>
      </c>
      <c r="P126" s="77">
        <v>110.14</v>
      </c>
      <c r="Q126" s="77">
        <v>0</v>
      </c>
      <c r="R126" s="77">
        <v>1487.137815</v>
      </c>
      <c r="S126" s="78">
        <v>4.8999999999999998E-3</v>
      </c>
      <c r="T126" s="78">
        <v>4.0000000000000002E-4</v>
      </c>
      <c r="U126" s="78">
        <v>1E-4</v>
      </c>
    </row>
    <row r="127" spans="2:21">
      <c r="B127" t="s">
        <v>742</v>
      </c>
      <c r="C127" t="s">
        <v>743</v>
      </c>
      <c r="D127" t="s">
        <v>100</v>
      </c>
      <c r="E127" t="s">
        <v>123</v>
      </c>
      <c r="F127" t="s">
        <v>740</v>
      </c>
      <c r="G127" t="s">
        <v>448</v>
      </c>
      <c r="H127" t="s">
        <v>668</v>
      </c>
      <c r="I127" t="s">
        <v>150</v>
      </c>
      <c r="J127" t="s">
        <v>744</v>
      </c>
      <c r="K127" s="77">
        <v>4.3</v>
      </c>
      <c r="L127" t="s">
        <v>102</v>
      </c>
      <c r="M127" s="78">
        <v>1.9599999999999999E-2</v>
      </c>
      <c r="N127" s="78">
        <v>2.9100000000000001E-2</v>
      </c>
      <c r="O127" s="77">
        <v>9766747.4399999995</v>
      </c>
      <c r="P127" s="77">
        <v>106.31</v>
      </c>
      <c r="Q127" s="77">
        <v>0</v>
      </c>
      <c r="R127" s="77">
        <v>10383.029203464001</v>
      </c>
      <c r="S127" s="78">
        <v>9.2999999999999992E-3</v>
      </c>
      <c r="T127" s="78">
        <v>2.8999999999999998E-3</v>
      </c>
      <c r="U127" s="78">
        <v>4.0000000000000002E-4</v>
      </c>
    </row>
    <row r="128" spans="2:21">
      <c r="B128" t="s">
        <v>745</v>
      </c>
      <c r="C128" t="s">
        <v>746</v>
      </c>
      <c r="D128" t="s">
        <v>100</v>
      </c>
      <c r="E128" t="s">
        <v>123</v>
      </c>
      <c r="F128" t="s">
        <v>740</v>
      </c>
      <c r="G128" t="s">
        <v>448</v>
      </c>
      <c r="H128" t="s">
        <v>668</v>
      </c>
      <c r="I128" t="s">
        <v>150</v>
      </c>
      <c r="J128" t="s">
        <v>550</v>
      </c>
      <c r="K128" s="77">
        <v>6.54</v>
      </c>
      <c r="L128" t="s">
        <v>102</v>
      </c>
      <c r="M128" s="78">
        <v>1.5800000000000002E-2</v>
      </c>
      <c r="N128" s="78">
        <v>2.9600000000000001E-2</v>
      </c>
      <c r="O128" s="77">
        <v>21545929.16</v>
      </c>
      <c r="P128" s="77">
        <v>99.8</v>
      </c>
      <c r="Q128" s="77">
        <v>0</v>
      </c>
      <c r="R128" s="77">
        <v>21502.83730168</v>
      </c>
      <c r="S128" s="78">
        <v>1.8100000000000002E-2</v>
      </c>
      <c r="T128" s="78">
        <v>6.0000000000000001E-3</v>
      </c>
      <c r="U128" s="78">
        <v>8.9999999999999998E-4</v>
      </c>
    </row>
    <row r="129" spans="2:21">
      <c r="B129" t="s">
        <v>747</v>
      </c>
      <c r="C129" t="s">
        <v>748</v>
      </c>
      <c r="D129" t="s">
        <v>100</v>
      </c>
      <c r="E129" t="s">
        <v>123</v>
      </c>
      <c r="F129" t="s">
        <v>749</v>
      </c>
      <c r="G129" t="s">
        <v>710</v>
      </c>
      <c r="H129" t="s">
        <v>650</v>
      </c>
      <c r="I129" t="s">
        <v>212</v>
      </c>
      <c r="J129" t="s">
        <v>750</v>
      </c>
      <c r="K129" s="77">
        <v>3.44</v>
      </c>
      <c r="L129" t="s">
        <v>102</v>
      </c>
      <c r="M129" s="78">
        <v>2.2499999999999999E-2</v>
      </c>
      <c r="N129" s="78">
        <v>2.3400000000000001E-2</v>
      </c>
      <c r="O129" s="77">
        <v>3107760</v>
      </c>
      <c r="P129" s="77">
        <v>111.13</v>
      </c>
      <c r="Q129" s="77">
        <v>0</v>
      </c>
      <c r="R129" s="77">
        <v>3453.6536879999999</v>
      </c>
      <c r="S129" s="78">
        <v>7.6E-3</v>
      </c>
      <c r="T129" s="78">
        <v>1E-3</v>
      </c>
      <c r="U129" s="78">
        <v>1E-4</v>
      </c>
    </row>
    <row r="130" spans="2:21">
      <c r="B130" t="s">
        <v>751</v>
      </c>
      <c r="C130" t="s">
        <v>752</v>
      </c>
      <c r="D130" t="s">
        <v>100</v>
      </c>
      <c r="E130" t="s">
        <v>123</v>
      </c>
      <c r="F130" t="s">
        <v>753</v>
      </c>
      <c r="G130" t="s">
        <v>112</v>
      </c>
      <c r="H130" t="s">
        <v>754</v>
      </c>
      <c r="I130" t="s">
        <v>212</v>
      </c>
      <c r="J130" t="s">
        <v>755</v>
      </c>
      <c r="K130" s="77">
        <v>4.5</v>
      </c>
      <c r="L130" t="s">
        <v>102</v>
      </c>
      <c r="M130" s="78">
        <v>7.4999999999999997E-3</v>
      </c>
      <c r="N130" s="78">
        <v>4.53E-2</v>
      </c>
      <c r="O130" s="77">
        <v>4435694.03</v>
      </c>
      <c r="P130" s="77">
        <v>90.85</v>
      </c>
      <c r="Q130" s="77">
        <v>0</v>
      </c>
      <c r="R130" s="77">
        <v>4029.8280262550002</v>
      </c>
      <c r="S130" s="78">
        <v>8.3999999999999995E-3</v>
      </c>
      <c r="T130" s="78">
        <v>1.1000000000000001E-3</v>
      </c>
      <c r="U130" s="78">
        <v>2.0000000000000001E-4</v>
      </c>
    </row>
    <row r="131" spans="2:21">
      <c r="B131" t="s">
        <v>756</v>
      </c>
      <c r="C131" t="s">
        <v>757</v>
      </c>
      <c r="D131" t="s">
        <v>100</v>
      </c>
      <c r="E131" t="s">
        <v>123</v>
      </c>
      <c r="F131" t="s">
        <v>753</v>
      </c>
      <c r="G131" t="s">
        <v>112</v>
      </c>
      <c r="H131" t="s">
        <v>754</v>
      </c>
      <c r="I131" t="s">
        <v>212</v>
      </c>
      <c r="J131" t="s">
        <v>344</v>
      </c>
      <c r="K131" s="77">
        <v>5.55</v>
      </c>
      <c r="L131" t="s">
        <v>102</v>
      </c>
      <c r="M131" s="78">
        <v>7.4999999999999997E-3</v>
      </c>
      <c r="N131" s="78">
        <v>4.5699999999999998E-2</v>
      </c>
      <c r="O131" s="77">
        <v>22803153.199999999</v>
      </c>
      <c r="P131" s="77">
        <v>85.68</v>
      </c>
      <c r="Q131" s="77">
        <v>90.556669999999997</v>
      </c>
      <c r="R131" s="77">
        <v>19628.298331760001</v>
      </c>
      <c r="S131" s="78">
        <v>2.63E-2</v>
      </c>
      <c r="T131" s="78">
        <v>5.4000000000000003E-3</v>
      </c>
      <c r="U131" s="78">
        <v>8.0000000000000004E-4</v>
      </c>
    </row>
    <row r="132" spans="2:21">
      <c r="B132" t="s">
        <v>758</v>
      </c>
      <c r="C132" t="s">
        <v>759</v>
      </c>
      <c r="D132" t="s">
        <v>100</v>
      </c>
      <c r="E132" t="s">
        <v>123</v>
      </c>
      <c r="F132" t="s">
        <v>649</v>
      </c>
      <c r="G132" t="s">
        <v>448</v>
      </c>
      <c r="H132" t="s">
        <v>754</v>
      </c>
      <c r="I132" t="s">
        <v>212</v>
      </c>
      <c r="J132" t="s">
        <v>760</v>
      </c>
      <c r="K132" s="77">
        <v>1.94</v>
      </c>
      <c r="L132" t="s">
        <v>102</v>
      </c>
      <c r="M132" s="78">
        <v>2.0500000000000001E-2</v>
      </c>
      <c r="N132" s="78">
        <v>4.2299999999999997E-2</v>
      </c>
      <c r="O132" s="77">
        <v>137128.82</v>
      </c>
      <c r="P132" s="77">
        <v>106.49</v>
      </c>
      <c r="Q132" s="77">
        <v>0</v>
      </c>
      <c r="R132" s="77">
        <v>146.02848041799999</v>
      </c>
      <c r="S132" s="78">
        <v>2.9999999999999997E-4</v>
      </c>
      <c r="T132" s="78">
        <v>0</v>
      </c>
      <c r="U132" s="78">
        <v>0</v>
      </c>
    </row>
    <row r="133" spans="2:21">
      <c r="B133" t="s">
        <v>761</v>
      </c>
      <c r="C133" t="s">
        <v>762</v>
      </c>
      <c r="D133" t="s">
        <v>100</v>
      </c>
      <c r="E133" t="s">
        <v>123</v>
      </c>
      <c r="F133" t="s">
        <v>649</v>
      </c>
      <c r="G133" t="s">
        <v>448</v>
      </c>
      <c r="H133" t="s">
        <v>754</v>
      </c>
      <c r="I133" t="s">
        <v>212</v>
      </c>
      <c r="J133" t="s">
        <v>364</v>
      </c>
      <c r="K133" s="77">
        <v>1.08</v>
      </c>
      <c r="L133" t="s">
        <v>102</v>
      </c>
      <c r="M133" s="78">
        <v>3.4500000000000003E-2</v>
      </c>
      <c r="N133" s="78">
        <v>2.12E-2</v>
      </c>
      <c r="O133" s="77">
        <v>66920.710000000006</v>
      </c>
      <c r="P133" s="77">
        <v>111.56</v>
      </c>
      <c r="Q133" s="77">
        <v>0</v>
      </c>
      <c r="R133" s="77">
        <v>74.656744075999995</v>
      </c>
      <c r="S133" s="78">
        <v>5.0000000000000001E-4</v>
      </c>
      <c r="T133" s="78">
        <v>0</v>
      </c>
      <c r="U133" s="78">
        <v>0</v>
      </c>
    </row>
    <row r="134" spans="2:21">
      <c r="B134" t="s">
        <v>763</v>
      </c>
      <c r="C134" t="s">
        <v>764</v>
      </c>
      <c r="D134" t="s">
        <v>100</v>
      </c>
      <c r="E134" t="s">
        <v>123</v>
      </c>
      <c r="F134" t="s">
        <v>649</v>
      </c>
      <c r="G134" t="s">
        <v>448</v>
      </c>
      <c r="H134" t="s">
        <v>754</v>
      </c>
      <c r="I134" t="s">
        <v>212</v>
      </c>
      <c r="J134" t="s">
        <v>370</v>
      </c>
      <c r="K134" s="77">
        <v>2.67</v>
      </c>
      <c r="L134" t="s">
        <v>102</v>
      </c>
      <c r="M134" s="78">
        <v>2.0500000000000001E-2</v>
      </c>
      <c r="N134" s="78">
        <v>4.3799999999999999E-2</v>
      </c>
      <c r="O134" s="77">
        <v>6750731.54</v>
      </c>
      <c r="P134" s="77">
        <v>104.09</v>
      </c>
      <c r="Q134" s="77">
        <v>0</v>
      </c>
      <c r="R134" s="77">
        <v>7026.8364599859997</v>
      </c>
      <c r="S134" s="78">
        <v>8.8000000000000005E-3</v>
      </c>
      <c r="T134" s="78">
        <v>1.9E-3</v>
      </c>
      <c r="U134" s="78">
        <v>2.9999999999999997E-4</v>
      </c>
    </row>
    <row r="135" spans="2:21">
      <c r="B135" t="s">
        <v>765</v>
      </c>
      <c r="C135" t="s">
        <v>766</v>
      </c>
      <c r="D135" t="s">
        <v>100</v>
      </c>
      <c r="E135" t="s">
        <v>123</v>
      </c>
      <c r="F135" t="s">
        <v>649</v>
      </c>
      <c r="G135" t="s">
        <v>448</v>
      </c>
      <c r="H135" t="s">
        <v>754</v>
      </c>
      <c r="I135" t="s">
        <v>212</v>
      </c>
      <c r="J135" t="s">
        <v>509</v>
      </c>
      <c r="K135" s="77">
        <v>5.74</v>
      </c>
      <c r="L135" t="s">
        <v>102</v>
      </c>
      <c r="M135" s="78">
        <v>8.3999999999999995E-3</v>
      </c>
      <c r="N135" s="78">
        <v>4.5499999999999999E-2</v>
      </c>
      <c r="O135" s="77">
        <v>6434804.8300000001</v>
      </c>
      <c r="P135" s="77">
        <v>88.4</v>
      </c>
      <c r="Q135" s="77">
        <v>0</v>
      </c>
      <c r="R135" s="77">
        <v>5688.3674697200004</v>
      </c>
      <c r="S135" s="78">
        <v>9.4999999999999998E-3</v>
      </c>
      <c r="T135" s="78">
        <v>1.6000000000000001E-3</v>
      </c>
      <c r="U135" s="78">
        <v>2.0000000000000001E-4</v>
      </c>
    </row>
    <row r="136" spans="2:21">
      <c r="B136" t="s">
        <v>767</v>
      </c>
      <c r="C136" t="s">
        <v>768</v>
      </c>
      <c r="D136" t="s">
        <v>100</v>
      </c>
      <c r="E136" t="s">
        <v>123</v>
      </c>
      <c r="F136" t="s">
        <v>649</v>
      </c>
      <c r="G136" t="s">
        <v>448</v>
      </c>
      <c r="H136" t="s">
        <v>754</v>
      </c>
      <c r="I136" t="s">
        <v>212</v>
      </c>
      <c r="J136" t="s">
        <v>307</v>
      </c>
      <c r="K136" s="77">
        <v>6.54</v>
      </c>
      <c r="L136" t="s">
        <v>102</v>
      </c>
      <c r="M136" s="78">
        <v>5.0000000000000001E-3</v>
      </c>
      <c r="N136" s="78">
        <v>3.7900000000000003E-2</v>
      </c>
      <c r="O136" s="77">
        <v>1654937.36</v>
      </c>
      <c r="P136" s="77">
        <v>86.66</v>
      </c>
      <c r="Q136" s="77">
        <v>52.634720000000002</v>
      </c>
      <c r="R136" s="77">
        <v>1486.8034361760001</v>
      </c>
      <c r="S136" s="78">
        <v>9.1999999999999998E-3</v>
      </c>
      <c r="T136" s="78">
        <v>4.0000000000000002E-4</v>
      </c>
      <c r="U136" s="78">
        <v>1E-4</v>
      </c>
    </row>
    <row r="137" spans="2:21">
      <c r="B137" t="s">
        <v>769</v>
      </c>
      <c r="C137" t="s">
        <v>770</v>
      </c>
      <c r="D137" t="s">
        <v>100</v>
      </c>
      <c r="E137" t="s">
        <v>123</v>
      </c>
      <c r="F137" t="s">
        <v>649</v>
      </c>
      <c r="G137" t="s">
        <v>448</v>
      </c>
      <c r="H137" t="s">
        <v>754</v>
      </c>
      <c r="I137" t="s">
        <v>212</v>
      </c>
      <c r="J137" t="s">
        <v>481</v>
      </c>
      <c r="K137" s="77">
        <v>6.39</v>
      </c>
      <c r="L137" t="s">
        <v>102</v>
      </c>
      <c r="M137" s="78">
        <v>5.0000000000000001E-3</v>
      </c>
      <c r="N137" s="78">
        <v>4.5199999999999997E-2</v>
      </c>
      <c r="O137" s="77">
        <v>4897119.57</v>
      </c>
      <c r="P137" s="77">
        <v>85.7</v>
      </c>
      <c r="Q137" s="77">
        <v>168.45364000000001</v>
      </c>
      <c r="R137" s="77">
        <v>4365.2851114900004</v>
      </c>
      <c r="S137" s="78">
        <v>1.17E-2</v>
      </c>
      <c r="T137" s="78">
        <v>1.1999999999999999E-3</v>
      </c>
      <c r="U137" s="78">
        <v>2.0000000000000001E-4</v>
      </c>
    </row>
    <row r="138" spans="2:21">
      <c r="B138" t="s">
        <v>771</v>
      </c>
      <c r="C138" t="s">
        <v>772</v>
      </c>
      <c r="D138" t="s">
        <v>100</v>
      </c>
      <c r="E138" t="s">
        <v>123</v>
      </c>
      <c r="F138" t="s">
        <v>773</v>
      </c>
      <c r="G138" t="s">
        <v>467</v>
      </c>
      <c r="H138" t="s">
        <v>754</v>
      </c>
      <c r="I138" t="s">
        <v>212</v>
      </c>
      <c r="J138" t="s">
        <v>774</v>
      </c>
      <c r="K138" s="77">
        <v>3.03</v>
      </c>
      <c r="L138" t="s">
        <v>102</v>
      </c>
      <c r="M138" s="78">
        <v>1.9400000000000001E-2</v>
      </c>
      <c r="N138" s="78">
        <v>2.47E-2</v>
      </c>
      <c r="O138" s="77">
        <v>1594000.56</v>
      </c>
      <c r="P138" s="77">
        <v>108.83</v>
      </c>
      <c r="Q138" s="77">
        <v>0</v>
      </c>
      <c r="R138" s="77">
        <v>1734.7508094479999</v>
      </c>
      <c r="S138" s="78">
        <v>4.4000000000000003E-3</v>
      </c>
      <c r="T138" s="78">
        <v>5.0000000000000001E-4</v>
      </c>
      <c r="U138" s="78">
        <v>1E-4</v>
      </c>
    </row>
    <row r="139" spans="2:21">
      <c r="B139" t="s">
        <v>775</v>
      </c>
      <c r="C139" t="s">
        <v>776</v>
      </c>
      <c r="D139" t="s">
        <v>100</v>
      </c>
      <c r="E139" t="s">
        <v>123</v>
      </c>
      <c r="F139" t="s">
        <v>773</v>
      </c>
      <c r="G139" t="s">
        <v>467</v>
      </c>
      <c r="H139" t="s">
        <v>754</v>
      </c>
      <c r="I139" t="s">
        <v>212</v>
      </c>
      <c r="J139" t="s">
        <v>777</v>
      </c>
      <c r="K139" s="77">
        <v>4</v>
      </c>
      <c r="L139" t="s">
        <v>102</v>
      </c>
      <c r="M139" s="78">
        <v>1.23E-2</v>
      </c>
      <c r="N139" s="78">
        <v>2.63E-2</v>
      </c>
      <c r="O139" s="77">
        <v>19123571.789999999</v>
      </c>
      <c r="P139" s="77">
        <v>104.15</v>
      </c>
      <c r="Q139" s="77">
        <v>0</v>
      </c>
      <c r="R139" s="77">
        <v>19917.200019284999</v>
      </c>
      <c r="S139" s="78">
        <v>1.4999999999999999E-2</v>
      </c>
      <c r="T139" s="78">
        <v>5.4999999999999997E-3</v>
      </c>
      <c r="U139" s="78">
        <v>8.0000000000000004E-4</v>
      </c>
    </row>
    <row r="140" spans="2:21">
      <c r="B140" t="s">
        <v>778</v>
      </c>
      <c r="C140" t="s">
        <v>779</v>
      </c>
      <c r="D140" t="s">
        <v>100</v>
      </c>
      <c r="E140" t="s">
        <v>123</v>
      </c>
      <c r="F140" t="s">
        <v>780</v>
      </c>
      <c r="G140" t="s">
        <v>127</v>
      </c>
      <c r="H140" t="s">
        <v>754</v>
      </c>
      <c r="I140" t="s">
        <v>212</v>
      </c>
      <c r="J140" t="s">
        <v>307</v>
      </c>
      <c r="K140" s="77">
        <v>1.87</v>
      </c>
      <c r="L140" t="s">
        <v>102</v>
      </c>
      <c r="M140" s="78">
        <v>1.8499999999999999E-2</v>
      </c>
      <c r="N140" s="78">
        <v>3.61E-2</v>
      </c>
      <c r="O140" s="77">
        <v>397721.27</v>
      </c>
      <c r="P140" s="77">
        <v>104.36</v>
      </c>
      <c r="Q140" s="77">
        <v>0</v>
      </c>
      <c r="R140" s="77">
        <v>415.06191737199998</v>
      </c>
      <c r="S140" s="78">
        <v>5.0000000000000001E-4</v>
      </c>
      <c r="T140" s="78">
        <v>1E-4</v>
      </c>
      <c r="U140" s="78">
        <v>0</v>
      </c>
    </row>
    <row r="141" spans="2:21">
      <c r="B141" t="s">
        <v>781</v>
      </c>
      <c r="C141" t="s">
        <v>782</v>
      </c>
      <c r="D141" t="s">
        <v>100</v>
      </c>
      <c r="E141" t="s">
        <v>123</v>
      </c>
      <c r="F141" t="s">
        <v>780</v>
      </c>
      <c r="G141" t="s">
        <v>127</v>
      </c>
      <c r="H141" t="s">
        <v>754</v>
      </c>
      <c r="I141" t="s">
        <v>212</v>
      </c>
      <c r="J141" t="s">
        <v>319</v>
      </c>
      <c r="K141" s="77">
        <v>2.6</v>
      </c>
      <c r="L141" t="s">
        <v>102</v>
      </c>
      <c r="M141" s="78">
        <v>3.2000000000000001E-2</v>
      </c>
      <c r="N141" s="78">
        <v>3.5400000000000001E-2</v>
      </c>
      <c r="O141" s="77">
        <v>10148020.26</v>
      </c>
      <c r="P141" s="77">
        <v>100.8</v>
      </c>
      <c r="Q141" s="77">
        <v>0</v>
      </c>
      <c r="R141" s="77">
        <v>10229.20442208</v>
      </c>
      <c r="S141" s="78">
        <v>3.7400000000000003E-2</v>
      </c>
      <c r="T141" s="78">
        <v>2.8E-3</v>
      </c>
      <c r="U141" s="78">
        <v>4.0000000000000002E-4</v>
      </c>
    </row>
    <row r="142" spans="2:21">
      <c r="B142" t="s">
        <v>783</v>
      </c>
      <c r="C142" t="s">
        <v>784</v>
      </c>
      <c r="D142" t="s">
        <v>100</v>
      </c>
      <c r="E142" t="s">
        <v>123</v>
      </c>
      <c r="F142" t="s">
        <v>785</v>
      </c>
      <c r="G142" t="s">
        <v>127</v>
      </c>
      <c r="H142" t="s">
        <v>754</v>
      </c>
      <c r="I142" t="s">
        <v>212</v>
      </c>
      <c r="J142" t="s">
        <v>786</v>
      </c>
      <c r="K142" s="77">
        <v>1</v>
      </c>
      <c r="L142" t="s">
        <v>102</v>
      </c>
      <c r="M142" s="78">
        <v>3.15E-2</v>
      </c>
      <c r="N142" s="78">
        <v>3.04E-2</v>
      </c>
      <c r="O142" s="77">
        <v>4921419.4400000004</v>
      </c>
      <c r="P142" s="77">
        <v>108.89</v>
      </c>
      <c r="Q142" s="77">
        <v>0</v>
      </c>
      <c r="R142" s="77">
        <v>5358.9336282160002</v>
      </c>
      <c r="S142" s="78">
        <v>3.6299999999999999E-2</v>
      </c>
      <c r="T142" s="78">
        <v>1.5E-3</v>
      </c>
      <c r="U142" s="78">
        <v>2.0000000000000001E-4</v>
      </c>
    </row>
    <row r="143" spans="2:21">
      <c r="B143" t="s">
        <v>787</v>
      </c>
      <c r="C143" t="s">
        <v>788</v>
      </c>
      <c r="D143" t="s">
        <v>100</v>
      </c>
      <c r="E143" t="s">
        <v>123</v>
      </c>
      <c r="F143" t="s">
        <v>785</v>
      </c>
      <c r="G143" t="s">
        <v>127</v>
      </c>
      <c r="H143" t="s">
        <v>754</v>
      </c>
      <c r="I143" t="s">
        <v>212</v>
      </c>
      <c r="J143" t="s">
        <v>618</v>
      </c>
      <c r="K143" s="77">
        <v>2.65</v>
      </c>
      <c r="L143" t="s">
        <v>102</v>
      </c>
      <c r="M143" s="78">
        <v>0.01</v>
      </c>
      <c r="N143" s="78">
        <v>3.9100000000000003E-2</v>
      </c>
      <c r="O143" s="77">
        <v>13947964.380000001</v>
      </c>
      <c r="P143" s="77">
        <v>98.34</v>
      </c>
      <c r="Q143" s="77">
        <v>0</v>
      </c>
      <c r="R143" s="77">
        <v>13716.428171292</v>
      </c>
      <c r="S143" s="78">
        <v>3.0200000000000001E-2</v>
      </c>
      <c r="T143" s="78">
        <v>3.8E-3</v>
      </c>
      <c r="U143" s="78">
        <v>5.9999999999999995E-4</v>
      </c>
    </row>
    <row r="144" spans="2:21">
      <c r="B144" t="s">
        <v>789</v>
      </c>
      <c r="C144" t="s">
        <v>790</v>
      </c>
      <c r="D144" t="s">
        <v>100</v>
      </c>
      <c r="E144" t="s">
        <v>123</v>
      </c>
      <c r="F144" t="s">
        <v>785</v>
      </c>
      <c r="G144" t="s">
        <v>127</v>
      </c>
      <c r="H144" t="s">
        <v>754</v>
      </c>
      <c r="I144" t="s">
        <v>212</v>
      </c>
      <c r="J144" t="s">
        <v>646</v>
      </c>
      <c r="K144" s="77">
        <v>3.7</v>
      </c>
      <c r="L144" t="s">
        <v>102</v>
      </c>
      <c r="M144" s="78">
        <v>0.01</v>
      </c>
      <c r="N144" s="78">
        <v>3.9800000000000002E-2</v>
      </c>
      <c r="O144" s="77">
        <v>6743980.7699999996</v>
      </c>
      <c r="P144" s="77">
        <v>99.12</v>
      </c>
      <c r="Q144" s="77">
        <v>0</v>
      </c>
      <c r="R144" s="77">
        <v>6684.6337392240002</v>
      </c>
      <c r="S144" s="78">
        <v>2.64E-2</v>
      </c>
      <c r="T144" s="78">
        <v>1.9E-3</v>
      </c>
      <c r="U144" s="78">
        <v>2.9999999999999997E-4</v>
      </c>
    </row>
    <row r="145" spans="2:21">
      <c r="B145" t="s">
        <v>791</v>
      </c>
      <c r="C145" t="s">
        <v>792</v>
      </c>
      <c r="D145" t="s">
        <v>100</v>
      </c>
      <c r="E145" t="s">
        <v>123</v>
      </c>
      <c r="F145" t="s">
        <v>793</v>
      </c>
      <c r="G145" t="s">
        <v>448</v>
      </c>
      <c r="H145" t="s">
        <v>794</v>
      </c>
      <c r="I145" t="s">
        <v>150</v>
      </c>
      <c r="J145" t="s">
        <v>795</v>
      </c>
      <c r="K145" s="77">
        <v>2.46</v>
      </c>
      <c r="L145" t="s">
        <v>102</v>
      </c>
      <c r="M145" s="78">
        <v>2.5000000000000001E-2</v>
      </c>
      <c r="N145" s="78">
        <v>3.32E-2</v>
      </c>
      <c r="O145" s="77">
        <v>5305039.5</v>
      </c>
      <c r="P145" s="77">
        <v>108.84</v>
      </c>
      <c r="Q145" s="77">
        <v>0</v>
      </c>
      <c r="R145" s="77">
        <v>5774.0049918000004</v>
      </c>
      <c r="S145" s="78">
        <v>1.49E-2</v>
      </c>
      <c r="T145" s="78">
        <v>1.6000000000000001E-3</v>
      </c>
      <c r="U145" s="78">
        <v>2.0000000000000001E-4</v>
      </c>
    </row>
    <row r="146" spans="2:21">
      <c r="B146" t="s">
        <v>796</v>
      </c>
      <c r="C146" t="s">
        <v>797</v>
      </c>
      <c r="D146" t="s">
        <v>100</v>
      </c>
      <c r="E146" t="s">
        <v>123</v>
      </c>
      <c r="F146" t="s">
        <v>793</v>
      </c>
      <c r="G146" t="s">
        <v>448</v>
      </c>
      <c r="H146" t="s">
        <v>794</v>
      </c>
      <c r="I146" t="s">
        <v>150</v>
      </c>
      <c r="J146" t="s">
        <v>798</v>
      </c>
      <c r="K146" s="77">
        <v>5.42</v>
      </c>
      <c r="L146" t="s">
        <v>102</v>
      </c>
      <c r="M146" s="78">
        <v>1.9E-2</v>
      </c>
      <c r="N146" s="78">
        <v>3.8600000000000002E-2</v>
      </c>
      <c r="O146" s="77">
        <v>6837697.9000000004</v>
      </c>
      <c r="P146" s="77">
        <v>99.2</v>
      </c>
      <c r="Q146" s="77">
        <v>0</v>
      </c>
      <c r="R146" s="77">
        <v>6782.9963168000004</v>
      </c>
      <c r="S146" s="78">
        <v>2.2800000000000001E-2</v>
      </c>
      <c r="T146" s="78">
        <v>1.9E-3</v>
      </c>
      <c r="U146" s="78">
        <v>2.9999999999999997E-4</v>
      </c>
    </row>
    <row r="147" spans="2:21">
      <c r="B147" t="s">
        <v>799</v>
      </c>
      <c r="C147" t="s">
        <v>800</v>
      </c>
      <c r="D147" t="s">
        <v>100</v>
      </c>
      <c r="E147" t="s">
        <v>123</v>
      </c>
      <c r="F147" t="s">
        <v>793</v>
      </c>
      <c r="G147" t="s">
        <v>448</v>
      </c>
      <c r="H147" t="s">
        <v>794</v>
      </c>
      <c r="I147" t="s">
        <v>150</v>
      </c>
      <c r="J147" t="s">
        <v>430</v>
      </c>
      <c r="K147" s="77">
        <v>7.19</v>
      </c>
      <c r="L147" t="s">
        <v>102</v>
      </c>
      <c r="M147" s="78">
        <v>3.8999999999999998E-3</v>
      </c>
      <c r="N147" s="78">
        <v>4.19E-2</v>
      </c>
      <c r="O147" s="77">
        <v>7082215.71</v>
      </c>
      <c r="P147" s="77">
        <v>80.430000000000007</v>
      </c>
      <c r="Q147" s="77">
        <v>0</v>
      </c>
      <c r="R147" s="77">
        <v>5696.2260955530001</v>
      </c>
      <c r="S147" s="78">
        <v>3.0099999999999998E-2</v>
      </c>
      <c r="T147" s="78">
        <v>1.6000000000000001E-3</v>
      </c>
      <c r="U147" s="78">
        <v>2.0000000000000001E-4</v>
      </c>
    </row>
    <row r="148" spans="2:21">
      <c r="B148" t="s">
        <v>801</v>
      </c>
      <c r="C148" t="s">
        <v>802</v>
      </c>
      <c r="D148" t="s">
        <v>100</v>
      </c>
      <c r="E148" t="s">
        <v>123</v>
      </c>
      <c r="F148" t="s">
        <v>803</v>
      </c>
      <c r="G148" t="s">
        <v>804</v>
      </c>
      <c r="H148" t="s">
        <v>794</v>
      </c>
      <c r="I148" t="s">
        <v>150</v>
      </c>
      <c r="J148" t="s">
        <v>282</v>
      </c>
      <c r="K148" s="77">
        <v>1.53</v>
      </c>
      <c r="L148" t="s">
        <v>102</v>
      </c>
      <c r="M148" s="78">
        <v>1.8499999999999999E-2</v>
      </c>
      <c r="N148" s="78">
        <v>3.7499999999999999E-2</v>
      </c>
      <c r="O148" s="77">
        <v>10823032.619999999</v>
      </c>
      <c r="P148" s="77">
        <v>106.43</v>
      </c>
      <c r="Q148" s="77">
        <v>0</v>
      </c>
      <c r="R148" s="77">
        <v>11518.953617466001</v>
      </c>
      <c r="S148" s="78">
        <v>1.54E-2</v>
      </c>
      <c r="T148" s="78">
        <v>3.2000000000000002E-3</v>
      </c>
      <c r="U148" s="78">
        <v>5.0000000000000001E-4</v>
      </c>
    </row>
    <row r="149" spans="2:21">
      <c r="B149" t="s">
        <v>805</v>
      </c>
      <c r="C149" t="s">
        <v>806</v>
      </c>
      <c r="D149" t="s">
        <v>100</v>
      </c>
      <c r="E149" t="s">
        <v>123</v>
      </c>
      <c r="F149" t="s">
        <v>803</v>
      </c>
      <c r="G149" t="s">
        <v>804</v>
      </c>
      <c r="H149" t="s">
        <v>794</v>
      </c>
      <c r="I149" t="s">
        <v>150</v>
      </c>
      <c r="J149" t="s">
        <v>430</v>
      </c>
      <c r="K149" s="77">
        <v>4.37</v>
      </c>
      <c r="L149" t="s">
        <v>102</v>
      </c>
      <c r="M149" s="78">
        <v>0.01</v>
      </c>
      <c r="N149" s="78">
        <v>5.1900000000000002E-2</v>
      </c>
      <c r="O149" s="77">
        <v>23021144.190000001</v>
      </c>
      <c r="P149" s="77">
        <v>88.87</v>
      </c>
      <c r="Q149" s="77">
        <v>0</v>
      </c>
      <c r="R149" s="77">
        <v>20458.890841652999</v>
      </c>
      <c r="S149" s="78">
        <v>1.9400000000000001E-2</v>
      </c>
      <c r="T149" s="78">
        <v>5.7000000000000002E-3</v>
      </c>
      <c r="U149" s="78">
        <v>8.0000000000000004E-4</v>
      </c>
    </row>
    <row r="150" spans="2:21">
      <c r="B150" t="s">
        <v>807</v>
      </c>
      <c r="C150" t="s">
        <v>808</v>
      </c>
      <c r="D150" t="s">
        <v>100</v>
      </c>
      <c r="E150" t="s">
        <v>123</v>
      </c>
      <c r="F150" t="s">
        <v>803</v>
      </c>
      <c r="G150" t="s">
        <v>804</v>
      </c>
      <c r="H150" t="s">
        <v>794</v>
      </c>
      <c r="I150" t="s">
        <v>150</v>
      </c>
      <c r="J150" t="s">
        <v>319</v>
      </c>
      <c r="K150" s="77">
        <v>3.04</v>
      </c>
      <c r="L150" t="s">
        <v>102</v>
      </c>
      <c r="M150" s="78">
        <v>3.5400000000000001E-2</v>
      </c>
      <c r="N150" s="78">
        <v>4.7899999999999998E-2</v>
      </c>
      <c r="O150" s="77">
        <v>15948603.24</v>
      </c>
      <c r="P150" s="77">
        <v>97.61</v>
      </c>
      <c r="Q150" s="77">
        <v>178.40810999999999</v>
      </c>
      <c r="R150" s="77">
        <v>15745.839732564</v>
      </c>
      <c r="S150" s="78">
        <v>2.3199999999999998E-2</v>
      </c>
      <c r="T150" s="78">
        <v>4.4000000000000003E-3</v>
      </c>
      <c r="U150" s="78">
        <v>5.9999999999999995E-4</v>
      </c>
    </row>
    <row r="151" spans="2:21">
      <c r="B151" t="s">
        <v>809</v>
      </c>
      <c r="C151" t="s">
        <v>810</v>
      </c>
      <c r="D151" t="s">
        <v>100</v>
      </c>
      <c r="E151" t="s">
        <v>123</v>
      </c>
      <c r="F151" t="s">
        <v>803</v>
      </c>
      <c r="G151" t="s">
        <v>804</v>
      </c>
      <c r="H151" t="s">
        <v>794</v>
      </c>
      <c r="I151" t="s">
        <v>150</v>
      </c>
      <c r="J151" t="s">
        <v>755</v>
      </c>
      <c r="K151" s="77">
        <v>1.38</v>
      </c>
      <c r="L151" t="s">
        <v>102</v>
      </c>
      <c r="M151" s="78">
        <v>0.01</v>
      </c>
      <c r="N151" s="78">
        <v>4.5199999999999997E-2</v>
      </c>
      <c r="O151" s="77">
        <v>10621773.199999999</v>
      </c>
      <c r="P151" s="77">
        <v>103.05</v>
      </c>
      <c r="Q151" s="77">
        <v>0</v>
      </c>
      <c r="R151" s="77">
        <v>10945.737282599999</v>
      </c>
      <c r="S151" s="78">
        <v>1.12E-2</v>
      </c>
      <c r="T151" s="78">
        <v>3.0000000000000001E-3</v>
      </c>
      <c r="U151" s="78">
        <v>4.0000000000000002E-4</v>
      </c>
    </row>
    <row r="152" spans="2:21">
      <c r="B152" t="s">
        <v>811</v>
      </c>
      <c r="C152" t="s">
        <v>812</v>
      </c>
      <c r="D152" t="s">
        <v>100</v>
      </c>
      <c r="E152" t="s">
        <v>123</v>
      </c>
      <c r="F152" t="s">
        <v>813</v>
      </c>
      <c r="G152" t="s">
        <v>814</v>
      </c>
      <c r="H152" t="s">
        <v>815</v>
      </c>
      <c r="I152" t="s">
        <v>150</v>
      </c>
      <c r="J152" t="s">
        <v>370</v>
      </c>
      <c r="K152" s="77">
        <v>1.2</v>
      </c>
      <c r="L152" t="s">
        <v>102</v>
      </c>
      <c r="M152" s="78">
        <v>4.65E-2</v>
      </c>
      <c r="N152" s="78">
        <v>5.11E-2</v>
      </c>
      <c r="O152" s="77">
        <v>0.08</v>
      </c>
      <c r="P152" s="77">
        <v>110.23</v>
      </c>
      <c r="Q152" s="77">
        <v>0</v>
      </c>
      <c r="R152" s="77">
        <v>8.8183999999999995E-5</v>
      </c>
      <c r="S152" s="78">
        <v>0</v>
      </c>
      <c r="T152" s="78">
        <v>0</v>
      </c>
      <c r="U152" s="78">
        <v>0</v>
      </c>
    </row>
    <row r="153" spans="2:21">
      <c r="B153" t="s">
        <v>816</v>
      </c>
      <c r="C153" t="s">
        <v>817</v>
      </c>
      <c r="D153" t="s">
        <v>100</v>
      </c>
      <c r="E153" t="s">
        <v>123</v>
      </c>
      <c r="F153" t="s">
        <v>818</v>
      </c>
      <c r="G153" t="s">
        <v>132</v>
      </c>
      <c r="H153" t="s">
        <v>819</v>
      </c>
      <c r="I153" t="s">
        <v>212</v>
      </c>
      <c r="J153" t="s">
        <v>820</v>
      </c>
      <c r="K153" s="77">
        <v>0.76</v>
      </c>
      <c r="L153" t="s">
        <v>102</v>
      </c>
      <c r="M153" s="78">
        <v>1.9800000000000002E-2</v>
      </c>
      <c r="N153" s="78">
        <v>2.18E-2</v>
      </c>
      <c r="O153" s="77">
        <v>6585034.4500000002</v>
      </c>
      <c r="P153" s="77">
        <v>109.42</v>
      </c>
      <c r="Q153" s="77">
        <v>0</v>
      </c>
      <c r="R153" s="77">
        <v>7205.3446951899996</v>
      </c>
      <c r="S153" s="78">
        <v>2.1700000000000001E-2</v>
      </c>
      <c r="T153" s="78">
        <v>2E-3</v>
      </c>
      <c r="U153" s="78">
        <v>2.9999999999999997E-4</v>
      </c>
    </row>
    <row r="154" spans="2:21">
      <c r="B154" t="s">
        <v>821</v>
      </c>
      <c r="C154" t="s">
        <v>822</v>
      </c>
      <c r="D154" t="s">
        <v>100</v>
      </c>
      <c r="E154" t="s">
        <v>123</v>
      </c>
      <c r="F154" t="s">
        <v>823</v>
      </c>
      <c r="G154" t="s">
        <v>814</v>
      </c>
      <c r="H154" t="s">
        <v>815</v>
      </c>
      <c r="I154" t="s">
        <v>150</v>
      </c>
      <c r="J154" t="s">
        <v>319</v>
      </c>
      <c r="K154" s="77">
        <v>2.86</v>
      </c>
      <c r="L154" t="s">
        <v>102</v>
      </c>
      <c r="M154" s="78">
        <v>2.5700000000000001E-2</v>
      </c>
      <c r="N154" s="78">
        <v>4.5900000000000003E-2</v>
      </c>
      <c r="O154" s="77">
        <v>5178588.01</v>
      </c>
      <c r="P154" s="77">
        <v>105.24</v>
      </c>
      <c r="Q154" s="77">
        <v>0</v>
      </c>
      <c r="R154" s="77">
        <v>5449.9460217240003</v>
      </c>
      <c r="S154" s="78">
        <v>4.4000000000000003E-3</v>
      </c>
      <c r="T154" s="78">
        <v>1.5E-3</v>
      </c>
      <c r="U154" s="78">
        <v>2.0000000000000001E-4</v>
      </c>
    </row>
    <row r="155" spans="2:21">
      <c r="B155" t="s">
        <v>824</v>
      </c>
      <c r="C155" t="s">
        <v>825</v>
      </c>
      <c r="D155" t="s">
        <v>100</v>
      </c>
      <c r="E155" t="s">
        <v>123</v>
      </c>
      <c r="F155" t="s">
        <v>823</v>
      </c>
      <c r="G155" t="s">
        <v>814</v>
      </c>
      <c r="H155" t="s">
        <v>815</v>
      </c>
      <c r="I155" t="s">
        <v>150</v>
      </c>
      <c r="J155" t="s">
        <v>654</v>
      </c>
      <c r="K155" s="77">
        <v>1.73</v>
      </c>
      <c r="L155" t="s">
        <v>102</v>
      </c>
      <c r="M155" s="78">
        <v>1.2200000000000001E-2</v>
      </c>
      <c r="N155" s="78">
        <v>3.8699999999999998E-2</v>
      </c>
      <c r="O155" s="77">
        <v>735057.93</v>
      </c>
      <c r="P155" s="77">
        <v>104.54</v>
      </c>
      <c r="Q155" s="77">
        <v>0</v>
      </c>
      <c r="R155" s="77">
        <v>768.42956002200003</v>
      </c>
      <c r="S155" s="78">
        <v>1.6000000000000001E-3</v>
      </c>
      <c r="T155" s="78">
        <v>2.0000000000000001E-4</v>
      </c>
      <c r="U155" s="78">
        <v>0</v>
      </c>
    </row>
    <row r="156" spans="2:21">
      <c r="B156" t="s">
        <v>826</v>
      </c>
      <c r="C156" t="s">
        <v>827</v>
      </c>
      <c r="D156" t="s">
        <v>100</v>
      </c>
      <c r="E156" t="s">
        <v>123</v>
      </c>
      <c r="F156" t="s">
        <v>823</v>
      </c>
      <c r="G156" t="s">
        <v>814</v>
      </c>
      <c r="H156" t="s">
        <v>815</v>
      </c>
      <c r="I156" t="s">
        <v>150</v>
      </c>
      <c r="J156" t="s">
        <v>377</v>
      </c>
      <c r="K156" s="77">
        <v>5.55</v>
      </c>
      <c r="L156" t="s">
        <v>102</v>
      </c>
      <c r="M156" s="78">
        <v>1.09E-2</v>
      </c>
      <c r="N156" s="78">
        <v>4.4699999999999997E-2</v>
      </c>
      <c r="O156" s="77">
        <v>5316201.1100000003</v>
      </c>
      <c r="P156" s="77">
        <v>89.75</v>
      </c>
      <c r="Q156" s="77">
        <v>0</v>
      </c>
      <c r="R156" s="77">
        <v>4771.2904962250004</v>
      </c>
      <c r="S156" s="78">
        <v>1.18E-2</v>
      </c>
      <c r="T156" s="78">
        <v>1.2999999999999999E-3</v>
      </c>
      <c r="U156" s="78">
        <v>2.0000000000000001E-4</v>
      </c>
    </row>
    <row r="157" spans="2:21">
      <c r="B157" t="s">
        <v>828</v>
      </c>
      <c r="C157" t="s">
        <v>829</v>
      </c>
      <c r="D157" t="s">
        <v>100</v>
      </c>
      <c r="E157" t="s">
        <v>123</v>
      </c>
      <c r="F157" t="s">
        <v>823</v>
      </c>
      <c r="G157" t="s">
        <v>814</v>
      </c>
      <c r="H157" t="s">
        <v>815</v>
      </c>
      <c r="I157" t="s">
        <v>150</v>
      </c>
      <c r="J157" t="s">
        <v>618</v>
      </c>
      <c r="K157" s="77">
        <v>6.49</v>
      </c>
      <c r="L157" t="s">
        <v>102</v>
      </c>
      <c r="M157" s="78">
        <v>1.54E-2</v>
      </c>
      <c r="N157" s="78">
        <v>4.6800000000000001E-2</v>
      </c>
      <c r="O157" s="77">
        <v>6727994.5099999998</v>
      </c>
      <c r="P157" s="77">
        <v>86.8</v>
      </c>
      <c r="Q157" s="77">
        <v>0</v>
      </c>
      <c r="R157" s="77">
        <v>5839.8992346799996</v>
      </c>
      <c r="S157" s="78">
        <v>1.9199999999999998E-2</v>
      </c>
      <c r="T157" s="78">
        <v>1.6000000000000001E-3</v>
      </c>
      <c r="U157" s="78">
        <v>2.0000000000000001E-4</v>
      </c>
    </row>
    <row r="158" spans="2:21">
      <c r="B158" t="s">
        <v>830</v>
      </c>
      <c r="C158" t="s">
        <v>831</v>
      </c>
      <c r="D158" t="s">
        <v>100</v>
      </c>
      <c r="E158" t="s">
        <v>123</v>
      </c>
      <c r="F158" t="s">
        <v>832</v>
      </c>
      <c r="G158" t="s">
        <v>833</v>
      </c>
      <c r="H158" t="s">
        <v>819</v>
      </c>
      <c r="I158" t="s">
        <v>212</v>
      </c>
      <c r="J158" t="s">
        <v>834</v>
      </c>
      <c r="K158" s="77">
        <v>4.71</v>
      </c>
      <c r="L158" t="s">
        <v>102</v>
      </c>
      <c r="M158" s="78">
        <v>9.4000000000000004E-3</v>
      </c>
      <c r="N158" s="78">
        <v>3.8399999999999997E-2</v>
      </c>
      <c r="O158" s="77">
        <v>19681109.91</v>
      </c>
      <c r="P158" s="77">
        <v>92.39</v>
      </c>
      <c r="Q158" s="77">
        <v>0</v>
      </c>
      <c r="R158" s="77">
        <v>18183.377445849001</v>
      </c>
      <c r="S158" s="78">
        <v>1.2800000000000001E-2</v>
      </c>
      <c r="T158" s="78">
        <v>5.0000000000000001E-3</v>
      </c>
      <c r="U158" s="78">
        <v>6.9999999999999999E-4</v>
      </c>
    </row>
    <row r="159" spans="2:21">
      <c r="B159" t="s">
        <v>835</v>
      </c>
      <c r="C159" t="s">
        <v>836</v>
      </c>
      <c r="D159" t="s">
        <v>100</v>
      </c>
      <c r="E159" t="s">
        <v>123</v>
      </c>
      <c r="F159" t="s">
        <v>837</v>
      </c>
      <c r="G159" t="s">
        <v>814</v>
      </c>
      <c r="H159" t="s">
        <v>815</v>
      </c>
      <c r="I159" t="s">
        <v>150</v>
      </c>
      <c r="J159" t="s">
        <v>557</v>
      </c>
      <c r="K159" s="77">
        <v>3.79</v>
      </c>
      <c r="L159" t="s">
        <v>102</v>
      </c>
      <c r="M159" s="78">
        <v>2.1600000000000001E-2</v>
      </c>
      <c r="N159" s="78">
        <v>3.6900000000000002E-2</v>
      </c>
      <c r="O159" s="77">
        <v>7912937.4400000004</v>
      </c>
      <c r="P159" s="77">
        <v>99.93</v>
      </c>
      <c r="Q159" s="77">
        <v>46.610709999999997</v>
      </c>
      <c r="R159" s="77">
        <v>7954.0090937920004</v>
      </c>
      <c r="S159" s="78">
        <v>2.41E-2</v>
      </c>
      <c r="T159" s="78">
        <v>2.2000000000000001E-3</v>
      </c>
      <c r="U159" s="78">
        <v>2.9999999999999997E-4</v>
      </c>
    </row>
    <row r="160" spans="2:21">
      <c r="B160" t="s">
        <v>838</v>
      </c>
      <c r="C160" t="s">
        <v>839</v>
      </c>
      <c r="D160" t="s">
        <v>100</v>
      </c>
      <c r="E160" t="s">
        <v>123</v>
      </c>
      <c r="F160" t="s">
        <v>840</v>
      </c>
      <c r="G160" t="s">
        <v>448</v>
      </c>
      <c r="H160" t="s">
        <v>819</v>
      </c>
      <c r="I160" t="s">
        <v>212</v>
      </c>
      <c r="J160" t="s">
        <v>755</v>
      </c>
      <c r="K160" s="77">
        <v>3.99</v>
      </c>
      <c r="L160" t="s">
        <v>102</v>
      </c>
      <c r="M160" s="78">
        <v>1.7999999999999999E-2</v>
      </c>
      <c r="N160" s="78">
        <v>3.2800000000000003E-2</v>
      </c>
      <c r="O160" s="77">
        <v>897185.03</v>
      </c>
      <c r="P160" s="77">
        <v>103.82</v>
      </c>
      <c r="Q160" s="77">
        <v>4.4392100000000001</v>
      </c>
      <c r="R160" s="77">
        <v>935.89670814600004</v>
      </c>
      <c r="S160" s="78">
        <v>1.6000000000000001E-3</v>
      </c>
      <c r="T160" s="78">
        <v>2.9999999999999997E-4</v>
      </c>
      <c r="U160" s="78">
        <v>0</v>
      </c>
    </row>
    <row r="161" spans="2:21">
      <c r="B161" t="s">
        <v>841</v>
      </c>
      <c r="C161" t="s">
        <v>842</v>
      </c>
      <c r="D161" t="s">
        <v>100</v>
      </c>
      <c r="E161" t="s">
        <v>123</v>
      </c>
      <c r="F161" t="s">
        <v>843</v>
      </c>
      <c r="G161" t="s">
        <v>448</v>
      </c>
      <c r="H161" t="s">
        <v>819</v>
      </c>
      <c r="I161" t="s">
        <v>212</v>
      </c>
      <c r="J161" t="s">
        <v>307</v>
      </c>
      <c r="K161" s="77">
        <v>5.09</v>
      </c>
      <c r="L161" t="s">
        <v>102</v>
      </c>
      <c r="M161" s="78">
        <v>3.6200000000000003E-2</v>
      </c>
      <c r="N161" s="78">
        <v>4.6199999999999998E-2</v>
      </c>
      <c r="O161" s="77">
        <v>16514613.949999999</v>
      </c>
      <c r="P161" s="77">
        <v>96.18</v>
      </c>
      <c r="Q161" s="77">
        <v>0</v>
      </c>
      <c r="R161" s="77">
        <v>15883.75569711</v>
      </c>
      <c r="S161" s="78">
        <v>1.3100000000000001E-2</v>
      </c>
      <c r="T161" s="78">
        <v>4.4000000000000003E-3</v>
      </c>
      <c r="U161" s="78">
        <v>6.9999999999999999E-4</v>
      </c>
    </row>
    <row r="162" spans="2:21">
      <c r="B162" t="s">
        <v>844</v>
      </c>
      <c r="C162" t="s">
        <v>845</v>
      </c>
      <c r="D162" t="s">
        <v>100</v>
      </c>
      <c r="E162" t="s">
        <v>123</v>
      </c>
      <c r="F162" t="s">
        <v>846</v>
      </c>
      <c r="G162" t="s">
        <v>467</v>
      </c>
      <c r="H162" t="s">
        <v>847</v>
      </c>
      <c r="I162" t="s">
        <v>212</v>
      </c>
      <c r="J162" t="s">
        <v>387</v>
      </c>
      <c r="K162" s="77">
        <v>3.97</v>
      </c>
      <c r="L162" t="s">
        <v>102</v>
      </c>
      <c r="M162" s="78">
        <v>2.75E-2</v>
      </c>
      <c r="N162" s="78">
        <v>3.78E-2</v>
      </c>
      <c r="O162" s="77">
        <v>11647734.99</v>
      </c>
      <c r="P162" s="77">
        <v>104.28</v>
      </c>
      <c r="Q162" s="77">
        <v>376.89400999999998</v>
      </c>
      <c r="R162" s="77">
        <v>12523.152057572001</v>
      </c>
      <c r="S162" s="78">
        <v>1.29E-2</v>
      </c>
      <c r="T162" s="78">
        <v>3.5000000000000001E-3</v>
      </c>
      <c r="U162" s="78">
        <v>5.0000000000000001E-4</v>
      </c>
    </row>
    <row r="163" spans="2:21">
      <c r="B163" t="s">
        <v>848</v>
      </c>
      <c r="C163" t="s">
        <v>849</v>
      </c>
      <c r="D163" t="s">
        <v>100</v>
      </c>
      <c r="E163" t="s">
        <v>123</v>
      </c>
      <c r="F163" t="s">
        <v>850</v>
      </c>
      <c r="G163" t="s">
        <v>127</v>
      </c>
      <c r="H163" t="s">
        <v>851</v>
      </c>
      <c r="I163" t="s">
        <v>223</v>
      </c>
      <c r="J163" t="s">
        <v>481</v>
      </c>
      <c r="K163" s="77">
        <v>4.41</v>
      </c>
      <c r="L163" t="s">
        <v>102</v>
      </c>
      <c r="M163" s="78">
        <v>3.3000000000000002E-2</v>
      </c>
      <c r="N163" s="78">
        <v>5.5599999999999997E-2</v>
      </c>
      <c r="O163" s="77">
        <v>5975994.9299999997</v>
      </c>
      <c r="P163" s="77">
        <v>93.95</v>
      </c>
      <c r="Q163" s="77">
        <v>0</v>
      </c>
      <c r="R163" s="77">
        <v>5614.4472367349999</v>
      </c>
      <c r="S163" s="78">
        <v>2.3E-2</v>
      </c>
      <c r="T163" s="78">
        <v>1.6000000000000001E-3</v>
      </c>
      <c r="U163" s="78">
        <v>2.0000000000000001E-4</v>
      </c>
    </row>
    <row r="164" spans="2:21">
      <c r="B164" t="s">
        <v>852</v>
      </c>
      <c r="C164" t="s">
        <v>853</v>
      </c>
      <c r="D164" t="s">
        <v>100</v>
      </c>
      <c r="E164" t="s">
        <v>123</v>
      </c>
      <c r="F164" t="s">
        <v>837</v>
      </c>
      <c r="G164" t="s">
        <v>814</v>
      </c>
      <c r="H164" t="s">
        <v>847</v>
      </c>
      <c r="I164" t="s">
        <v>212</v>
      </c>
      <c r="J164" t="s">
        <v>854</v>
      </c>
      <c r="K164" s="77">
        <v>4.07</v>
      </c>
      <c r="L164" t="s">
        <v>102</v>
      </c>
      <c r="M164" s="78">
        <v>1.29E-2</v>
      </c>
      <c r="N164" s="78">
        <v>9.5000000000000001E-2</v>
      </c>
      <c r="O164" s="77">
        <v>5403524.3799999999</v>
      </c>
      <c r="P164" s="77">
        <v>78.33</v>
      </c>
      <c r="Q164" s="77">
        <v>37.75414</v>
      </c>
      <c r="R164" s="77">
        <v>4270.3347868540004</v>
      </c>
      <c r="S164" s="78">
        <v>5.3E-3</v>
      </c>
      <c r="T164" s="78">
        <v>1.1999999999999999E-3</v>
      </c>
      <c r="U164" s="78">
        <v>2.0000000000000001E-4</v>
      </c>
    </row>
    <row r="165" spans="2:21">
      <c r="B165" t="s">
        <v>855</v>
      </c>
      <c r="C165" t="s">
        <v>856</v>
      </c>
      <c r="D165" t="s">
        <v>100</v>
      </c>
      <c r="E165" t="s">
        <v>123</v>
      </c>
      <c r="F165" t="s">
        <v>837</v>
      </c>
      <c r="G165" t="s">
        <v>814</v>
      </c>
      <c r="H165" t="s">
        <v>857</v>
      </c>
      <c r="I165" t="s">
        <v>150</v>
      </c>
      <c r="J165" t="s">
        <v>858</v>
      </c>
      <c r="K165" s="77">
        <v>3.19</v>
      </c>
      <c r="L165" t="s">
        <v>102</v>
      </c>
      <c r="M165" s="78">
        <v>2.7799999999999998E-2</v>
      </c>
      <c r="N165" s="78">
        <v>0.12139999999999999</v>
      </c>
      <c r="O165" s="77">
        <v>12334457.619999999</v>
      </c>
      <c r="P165" s="77">
        <v>84.87</v>
      </c>
      <c r="Q165" s="77">
        <v>0</v>
      </c>
      <c r="R165" s="77">
        <v>10468.254182094</v>
      </c>
      <c r="S165" s="78">
        <v>8.2000000000000007E-3</v>
      </c>
      <c r="T165" s="78">
        <v>2.8999999999999998E-3</v>
      </c>
      <c r="U165" s="78">
        <v>4.0000000000000002E-4</v>
      </c>
    </row>
    <row r="166" spans="2:21">
      <c r="B166" t="s">
        <v>859</v>
      </c>
      <c r="C166" t="s">
        <v>860</v>
      </c>
      <c r="D166" t="s">
        <v>100</v>
      </c>
      <c r="E166" t="s">
        <v>123</v>
      </c>
      <c r="F166" t="s">
        <v>837</v>
      </c>
      <c r="G166" t="s">
        <v>814</v>
      </c>
      <c r="H166" t="s">
        <v>857</v>
      </c>
      <c r="I166" t="s">
        <v>150</v>
      </c>
      <c r="J166" t="s">
        <v>861</v>
      </c>
      <c r="K166" s="77">
        <v>2.46</v>
      </c>
      <c r="L166" t="s">
        <v>102</v>
      </c>
      <c r="M166" s="78">
        <v>0.04</v>
      </c>
      <c r="N166" s="78">
        <v>0.1353</v>
      </c>
      <c r="O166" s="77">
        <v>13199722.76</v>
      </c>
      <c r="P166" s="77">
        <v>87.99</v>
      </c>
      <c r="Q166" s="77">
        <v>0</v>
      </c>
      <c r="R166" s="77">
        <v>11614.436056524</v>
      </c>
      <c r="S166" s="78">
        <v>4.5999999999999999E-3</v>
      </c>
      <c r="T166" s="78">
        <v>3.2000000000000002E-3</v>
      </c>
      <c r="U166" s="78">
        <v>5.0000000000000001E-4</v>
      </c>
    </row>
    <row r="167" spans="2:21">
      <c r="B167" t="s">
        <v>862</v>
      </c>
      <c r="C167" t="s">
        <v>863</v>
      </c>
      <c r="D167" t="s">
        <v>100</v>
      </c>
      <c r="E167" t="s">
        <v>123</v>
      </c>
      <c r="F167" t="s">
        <v>840</v>
      </c>
      <c r="G167" t="s">
        <v>448</v>
      </c>
      <c r="H167" t="s">
        <v>847</v>
      </c>
      <c r="I167" t="s">
        <v>212</v>
      </c>
      <c r="J167" t="s">
        <v>618</v>
      </c>
      <c r="K167" s="77">
        <v>3.19</v>
      </c>
      <c r="L167" t="s">
        <v>102</v>
      </c>
      <c r="M167" s="78">
        <v>3.3000000000000002E-2</v>
      </c>
      <c r="N167" s="78">
        <v>5.7599999999999998E-2</v>
      </c>
      <c r="O167" s="77">
        <v>14048060.689999999</v>
      </c>
      <c r="P167" s="77">
        <v>101.7</v>
      </c>
      <c r="Q167" s="77">
        <v>0</v>
      </c>
      <c r="R167" s="77">
        <v>14286.877721729999</v>
      </c>
      <c r="S167" s="78">
        <v>2.2200000000000001E-2</v>
      </c>
      <c r="T167" s="78">
        <v>4.0000000000000001E-3</v>
      </c>
      <c r="U167" s="78">
        <v>5.9999999999999995E-4</v>
      </c>
    </row>
    <row r="168" spans="2:21">
      <c r="B168" t="s">
        <v>864</v>
      </c>
      <c r="C168" t="s">
        <v>865</v>
      </c>
      <c r="D168" t="s">
        <v>100</v>
      </c>
      <c r="E168" t="s">
        <v>123</v>
      </c>
      <c r="F168" t="s">
        <v>866</v>
      </c>
      <c r="G168" t="s">
        <v>448</v>
      </c>
      <c r="H168" t="s">
        <v>847</v>
      </c>
      <c r="I168" t="s">
        <v>212</v>
      </c>
      <c r="J168" t="s">
        <v>867</v>
      </c>
      <c r="K168" s="77">
        <v>2.75</v>
      </c>
      <c r="L168" t="s">
        <v>102</v>
      </c>
      <c r="M168" s="78">
        <v>1E-3</v>
      </c>
      <c r="N168" s="78">
        <v>3.2399999999999998E-2</v>
      </c>
      <c r="O168" s="77">
        <v>14788760.02</v>
      </c>
      <c r="P168" s="77">
        <v>100.12</v>
      </c>
      <c r="Q168" s="77">
        <v>0</v>
      </c>
      <c r="R168" s="77">
        <v>14806.506532023999</v>
      </c>
      <c r="S168" s="78">
        <v>2.6100000000000002E-2</v>
      </c>
      <c r="T168" s="78">
        <v>4.1000000000000003E-3</v>
      </c>
      <c r="U168" s="78">
        <v>5.9999999999999995E-4</v>
      </c>
    </row>
    <row r="169" spans="2:21">
      <c r="B169" t="s">
        <v>868</v>
      </c>
      <c r="C169" t="s">
        <v>869</v>
      </c>
      <c r="D169" t="s">
        <v>100</v>
      </c>
      <c r="E169" t="s">
        <v>123</v>
      </c>
      <c r="F169" t="s">
        <v>866</v>
      </c>
      <c r="G169" t="s">
        <v>448</v>
      </c>
      <c r="H169" t="s">
        <v>847</v>
      </c>
      <c r="I169" t="s">
        <v>212</v>
      </c>
      <c r="J169" t="s">
        <v>430</v>
      </c>
      <c r="K169" s="77">
        <v>5.46</v>
      </c>
      <c r="L169" t="s">
        <v>102</v>
      </c>
      <c r="M169" s="78">
        <v>1.5E-3</v>
      </c>
      <c r="N169" s="78">
        <v>4.02E-2</v>
      </c>
      <c r="O169" s="77">
        <v>8339905.0999999996</v>
      </c>
      <c r="P169" s="77">
        <v>88.42</v>
      </c>
      <c r="Q169" s="77">
        <v>13.49736</v>
      </c>
      <c r="R169" s="77">
        <v>7387.6414494199998</v>
      </c>
      <c r="S169" s="78">
        <v>2.3099999999999999E-2</v>
      </c>
      <c r="T169" s="78">
        <v>2E-3</v>
      </c>
      <c r="U169" s="78">
        <v>2.9999999999999997E-4</v>
      </c>
    </row>
    <row r="170" spans="2:21">
      <c r="B170" t="s">
        <v>870</v>
      </c>
      <c r="C170" t="s">
        <v>871</v>
      </c>
      <c r="D170" t="s">
        <v>100</v>
      </c>
      <c r="E170" t="s">
        <v>123</v>
      </c>
      <c r="F170" t="s">
        <v>866</v>
      </c>
      <c r="G170" t="s">
        <v>448</v>
      </c>
      <c r="H170" t="s">
        <v>847</v>
      </c>
      <c r="I170" t="s">
        <v>212</v>
      </c>
      <c r="J170" t="s">
        <v>872</v>
      </c>
      <c r="K170" s="77">
        <v>3.98</v>
      </c>
      <c r="L170" t="s">
        <v>102</v>
      </c>
      <c r="M170" s="78">
        <v>3.0000000000000001E-3</v>
      </c>
      <c r="N170" s="78">
        <v>3.85E-2</v>
      </c>
      <c r="O170" s="77">
        <v>12113040.060000001</v>
      </c>
      <c r="P170" s="77">
        <v>91.6</v>
      </c>
      <c r="Q170" s="77">
        <v>19.111360000000001</v>
      </c>
      <c r="R170" s="77">
        <v>11114.65605496</v>
      </c>
      <c r="S170" s="78">
        <v>2.3800000000000002E-2</v>
      </c>
      <c r="T170" s="78">
        <v>3.0999999999999999E-3</v>
      </c>
      <c r="U170" s="78">
        <v>5.0000000000000001E-4</v>
      </c>
    </row>
    <row r="171" spans="2:21">
      <c r="B171" t="s">
        <v>873</v>
      </c>
      <c r="C171" t="s">
        <v>874</v>
      </c>
      <c r="D171" t="s">
        <v>100</v>
      </c>
      <c r="E171" t="s">
        <v>123</v>
      </c>
      <c r="F171" t="s">
        <v>866</v>
      </c>
      <c r="G171" t="s">
        <v>448</v>
      </c>
      <c r="H171" t="s">
        <v>847</v>
      </c>
      <c r="I171" t="s">
        <v>212</v>
      </c>
      <c r="J171" t="s">
        <v>646</v>
      </c>
      <c r="K171" s="77">
        <v>3.49</v>
      </c>
      <c r="L171" t="s">
        <v>102</v>
      </c>
      <c r="M171" s="78">
        <v>3.0000000000000001E-3</v>
      </c>
      <c r="N171" s="78">
        <v>3.2800000000000003E-2</v>
      </c>
      <c r="O171" s="77">
        <v>4662460.21</v>
      </c>
      <c r="P171" s="77">
        <v>91.26</v>
      </c>
      <c r="Q171" s="77">
        <v>3.4474999999999998</v>
      </c>
      <c r="R171" s="77">
        <v>4258.4086876459996</v>
      </c>
      <c r="S171" s="78">
        <v>1.8599999999999998E-2</v>
      </c>
      <c r="T171" s="78">
        <v>1.1999999999999999E-3</v>
      </c>
      <c r="U171" s="78">
        <v>2.0000000000000001E-4</v>
      </c>
    </row>
    <row r="172" spans="2:21">
      <c r="B172" t="s">
        <v>875</v>
      </c>
      <c r="C172" t="s">
        <v>876</v>
      </c>
      <c r="D172" t="s">
        <v>100</v>
      </c>
      <c r="E172" t="s">
        <v>123</v>
      </c>
      <c r="F172" t="s">
        <v>877</v>
      </c>
      <c r="G172" t="s">
        <v>814</v>
      </c>
      <c r="H172" t="s">
        <v>878</v>
      </c>
      <c r="I172" t="s">
        <v>212</v>
      </c>
      <c r="J172" t="s">
        <v>879</v>
      </c>
      <c r="K172" s="77">
        <v>1.22</v>
      </c>
      <c r="L172" t="s">
        <v>102</v>
      </c>
      <c r="M172" s="78">
        <v>3.2899999999999999E-2</v>
      </c>
      <c r="N172" s="78">
        <v>5.1200000000000002E-2</v>
      </c>
      <c r="O172" s="77">
        <v>0.4</v>
      </c>
      <c r="P172" s="77">
        <v>108.5</v>
      </c>
      <c r="Q172" s="77">
        <v>0</v>
      </c>
      <c r="R172" s="77">
        <v>4.3399999999999998E-4</v>
      </c>
      <c r="S172" s="78">
        <v>0</v>
      </c>
      <c r="T172" s="78">
        <v>0</v>
      </c>
      <c r="U172" s="78">
        <v>0</v>
      </c>
    </row>
    <row r="173" spans="2:21">
      <c r="B173" t="s">
        <v>880</v>
      </c>
      <c r="C173" t="s">
        <v>881</v>
      </c>
      <c r="D173" t="s">
        <v>123</v>
      </c>
      <c r="E173" t="s">
        <v>123</v>
      </c>
      <c r="F173" t="s">
        <v>882</v>
      </c>
      <c r="G173" t="s">
        <v>883</v>
      </c>
      <c r="H173" t="s">
        <v>884</v>
      </c>
      <c r="I173" t="s">
        <v>223</v>
      </c>
      <c r="J173" t="s">
        <v>646</v>
      </c>
      <c r="K173" s="77">
        <v>4.38</v>
      </c>
      <c r="L173" t="s">
        <v>113</v>
      </c>
      <c r="M173" s="78">
        <v>8.5000000000000006E-2</v>
      </c>
      <c r="N173" s="78">
        <v>0.10100000000000001</v>
      </c>
      <c r="O173" s="77">
        <v>1069818.3500000001</v>
      </c>
      <c r="P173" s="77">
        <v>91.002862834186601</v>
      </c>
      <c r="Q173" s="77">
        <v>0</v>
      </c>
      <c r="R173" s="77">
        <v>4309.1948534900903</v>
      </c>
      <c r="S173" s="78">
        <v>1.4E-3</v>
      </c>
      <c r="T173" s="78">
        <v>1.1999999999999999E-3</v>
      </c>
      <c r="U173" s="78">
        <v>2.0000000000000001E-4</v>
      </c>
    </row>
    <row r="174" spans="2:21">
      <c r="B174" t="s">
        <v>885</v>
      </c>
      <c r="C174" t="s">
        <v>886</v>
      </c>
      <c r="D174" t="s">
        <v>100</v>
      </c>
      <c r="E174" t="s">
        <v>123</v>
      </c>
      <c r="F174" t="s">
        <v>887</v>
      </c>
      <c r="G174" t="s">
        <v>814</v>
      </c>
      <c r="H174" t="s">
        <v>888</v>
      </c>
      <c r="I174" t="s">
        <v>212</v>
      </c>
      <c r="J174" t="s">
        <v>889</v>
      </c>
      <c r="K174" s="77">
        <v>3.12</v>
      </c>
      <c r="L174" t="s">
        <v>102</v>
      </c>
      <c r="M174" s="78">
        <v>6.2E-2</v>
      </c>
      <c r="N174" s="78">
        <v>1E-4</v>
      </c>
      <c r="O174" s="77">
        <v>56531.3</v>
      </c>
      <c r="P174" s="77">
        <v>96.09</v>
      </c>
      <c r="Q174" s="77">
        <v>0</v>
      </c>
      <c r="R174" s="77">
        <v>54.32092617</v>
      </c>
      <c r="S174" s="78">
        <v>5.0000000000000001E-4</v>
      </c>
      <c r="T174" s="78">
        <v>0</v>
      </c>
      <c r="U174" s="78">
        <v>0</v>
      </c>
    </row>
    <row r="175" spans="2:21">
      <c r="B175" t="s">
        <v>890</v>
      </c>
      <c r="C175" t="s">
        <v>891</v>
      </c>
      <c r="D175" t="s">
        <v>100</v>
      </c>
      <c r="E175" t="s">
        <v>123</v>
      </c>
      <c r="F175" t="s">
        <v>892</v>
      </c>
      <c r="G175" t="s">
        <v>893</v>
      </c>
      <c r="H175" t="s">
        <v>217</v>
      </c>
      <c r="I175" t="s">
        <v>218</v>
      </c>
      <c r="J175" t="s">
        <v>550</v>
      </c>
      <c r="K175" s="77">
        <v>3.13</v>
      </c>
      <c r="L175" t="s">
        <v>102</v>
      </c>
      <c r="M175" s="78">
        <v>1.4800000000000001E-2</v>
      </c>
      <c r="N175" s="78">
        <v>4.8300000000000003E-2</v>
      </c>
      <c r="O175" s="77">
        <v>21302929.010000002</v>
      </c>
      <c r="P175" s="77">
        <v>96.82</v>
      </c>
      <c r="Q175" s="77">
        <v>0</v>
      </c>
      <c r="R175" s="77">
        <v>20625.495867482001</v>
      </c>
      <c r="S175" s="78">
        <v>2.9700000000000001E-2</v>
      </c>
      <c r="T175" s="78">
        <v>5.7000000000000002E-3</v>
      </c>
      <c r="U175" s="78">
        <v>8.0000000000000004E-4</v>
      </c>
    </row>
    <row r="176" spans="2:21">
      <c r="B176" t="s">
        <v>894</v>
      </c>
      <c r="C176" t="s">
        <v>895</v>
      </c>
      <c r="D176" t="s">
        <v>100</v>
      </c>
      <c r="E176" t="s">
        <v>123</v>
      </c>
      <c r="F176" t="s">
        <v>896</v>
      </c>
      <c r="G176" t="s">
        <v>112</v>
      </c>
      <c r="H176" t="s">
        <v>217</v>
      </c>
      <c r="I176" t="s">
        <v>218</v>
      </c>
      <c r="J176" t="s">
        <v>897</v>
      </c>
      <c r="K176" s="77">
        <v>1.76</v>
      </c>
      <c r="L176" t="s">
        <v>102</v>
      </c>
      <c r="M176" s="78">
        <v>6.8000000000000005E-2</v>
      </c>
      <c r="N176" s="78">
        <v>1E-4</v>
      </c>
      <c r="O176" s="77">
        <v>4080457.98</v>
      </c>
      <c r="P176" s="77">
        <v>25.2</v>
      </c>
      <c r="Q176" s="77">
        <v>0</v>
      </c>
      <c r="R176" s="77">
        <v>1028.27541096</v>
      </c>
      <c r="S176" s="78">
        <v>8.9999999999999993E-3</v>
      </c>
      <c r="T176" s="78">
        <v>2.9999999999999997E-4</v>
      </c>
      <c r="U176" s="78">
        <v>0</v>
      </c>
    </row>
    <row r="177" spans="2:21">
      <c r="B177" t="s">
        <v>898</v>
      </c>
      <c r="C177" t="s">
        <v>899</v>
      </c>
      <c r="D177" t="s">
        <v>100</v>
      </c>
      <c r="E177" t="s">
        <v>123</v>
      </c>
      <c r="F177" t="s">
        <v>900</v>
      </c>
      <c r="G177" t="s">
        <v>448</v>
      </c>
      <c r="H177" t="s">
        <v>217</v>
      </c>
      <c r="I177" t="s">
        <v>218</v>
      </c>
      <c r="J177" t="s">
        <v>313</v>
      </c>
      <c r="K177" s="77">
        <v>3.66</v>
      </c>
      <c r="L177" t="s">
        <v>102</v>
      </c>
      <c r="M177" s="78">
        <v>1.9E-2</v>
      </c>
      <c r="N177" s="78">
        <v>3.6999999999999998E-2</v>
      </c>
      <c r="O177" s="77">
        <v>12151316.720000001</v>
      </c>
      <c r="P177" s="77">
        <v>98.09</v>
      </c>
      <c r="Q177" s="77">
        <v>120.72121</v>
      </c>
      <c r="R177" s="77">
        <v>12039.947780648001</v>
      </c>
      <c r="S177" s="78">
        <v>2.23E-2</v>
      </c>
      <c r="T177" s="78">
        <v>3.3E-3</v>
      </c>
      <c r="U177" s="78">
        <v>5.0000000000000001E-4</v>
      </c>
    </row>
    <row r="178" spans="2:21">
      <c r="B178" t="s">
        <v>901</v>
      </c>
      <c r="C178" t="s">
        <v>902</v>
      </c>
      <c r="D178" t="s">
        <v>100</v>
      </c>
      <c r="E178" t="s">
        <v>123</v>
      </c>
      <c r="F178" t="s">
        <v>903</v>
      </c>
      <c r="G178" t="s">
        <v>448</v>
      </c>
      <c r="H178" t="s">
        <v>217</v>
      </c>
      <c r="I178" t="s">
        <v>218</v>
      </c>
      <c r="J178" t="s">
        <v>364</v>
      </c>
      <c r="K178" s="77">
        <v>0.01</v>
      </c>
      <c r="L178" t="s">
        <v>102</v>
      </c>
      <c r="M178" s="78">
        <v>2.1000000000000001E-2</v>
      </c>
      <c r="N178" s="78">
        <v>1E-4</v>
      </c>
      <c r="O178" s="77">
        <v>0.32</v>
      </c>
      <c r="P178" s="77">
        <v>111.53</v>
      </c>
      <c r="Q178" s="77">
        <v>0</v>
      </c>
      <c r="R178" s="77">
        <v>3.5689599999999999E-4</v>
      </c>
      <c r="S178" s="78">
        <v>0</v>
      </c>
      <c r="T178" s="78">
        <v>0</v>
      </c>
      <c r="U178" s="78">
        <v>0</v>
      </c>
    </row>
    <row r="179" spans="2:21">
      <c r="B179" t="s">
        <v>904</v>
      </c>
      <c r="C179" t="s">
        <v>905</v>
      </c>
      <c r="D179" t="s">
        <v>100</v>
      </c>
      <c r="E179" t="s">
        <v>123</v>
      </c>
      <c r="F179" t="s">
        <v>903</v>
      </c>
      <c r="G179" t="s">
        <v>448</v>
      </c>
      <c r="H179" t="s">
        <v>217</v>
      </c>
      <c r="I179" t="s">
        <v>218</v>
      </c>
      <c r="J179" t="s">
        <v>602</v>
      </c>
      <c r="K179" s="77">
        <v>3.94</v>
      </c>
      <c r="L179" t="s">
        <v>102</v>
      </c>
      <c r="M179" s="78">
        <v>2.75E-2</v>
      </c>
      <c r="N179" s="78">
        <v>3.4700000000000002E-2</v>
      </c>
      <c r="O179" s="77">
        <v>12726880.810000001</v>
      </c>
      <c r="P179" s="77">
        <v>106.19</v>
      </c>
      <c r="Q179" s="77">
        <v>0</v>
      </c>
      <c r="R179" s="77">
        <v>13514.674732138999</v>
      </c>
      <c r="S179" s="78">
        <v>2.4899999999999999E-2</v>
      </c>
      <c r="T179" s="78">
        <v>3.7000000000000002E-3</v>
      </c>
      <c r="U179" s="78">
        <v>5.9999999999999995E-4</v>
      </c>
    </row>
    <row r="180" spans="2:21">
      <c r="B180" t="s">
        <v>906</v>
      </c>
      <c r="C180" t="s">
        <v>907</v>
      </c>
      <c r="D180" t="s">
        <v>100</v>
      </c>
      <c r="E180" t="s">
        <v>123</v>
      </c>
      <c r="F180" t="s">
        <v>903</v>
      </c>
      <c r="G180" t="s">
        <v>448</v>
      </c>
      <c r="H180" t="s">
        <v>217</v>
      </c>
      <c r="I180" t="s">
        <v>218</v>
      </c>
      <c r="J180" t="s">
        <v>313</v>
      </c>
      <c r="K180" s="77">
        <v>5.65</v>
      </c>
      <c r="L180" t="s">
        <v>102</v>
      </c>
      <c r="M180" s="78">
        <v>8.5000000000000006E-3</v>
      </c>
      <c r="N180" s="78">
        <v>3.6299999999999999E-2</v>
      </c>
      <c r="O180" s="77">
        <v>9791242.2599999998</v>
      </c>
      <c r="P180" s="77">
        <v>92.28</v>
      </c>
      <c r="Q180" s="77">
        <v>0</v>
      </c>
      <c r="R180" s="77">
        <v>9035.3583575280009</v>
      </c>
      <c r="S180" s="78">
        <v>1.89E-2</v>
      </c>
      <c r="T180" s="78">
        <v>2.5000000000000001E-3</v>
      </c>
      <c r="U180" s="78">
        <v>4.0000000000000002E-4</v>
      </c>
    </row>
    <row r="181" spans="2:21">
      <c r="B181" t="s">
        <v>908</v>
      </c>
      <c r="C181" t="s">
        <v>909</v>
      </c>
      <c r="D181" t="s">
        <v>100</v>
      </c>
      <c r="E181" t="s">
        <v>123</v>
      </c>
      <c r="F181" t="s">
        <v>903</v>
      </c>
      <c r="G181" t="s">
        <v>448</v>
      </c>
      <c r="H181" t="s">
        <v>217</v>
      </c>
      <c r="I181" t="s">
        <v>218</v>
      </c>
      <c r="J181" t="s">
        <v>307</v>
      </c>
      <c r="K181" s="77">
        <v>6.96</v>
      </c>
      <c r="L181" t="s">
        <v>102</v>
      </c>
      <c r="M181" s="78">
        <v>3.1800000000000002E-2</v>
      </c>
      <c r="N181" s="78">
        <v>3.8199999999999998E-2</v>
      </c>
      <c r="O181" s="77">
        <v>4161370.3</v>
      </c>
      <c r="P181" s="77">
        <v>96.57</v>
      </c>
      <c r="Q181" s="77">
        <v>0</v>
      </c>
      <c r="R181" s="77">
        <v>4018.6352987099999</v>
      </c>
      <c r="S181" s="78">
        <v>2.12E-2</v>
      </c>
      <c r="T181" s="78">
        <v>1.1000000000000001E-3</v>
      </c>
      <c r="U181" s="78">
        <v>2.0000000000000001E-4</v>
      </c>
    </row>
    <row r="182" spans="2:21">
      <c r="B182" t="s">
        <v>910</v>
      </c>
      <c r="C182" t="s">
        <v>911</v>
      </c>
      <c r="D182" t="s">
        <v>100</v>
      </c>
      <c r="E182" t="s">
        <v>123</v>
      </c>
      <c r="F182" t="s">
        <v>912</v>
      </c>
      <c r="G182" t="s">
        <v>467</v>
      </c>
      <c r="H182" t="s">
        <v>217</v>
      </c>
      <c r="I182" t="s">
        <v>218</v>
      </c>
      <c r="J182" t="s">
        <v>913</v>
      </c>
      <c r="K182" s="77">
        <v>2.76</v>
      </c>
      <c r="L182" t="s">
        <v>102</v>
      </c>
      <c r="M182" s="78">
        <v>1.6400000000000001E-2</v>
      </c>
      <c r="N182" s="78">
        <v>3.4099999999999998E-2</v>
      </c>
      <c r="O182" s="77">
        <v>5428353.4699999997</v>
      </c>
      <c r="P182" s="77">
        <v>104.01</v>
      </c>
      <c r="Q182" s="77">
        <v>98.098169999999996</v>
      </c>
      <c r="R182" s="77">
        <v>5744.128614147</v>
      </c>
      <c r="S182" s="78">
        <v>2.0799999999999999E-2</v>
      </c>
      <c r="T182" s="78">
        <v>1.6000000000000001E-3</v>
      </c>
      <c r="U182" s="78">
        <v>2.0000000000000001E-4</v>
      </c>
    </row>
    <row r="183" spans="2:21">
      <c r="B183" t="s">
        <v>914</v>
      </c>
      <c r="C183" t="s">
        <v>915</v>
      </c>
      <c r="D183" t="s">
        <v>100</v>
      </c>
      <c r="E183" t="s">
        <v>123</v>
      </c>
      <c r="F183" t="s">
        <v>916</v>
      </c>
      <c r="G183" t="s">
        <v>833</v>
      </c>
      <c r="H183" t="s">
        <v>217</v>
      </c>
      <c r="I183" t="s">
        <v>218</v>
      </c>
      <c r="J183" t="s">
        <v>917</v>
      </c>
      <c r="K183" s="77">
        <v>0.01</v>
      </c>
      <c r="L183" t="s">
        <v>102</v>
      </c>
      <c r="M183" s="78">
        <v>0.06</v>
      </c>
      <c r="N183" s="78">
        <v>1E-4</v>
      </c>
      <c r="O183" s="77">
        <v>35916.36</v>
      </c>
      <c r="P183" s="77">
        <v>11.53</v>
      </c>
      <c r="Q183" s="77">
        <v>0</v>
      </c>
      <c r="R183" s="77">
        <v>4.1411563080000002</v>
      </c>
      <c r="S183" s="78">
        <v>2.9999999999999997E-4</v>
      </c>
      <c r="T183" s="78">
        <v>0</v>
      </c>
      <c r="U183" s="78">
        <v>0</v>
      </c>
    </row>
    <row r="184" spans="2:21">
      <c r="B184" s="79" t="s">
        <v>295</v>
      </c>
      <c r="C184" s="16"/>
      <c r="D184" s="16"/>
      <c r="E184" s="16"/>
      <c r="F184" s="16"/>
      <c r="K184" s="81">
        <v>4.1100000000000003</v>
      </c>
      <c r="N184" s="80">
        <v>6.4699999999999994E-2</v>
      </c>
      <c r="O184" s="81">
        <v>471821667.06</v>
      </c>
      <c r="Q184" s="81">
        <v>819.08883000000003</v>
      </c>
      <c r="R184" s="81">
        <v>425046.48682959197</v>
      </c>
      <c r="T184" s="80">
        <v>0.1179</v>
      </c>
      <c r="U184" s="80">
        <v>1.7399999999999999E-2</v>
      </c>
    </row>
    <row r="185" spans="2:21">
      <c r="B185" t="s">
        <v>918</v>
      </c>
      <c r="C185" t="s">
        <v>919</v>
      </c>
      <c r="D185" t="s">
        <v>100</v>
      </c>
      <c r="E185" t="s">
        <v>123</v>
      </c>
      <c r="F185" t="s">
        <v>416</v>
      </c>
      <c r="G185" t="s">
        <v>411</v>
      </c>
      <c r="H185" t="s">
        <v>412</v>
      </c>
      <c r="I185" t="s">
        <v>150</v>
      </c>
      <c r="J185" t="s">
        <v>370</v>
      </c>
      <c r="K185" s="77">
        <v>3.83</v>
      </c>
      <c r="L185" t="s">
        <v>102</v>
      </c>
      <c r="M185" s="78">
        <v>2.6800000000000001E-2</v>
      </c>
      <c r="N185" s="78">
        <v>4.5699999999999998E-2</v>
      </c>
      <c r="O185" s="77">
        <v>0.56999999999999995</v>
      </c>
      <c r="P185" s="77">
        <v>93.96</v>
      </c>
      <c r="Q185" s="77">
        <v>0</v>
      </c>
      <c r="R185" s="77">
        <v>5.35572E-4</v>
      </c>
      <c r="S185" s="78">
        <v>0</v>
      </c>
      <c r="T185" s="78">
        <v>0</v>
      </c>
      <c r="U185" s="78">
        <v>0</v>
      </c>
    </row>
    <row r="186" spans="2:21">
      <c r="B186" t="s">
        <v>920</v>
      </c>
      <c r="C186" t="s">
        <v>921</v>
      </c>
      <c r="D186" t="s">
        <v>100</v>
      </c>
      <c r="E186" t="s">
        <v>123</v>
      </c>
      <c r="F186" t="s">
        <v>420</v>
      </c>
      <c r="G186" t="s">
        <v>411</v>
      </c>
      <c r="H186" t="s">
        <v>211</v>
      </c>
      <c r="I186" t="s">
        <v>212</v>
      </c>
      <c r="J186" t="s">
        <v>922</v>
      </c>
      <c r="K186" s="77">
        <v>1.9</v>
      </c>
      <c r="L186" t="s">
        <v>102</v>
      </c>
      <c r="M186" s="78">
        <v>2.0199999999999999E-2</v>
      </c>
      <c r="N186" s="78">
        <v>4.5499999999999999E-2</v>
      </c>
      <c r="O186" s="77">
        <v>743</v>
      </c>
      <c r="P186" s="77">
        <v>95.58</v>
      </c>
      <c r="Q186" s="77">
        <v>0</v>
      </c>
      <c r="R186" s="77">
        <v>0.7101594</v>
      </c>
      <c r="S186" s="78">
        <v>0</v>
      </c>
      <c r="T186" s="78">
        <v>0</v>
      </c>
      <c r="U186" s="78">
        <v>0</v>
      </c>
    </row>
    <row r="187" spans="2:21">
      <c r="B187" t="s">
        <v>923</v>
      </c>
      <c r="C187" t="s">
        <v>924</v>
      </c>
      <c r="D187" t="s">
        <v>100</v>
      </c>
      <c r="E187" t="s">
        <v>123</v>
      </c>
      <c r="F187" t="s">
        <v>420</v>
      </c>
      <c r="G187" t="s">
        <v>411</v>
      </c>
      <c r="H187" t="s">
        <v>211</v>
      </c>
      <c r="I187" t="s">
        <v>212</v>
      </c>
      <c r="J187" t="s">
        <v>728</v>
      </c>
      <c r="K187" s="77">
        <v>1</v>
      </c>
      <c r="L187" t="s">
        <v>102</v>
      </c>
      <c r="M187" s="78">
        <v>3.0099999999999998E-2</v>
      </c>
      <c r="N187" s="78">
        <v>4.7500000000000001E-2</v>
      </c>
      <c r="O187" s="77">
        <v>1053</v>
      </c>
      <c r="P187" s="77">
        <v>98.35</v>
      </c>
      <c r="Q187" s="77">
        <v>1.585E-2</v>
      </c>
      <c r="R187" s="77">
        <v>1.0514755</v>
      </c>
      <c r="S187" s="78">
        <v>0</v>
      </c>
      <c r="T187" s="78">
        <v>0</v>
      </c>
      <c r="U187" s="78">
        <v>0</v>
      </c>
    </row>
    <row r="188" spans="2:21">
      <c r="B188" t="s">
        <v>925</v>
      </c>
      <c r="C188" t="s">
        <v>926</v>
      </c>
      <c r="D188" t="s">
        <v>100</v>
      </c>
      <c r="E188" t="s">
        <v>123</v>
      </c>
      <c r="F188" t="s">
        <v>927</v>
      </c>
      <c r="G188" t="s">
        <v>448</v>
      </c>
      <c r="H188" t="s">
        <v>412</v>
      </c>
      <c r="I188" t="s">
        <v>150</v>
      </c>
      <c r="J188" t="s">
        <v>928</v>
      </c>
      <c r="K188" s="77">
        <v>2.63</v>
      </c>
      <c r="L188" t="s">
        <v>102</v>
      </c>
      <c r="M188" s="78">
        <v>1.44E-2</v>
      </c>
      <c r="N188" s="78">
        <v>4.5699999999999998E-2</v>
      </c>
      <c r="O188" s="77">
        <v>0.06</v>
      </c>
      <c r="P188" s="77">
        <v>92.24</v>
      </c>
      <c r="Q188" s="77">
        <v>0</v>
      </c>
      <c r="R188" s="77">
        <v>5.5343999999999997E-5</v>
      </c>
      <c r="S188" s="78">
        <v>0</v>
      </c>
      <c r="T188" s="78">
        <v>0</v>
      </c>
      <c r="U188" s="78">
        <v>0</v>
      </c>
    </row>
    <row r="189" spans="2:21">
      <c r="B189" t="s">
        <v>929</v>
      </c>
      <c r="C189" t="s">
        <v>930</v>
      </c>
      <c r="D189" t="s">
        <v>100</v>
      </c>
      <c r="E189" t="s">
        <v>123</v>
      </c>
      <c r="F189" t="s">
        <v>454</v>
      </c>
      <c r="G189" t="s">
        <v>411</v>
      </c>
      <c r="H189" t="s">
        <v>211</v>
      </c>
      <c r="I189" t="s">
        <v>212</v>
      </c>
      <c r="J189" t="s">
        <v>430</v>
      </c>
      <c r="K189" s="77">
        <v>4.26</v>
      </c>
      <c r="L189" t="s">
        <v>102</v>
      </c>
      <c r="M189" s="78">
        <v>2.5000000000000001E-2</v>
      </c>
      <c r="N189" s="78">
        <v>4.53E-2</v>
      </c>
      <c r="O189" s="77">
        <v>3319749.24</v>
      </c>
      <c r="P189" s="77">
        <v>92.55</v>
      </c>
      <c r="Q189" s="77">
        <v>0</v>
      </c>
      <c r="R189" s="77">
        <v>3072.4279216199998</v>
      </c>
      <c r="S189" s="78">
        <v>1.1000000000000001E-3</v>
      </c>
      <c r="T189" s="78">
        <v>8.9999999999999998E-4</v>
      </c>
      <c r="U189" s="78">
        <v>1E-4</v>
      </c>
    </row>
    <row r="190" spans="2:21">
      <c r="B190" t="s">
        <v>931</v>
      </c>
      <c r="C190" t="s">
        <v>932</v>
      </c>
      <c r="D190" t="s">
        <v>100</v>
      </c>
      <c r="E190" t="s">
        <v>123</v>
      </c>
      <c r="F190" t="s">
        <v>466</v>
      </c>
      <c r="G190" t="s">
        <v>467</v>
      </c>
      <c r="H190" t="s">
        <v>468</v>
      </c>
      <c r="I190" t="s">
        <v>150</v>
      </c>
      <c r="J190" t="s">
        <v>472</v>
      </c>
      <c r="K190" s="77">
        <v>0.52</v>
      </c>
      <c r="L190" t="s">
        <v>102</v>
      </c>
      <c r="M190" s="78">
        <v>4.8000000000000001E-2</v>
      </c>
      <c r="N190" s="78">
        <v>4.8599999999999997E-2</v>
      </c>
      <c r="O190" s="77">
        <v>114528.49</v>
      </c>
      <c r="P190" s="77">
        <v>102.23</v>
      </c>
      <c r="Q190" s="77">
        <v>0</v>
      </c>
      <c r="R190" s="77">
        <v>117.082475327</v>
      </c>
      <c r="S190" s="78">
        <v>2.0000000000000001E-4</v>
      </c>
      <c r="T190" s="78">
        <v>0</v>
      </c>
      <c r="U190" s="78">
        <v>0</v>
      </c>
    </row>
    <row r="191" spans="2:21">
      <c r="B191" t="s">
        <v>933</v>
      </c>
      <c r="C191" t="s">
        <v>934</v>
      </c>
      <c r="D191" t="s">
        <v>100</v>
      </c>
      <c r="E191" t="s">
        <v>123</v>
      </c>
      <c r="F191" t="s">
        <v>466</v>
      </c>
      <c r="G191" t="s">
        <v>467</v>
      </c>
      <c r="H191" t="s">
        <v>468</v>
      </c>
      <c r="I191" t="s">
        <v>150</v>
      </c>
      <c r="J191" t="s">
        <v>922</v>
      </c>
      <c r="K191" s="77">
        <v>0.97</v>
      </c>
      <c r="L191" t="s">
        <v>102</v>
      </c>
      <c r="M191" s="78">
        <v>2.5499999999999998E-2</v>
      </c>
      <c r="N191" s="78">
        <v>4.8500000000000001E-2</v>
      </c>
      <c r="O191" s="77">
        <v>1768</v>
      </c>
      <c r="P191" s="77">
        <v>97.89</v>
      </c>
      <c r="Q191" s="77">
        <v>0</v>
      </c>
      <c r="R191" s="77">
        <v>1.7306952</v>
      </c>
      <c r="S191" s="78">
        <v>0</v>
      </c>
      <c r="T191" s="78">
        <v>0</v>
      </c>
      <c r="U191" s="78">
        <v>0</v>
      </c>
    </row>
    <row r="192" spans="2:21">
      <c r="B192" t="s">
        <v>935</v>
      </c>
      <c r="C192" t="s">
        <v>936</v>
      </c>
      <c r="D192" t="s">
        <v>100</v>
      </c>
      <c r="E192" t="s">
        <v>123</v>
      </c>
      <c r="F192" t="s">
        <v>457</v>
      </c>
      <c r="G192" t="s">
        <v>411</v>
      </c>
      <c r="H192" t="s">
        <v>468</v>
      </c>
      <c r="I192" t="s">
        <v>150</v>
      </c>
      <c r="J192" t="s">
        <v>922</v>
      </c>
      <c r="K192" s="77">
        <v>0.17</v>
      </c>
      <c r="L192" t="s">
        <v>102</v>
      </c>
      <c r="M192" s="78">
        <v>6.5000000000000002E-2</v>
      </c>
      <c r="N192" s="78">
        <v>5.33E-2</v>
      </c>
      <c r="O192" s="77">
        <v>1482</v>
      </c>
      <c r="P192" s="77">
        <v>105.59</v>
      </c>
      <c r="Q192" s="77">
        <v>0</v>
      </c>
      <c r="R192" s="77">
        <v>1.5648438</v>
      </c>
      <c r="S192" s="78">
        <v>0</v>
      </c>
      <c r="T192" s="78">
        <v>0</v>
      </c>
      <c r="U192" s="78">
        <v>0</v>
      </c>
    </row>
    <row r="193" spans="2:21">
      <c r="B193" t="s">
        <v>937</v>
      </c>
      <c r="C193" t="s">
        <v>938</v>
      </c>
      <c r="D193" t="s">
        <v>100</v>
      </c>
      <c r="E193" t="s">
        <v>123</v>
      </c>
      <c r="F193" t="s">
        <v>939</v>
      </c>
      <c r="G193" t="s">
        <v>940</v>
      </c>
      <c r="H193" t="s">
        <v>468</v>
      </c>
      <c r="I193" t="s">
        <v>150</v>
      </c>
      <c r="J193" t="s">
        <v>941</v>
      </c>
      <c r="K193" s="77">
        <v>2.4700000000000002</v>
      </c>
      <c r="L193" t="s">
        <v>102</v>
      </c>
      <c r="M193" s="78">
        <v>2.6100000000000002E-2</v>
      </c>
      <c r="N193" s="78">
        <v>4.7699999999999999E-2</v>
      </c>
      <c r="O193" s="77">
        <v>0.12</v>
      </c>
      <c r="P193" s="77">
        <v>95.61</v>
      </c>
      <c r="Q193" s="77">
        <v>0</v>
      </c>
      <c r="R193" s="77">
        <v>1.14732E-4</v>
      </c>
      <c r="S193" s="78">
        <v>0</v>
      </c>
      <c r="T193" s="78">
        <v>0</v>
      </c>
      <c r="U193" s="78">
        <v>0</v>
      </c>
    </row>
    <row r="194" spans="2:21">
      <c r="B194" t="s">
        <v>942</v>
      </c>
      <c r="C194" t="s">
        <v>943</v>
      </c>
      <c r="D194" t="s">
        <v>100</v>
      </c>
      <c r="E194" t="s">
        <v>123</v>
      </c>
      <c r="F194" t="s">
        <v>944</v>
      </c>
      <c r="G194" t="s">
        <v>945</v>
      </c>
      <c r="H194" t="s">
        <v>485</v>
      </c>
      <c r="I194" t="s">
        <v>212</v>
      </c>
      <c r="J194" t="s">
        <v>946</v>
      </c>
      <c r="K194" s="77">
        <v>0.66</v>
      </c>
      <c r="L194" t="s">
        <v>102</v>
      </c>
      <c r="M194" s="78">
        <v>5.2999999999999999E-2</v>
      </c>
      <c r="N194" s="78">
        <v>4.5999999999999999E-2</v>
      </c>
      <c r="O194" s="77">
        <v>1.06</v>
      </c>
      <c r="P194" s="77">
        <v>102.13</v>
      </c>
      <c r="Q194" s="77">
        <v>0</v>
      </c>
      <c r="R194" s="77">
        <v>1.0825780000000001E-3</v>
      </c>
      <c r="S194" s="78">
        <v>0</v>
      </c>
      <c r="T194" s="78">
        <v>0</v>
      </c>
      <c r="U194" s="78">
        <v>0</v>
      </c>
    </row>
    <row r="195" spans="2:21">
      <c r="B195" t="s">
        <v>947</v>
      </c>
      <c r="C195" t="s">
        <v>948</v>
      </c>
      <c r="D195" t="s">
        <v>100</v>
      </c>
      <c r="E195" t="s">
        <v>123</v>
      </c>
      <c r="F195" t="s">
        <v>949</v>
      </c>
      <c r="G195" t="s">
        <v>663</v>
      </c>
      <c r="H195" t="s">
        <v>508</v>
      </c>
      <c r="I195" t="s">
        <v>212</v>
      </c>
      <c r="J195" t="s">
        <v>509</v>
      </c>
      <c r="K195" s="77">
        <v>8.57</v>
      </c>
      <c r="L195" t="s">
        <v>102</v>
      </c>
      <c r="M195" s="78">
        <v>2.4E-2</v>
      </c>
      <c r="N195" s="78">
        <v>5.16E-2</v>
      </c>
      <c r="O195" s="77">
        <v>4646734</v>
      </c>
      <c r="P195" s="77">
        <v>79.739999999999995</v>
      </c>
      <c r="Q195" s="77">
        <v>0</v>
      </c>
      <c r="R195" s="77">
        <v>3705.3056916</v>
      </c>
      <c r="S195" s="78">
        <v>6.1999999999999998E-3</v>
      </c>
      <c r="T195" s="78">
        <v>1E-3</v>
      </c>
      <c r="U195" s="78">
        <v>2.0000000000000001E-4</v>
      </c>
    </row>
    <row r="196" spans="2:21">
      <c r="B196" t="s">
        <v>950</v>
      </c>
      <c r="C196" t="s">
        <v>951</v>
      </c>
      <c r="D196" t="s">
        <v>100</v>
      </c>
      <c r="E196" t="s">
        <v>123</v>
      </c>
      <c r="F196" t="s">
        <v>507</v>
      </c>
      <c r="G196" t="s">
        <v>448</v>
      </c>
      <c r="H196" t="s">
        <v>508</v>
      </c>
      <c r="I196" t="s">
        <v>212</v>
      </c>
      <c r="J196" t="s">
        <v>952</v>
      </c>
      <c r="K196" s="77">
        <v>5.95</v>
      </c>
      <c r="L196" t="s">
        <v>102</v>
      </c>
      <c r="M196" s="78">
        <v>2.5499999999999998E-2</v>
      </c>
      <c r="N196" s="78">
        <v>5.45E-2</v>
      </c>
      <c r="O196" s="77">
        <v>26850567.239999998</v>
      </c>
      <c r="P196" s="77">
        <v>84.96</v>
      </c>
      <c r="Q196" s="77">
        <v>0</v>
      </c>
      <c r="R196" s="77">
        <v>22812.241927104002</v>
      </c>
      <c r="S196" s="78">
        <v>1.9E-2</v>
      </c>
      <c r="T196" s="78">
        <v>6.3E-3</v>
      </c>
      <c r="U196" s="78">
        <v>8.9999999999999998E-4</v>
      </c>
    </row>
    <row r="197" spans="2:21">
      <c r="B197" t="s">
        <v>953</v>
      </c>
      <c r="C197" t="s">
        <v>954</v>
      </c>
      <c r="D197" t="s">
        <v>100</v>
      </c>
      <c r="E197" t="s">
        <v>123</v>
      </c>
      <c r="F197" t="s">
        <v>955</v>
      </c>
      <c r="G197" t="s">
        <v>956</v>
      </c>
      <c r="H197" t="s">
        <v>508</v>
      </c>
      <c r="I197" t="s">
        <v>212</v>
      </c>
      <c r="J197" t="s">
        <v>913</v>
      </c>
      <c r="K197" s="77">
        <v>4.0599999999999996</v>
      </c>
      <c r="L197" t="s">
        <v>102</v>
      </c>
      <c r="M197" s="78">
        <v>2.24E-2</v>
      </c>
      <c r="N197" s="78">
        <v>4.99E-2</v>
      </c>
      <c r="O197" s="77">
        <v>4476272.12</v>
      </c>
      <c r="P197" s="77">
        <v>90.6</v>
      </c>
      <c r="Q197" s="77">
        <v>0</v>
      </c>
      <c r="R197" s="77">
        <v>4055.5025407200001</v>
      </c>
      <c r="S197" s="78">
        <v>1.41E-2</v>
      </c>
      <c r="T197" s="78">
        <v>1.1000000000000001E-3</v>
      </c>
      <c r="U197" s="78">
        <v>2.0000000000000001E-4</v>
      </c>
    </row>
    <row r="198" spans="2:21">
      <c r="B198" t="s">
        <v>957</v>
      </c>
      <c r="C198" t="s">
        <v>958</v>
      </c>
      <c r="D198" t="s">
        <v>100</v>
      </c>
      <c r="E198" t="s">
        <v>123</v>
      </c>
      <c r="F198" t="s">
        <v>572</v>
      </c>
      <c r="G198" t="s">
        <v>573</v>
      </c>
      <c r="H198" t="s">
        <v>508</v>
      </c>
      <c r="I198" t="s">
        <v>212</v>
      </c>
      <c r="J198" t="s">
        <v>760</v>
      </c>
      <c r="K198" s="77">
        <v>3.17</v>
      </c>
      <c r="L198" t="s">
        <v>102</v>
      </c>
      <c r="M198" s="78">
        <v>5.0900000000000001E-2</v>
      </c>
      <c r="N198" s="78">
        <v>4.9099999999999998E-2</v>
      </c>
      <c r="O198" s="77">
        <v>0.06</v>
      </c>
      <c r="P198" s="77">
        <v>102.93</v>
      </c>
      <c r="Q198" s="77">
        <v>0</v>
      </c>
      <c r="R198" s="77">
        <v>6.1758000000000001E-5</v>
      </c>
      <c r="S198" s="78">
        <v>0</v>
      </c>
      <c r="T198" s="78">
        <v>0</v>
      </c>
      <c r="U198" s="78">
        <v>0</v>
      </c>
    </row>
    <row r="199" spans="2:21">
      <c r="B199" t="s">
        <v>959</v>
      </c>
      <c r="C199" t="s">
        <v>960</v>
      </c>
      <c r="D199" t="s">
        <v>100</v>
      </c>
      <c r="E199" t="s">
        <v>123</v>
      </c>
      <c r="F199" t="s">
        <v>572</v>
      </c>
      <c r="G199" t="s">
        <v>573</v>
      </c>
      <c r="H199" t="s">
        <v>508</v>
      </c>
      <c r="I199" t="s">
        <v>212</v>
      </c>
      <c r="J199" t="s">
        <v>387</v>
      </c>
      <c r="K199" s="77">
        <v>4.41</v>
      </c>
      <c r="L199" t="s">
        <v>102</v>
      </c>
      <c r="M199" s="78">
        <v>3.5200000000000002E-2</v>
      </c>
      <c r="N199" s="78">
        <v>5.11E-2</v>
      </c>
      <c r="O199" s="77">
        <v>0.88</v>
      </c>
      <c r="P199" s="77">
        <v>93.91</v>
      </c>
      <c r="Q199" s="77">
        <v>0</v>
      </c>
      <c r="R199" s="77">
        <v>8.2640800000000005E-4</v>
      </c>
      <c r="S199" s="78">
        <v>0</v>
      </c>
      <c r="T199" s="78">
        <v>0</v>
      </c>
      <c r="U199" s="78">
        <v>0</v>
      </c>
    </row>
    <row r="200" spans="2:21">
      <c r="B200" t="s">
        <v>961</v>
      </c>
      <c r="C200" t="s">
        <v>962</v>
      </c>
      <c r="D200" t="s">
        <v>100</v>
      </c>
      <c r="E200" t="s">
        <v>123</v>
      </c>
      <c r="F200" t="s">
        <v>581</v>
      </c>
      <c r="G200" t="s">
        <v>448</v>
      </c>
      <c r="H200" t="s">
        <v>582</v>
      </c>
      <c r="I200" t="s">
        <v>150</v>
      </c>
      <c r="J200" t="s">
        <v>963</v>
      </c>
      <c r="K200" s="77">
        <v>1.71</v>
      </c>
      <c r="L200" t="s">
        <v>102</v>
      </c>
      <c r="M200" s="78">
        <v>3.39E-2</v>
      </c>
      <c r="N200" s="78">
        <v>5.4800000000000001E-2</v>
      </c>
      <c r="O200" s="77">
        <v>80368.05</v>
      </c>
      <c r="P200" s="77">
        <v>97.37</v>
      </c>
      <c r="Q200" s="77">
        <v>0</v>
      </c>
      <c r="R200" s="77">
        <v>78.254370284999993</v>
      </c>
      <c r="S200" s="78">
        <v>1E-4</v>
      </c>
      <c r="T200" s="78">
        <v>0</v>
      </c>
      <c r="U200" s="78">
        <v>0</v>
      </c>
    </row>
    <row r="201" spans="2:21">
      <c r="B201" t="s">
        <v>964</v>
      </c>
      <c r="C201" t="s">
        <v>965</v>
      </c>
      <c r="D201" t="s">
        <v>100</v>
      </c>
      <c r="E201" t="s">
        <v>123</v>
      </c>
      <c r="F201" t="s">
        <v>581</v>
      </c>
      <c r="G201" t="s">
        <v>448</v>
      </c>
      <c r="H201" t="s">
        <v>582</v>
      </c>
      <c r="I201" t="s">
        <v>150</v>
      </c>
      <c r="J201" t="s">
        <v>509</v>
      </c>
      <c r="K201" s="77">
        <v>6.6</v>
      </c>
      <c r="L201" t="s">
        <v>102</v>
      </c>
      <c r="M201" s="78">
        <v>2.4400000000000002E-2</v>
      </c>
      <c r="N201" s="78">
        <v>5.5100000000000003E-2</v>
      </c>
      <c r="O201" s="77">
        <v>2968299.95</v>
      </c>
      <c r="P201" s="77">
        <v>82.59</v>
      </c>
      <c r="Q201" s="77">
        <v>0</v>
      </c>
      <c r="R201" s="77">
        <v>2451.5189287049998</v>
      </c>
      <c r="S201" s="78">
        <v>2.7000000000000001E-3</v>
      </c>
      <c r="T201" s="78">
        <v>6.9999999999999999E-4</v>
      </c>
      <c r="U201" s="78">
        <v>1E-4</v>
      </c>
    </row>
    <row r="202" spans="2:21">
      <c r="B202" t="s">
        <v>966</v>
      </c>
      <c r="C202" t="s">
        <v>967</v>
      </c>
      <c r="D202" t="s">
        <v>100</v>
      </c>
      <c r="E202" t="s">
        <v>123</v>
      </c>
      <c r="F202" t="s">
        <v>594</v>
      </c>
      <c r="G202" t="s">
        <v>448</v>
      </c>
      <c r="H202" t="s">
        <v>582</v>
      </c>
      <c r="I202" t="s">
        <v>150</v>
      </c>
      <c r="J202" t="s">
        <v>968</v>
      </c>
      <c r="K202" s="77">
        <v>0.26</v>
      </c>
      <c r="L202" t="s">
        <v>102</v>
      </c>
      <c r="M202" s="78">
        <v>3.5000000000000003E-2</v>
      </c>
      <c r="N202" s="78">
        <v>3.15E-2</v>
      </c>
      <c r="O202" s="77">
        <v>2884958.47</v>
      </c>
      <c r="P202" s="77">
        <v>100.94</v>
      </c>
      <c r="Q202" s="77">
        <v>0</v>
      </c>
      <c r="R202" s="77">
        <v>2912.077079618</v>
      </c>
      <c r="S202" s="78">
        <v>2.53E-2</v>
      </c>
      <c r="T202" s="78">
        <v>8.0000000000000004E-4</v>
      </c>
      <c r="U202" s="78">
        <v>1E-4</v>
      </c>
    </row>
    <row r="203" spans="2:21">
      <c r="B203" t="s">
        <v>969</v>
      </c>
      <c r="C203" t="s">
        <v>970</v>
      </c>
      <c r="D203" t="s">
        <v>100</v>
      </c>
      <c r="E203" t="s">
        <v>123</v>
      </c>
      <c r="F203" t="s">
        <v>971</v>
      </c>
      <c r="G203" t="s">
        <v>448</v>
      </c>
      <c r="H203" t="s">
        <v>508</v>
      </c>
      <c r="I203" t="s">
        <v>212</v>
      </c>
      <c r="J203" t="s">
        <v>387</v>
      </c>
      <c r="K203" s="77">
        <v>1.1000000000000001</v>
      </c>
      <c r="L203" t="s">
        <v>102</v>
      </c>
      <c r="M203" s="78">
        <v>2.5499999999999998E-2</v>
      </c>
      <c r="N203" s="78">
        <v>5.2299999999999999E-2</v>
      </c>
      <c r="O203" s="77">
        <v>6835115.7000000002</v>
      </c>
      <c r="P203" s="77">
        <v>97.85</v>
      </c>
      <c r="Q203" s="77">
        <v>0</v>
      </c>
      <c r="R203" s="77">
        <v>6688.1607124499997</v>
      </c>
      <c r="S203" s="78">
        <v>2.2599999999999999E-2</v>
      </c>
      <c r="T203" s="78">
        <v>1.9E-3</v>
      </c>
      <c r="U203" s="78">
        <v>2.9999999999999997E-4</v>
      </c>
    </row>
    <row r="204" spans="2:21">
      <c r="B204" t="s">
        <v>972</v>
      </c>
      <c r="C204" t="s">
        <v>973</v>
      </c>
      <c r="D204" t="s">
        <v>100</v>
      </c>
      <c r="E204" t="s">
        <v>123</v>
      </c>
      <c r="F204" t="s">
        <v>974</v>
      </c>
      <c r="G204" t="s">
        <v>710</v>
      </c>
      <c r="H204" t="s">
        <v>582</v>
      </c>
      <c r="I204" t="s">
        <v>150</v>
      </c>
      <c r="J204" t="s">
        <v>975</v>
      </c>
      <c r="K204" s="77">
        <v>1.22</v>
      </c>
      <c r="L204" t="s">
        <v>102</v>
      </c>
      <c r="M204" s="78">
        <v>4.1000000000000002E-2</v>
      </c>
      <c r="N204" s="78">
        <v>4.9200000000000001E-2</v>
      </c>
      <c r="O204" s="77">
        <v>3645395.03</v>
      </c>
      <c r="P204" s="77">
        <v>100.08</v>
      </c>
      <c r="Q204" s="77">
        <v>0</v>
      </c>
      <c r="R204" s="77">
        <v>3648.3113460240002</v>
      </c>
      <c r="S204" s="78">
        <v>1.2200000000000001E-2</v>
      </c>
      <c r="T204" s="78">
        <v>1E-3</v>
      </c>
      <c r="U204" s="78">
        <v>1E-4</v>
      </c>
    </row>
    <row r="205" spans="2:21">
      <c r="B205" t="s">
        <v>976</v>
      </c>
      <c r="C205" t="s">
        <v>977</v>
      </c>
      <c r="D205" t="s">
        <v>100</v>
      </c>
      <c r="E205" t="s">
        <v>123</v>
      </c>
      <c r="F205" t="s">
        <v>640</v>
      </c>
      <c r="G205" t="s">
        <v>127</v>
      </c>
      <c r="H205" t="s">
        <v>508</v>
      </c>
      <c r="I205" t="s">
        <v>212</v>
      </c>
      <c r="J205" t="s">
        <v>364</v>
      </c>
      <c r="K205" s="77">
        <v>1.66</v>
      </c>
      <c r="L205" t="s">
        <v>102</v>
      </c>
      <c r="M205" s="78">
        <v>2.7E-2</v>
      </c>
      <c r="N205" s="78">
        <v>5.3699999999999998E-2</v>
      </c>
      <c r="O205" s="77">
        <v>150533.57999999999</v>
      </c>
      <c r="P205" s="77">
        <v>95.92</v>
      </c>
      <c r="Q205" s="77">
        <v>0</v>
      </c>
      <c r="R205" s="77">
        <v>144.39180993599999</v>
      </c>
      <c r="S205" s="78">
        <v>6.9999999999999999E-4</v>
      </c>
      <c r="T205" s="78">
        <v>0</v>
      </c>
      <c r="U205" s="78">
        <v>0</v>
      </c>
    </row>
    <row r="206" spans="2:21">
      <c r="B206" t="s">
        <v>978</v>
      </c>
      <c r="C206" t="s">
        <v>979</v>
      </c>
      <c r="D206" t="s">
        <v>100</v>
      </c>
      <c r="E206" t="s">
        <v>123</v>
      </c>
      <c r="F206" t="s">
        <v>640</v>
      </c>
      <c r="G206" t="s">
        <v>127</v>
      </c>
      <c r="H206" t="s">
        <v>508</v>
      </c>
      <c r="I206" t="s">
        <v>212</v>
      </c>
      <c r="J206" t="s">
        <v>646</v>
      </c>
      <c r="K206" s="77">
        <v>3.9</v>
      </c>
      <c r="L206" t="s">
        <v>102</v>
      </c>
      <c r="M206" s="78">
        <v>4.5600000000000002E-2</v>
      </c>
      <c r="N206" s="78">
        <v>5.5399999999999998E-2</v>
      </c>
      <c r="O206" s="77">
        <v>5779301.7000000002</v>
      </c>
      <c r="P206" s="77">
        <v>96.8</v>
      </c>
      <c r="Q206" s="77">
        <v>0</v>
      </c>
      <c r="R206" s="77">
        <v>5594.3640456000003</v>
      </c>
      <c r="S206" s="78">
        <v>0.02</v>
      </c>
      <c r="T206" s="78">
        <v>1.6000000000000001E-3</v>
      </c>
      <c r="U206" s="78">
        <v>2.0000000000000001E-4</v>
      </c>
    </row>
    <row r="207" spans="2:21">
      <c r="B207" t="s">
        <v>980</v>
      </c>
      <c r="C207" t="s">
        <v>981</v>
      </c>
      <c r="D207" t="s">
        <v>100</v>
      </c>
      <c r="E207" t="s">
        <v>123</v>
      </c>
      <c r="F207" t="s">
        <v>982</v>
      </c>
      <c r="G207" t="s">
        <v>448</v>
      </c>
      <c r="H207" t="s">
        <v>650</v>
      </c>
      <c r="I207" t="s">
        <v>212</v>
      </c>
      <c r="J207" t="s">
        <v>983</v>
      </c>
      <c r="K207" s="77">
        <v>5.7</v>
      </c>
      <c r="L207" t="s">
        <v>102</v>
      </c>
      <c r="M207" s="78">
        <v>2.41E-2</v>
      </c>
      <c r="N207" s="78">
        <v>6.0499999999999998E-2</v>
      </c>
      <c r="O207" s="77">
        <v>0.71</v>
      </c>
      <c r="P207" s="77">
        <v>81.739999999999995</v>
      </c>
      <c r="Q207" s="77">
        <v>0</v>
      </c>
      <c r="R207" s="77">
        <v>5.8035400000000005E-4</v>
      </c>
      <c r="S207" s="78">
        <v>0</v>
      </c>
      <c r="T207" s="78">
        <v>0</v>
      </c>
      <c r="U207" s="78">
        <v>0</v>
      </c>
    </row>
    <row r="208" spans="2:21">
      <c r="B208" t="s">
        <v>984</v>
      </c>
      <c r="C208" t="s">
        <v>985</v>
      </c>
      <c r="D208" t="s">
        <v>100</v>
      </c>
      <c r="E208" t="s">
        <v>123</v>
      </c>
      <c r="F208" t="s">
        <v>986</v>
      </c>
      <c r="G208" t="s">
        <v>112</v>
      </c>
      <c r="H208" t="s">
        <v>650</v>
      </c>
      <c r="I208" t="s">
        <v>212</v>
      </c>
      <c r="J208" t="s">
        <v>987</v>
      </c>
      <c r="K208" s="77">
        <v>0.74</v>
      </c>
      <c r="L208" t="s">
        <v>102</v>
      </c>
      <c r="M208" s="78">
        <v>5.0999999999999997E-2</v>
      </c>
      <c r="N208" s="78">
        <v>5.6899999999999999E-2</v>
      </c>
      <c r="O208" s="77">
        <v>29850</v>
      </c>
      <c r="P208" s="77">
        <v>100.9</v>
      </c>
      <c r="Q208" s="77">
        <v>0</v>
      </c>
      <c r="R208" s="77">
        <v>30.118649999999999</v>
      </c>
      <c r="S208" s="78">
        <v>6.9999999999999999E-4</v>
      </c>
      <c r="T208" s="78">
        <v>0</v>
      </c>
      <c r="U208" s="78">
        <v>0</v>
      </c>
    </row>
    <row r="209" spans="2:21">
      <c r="B209" t="s">
        <v>988</v>
      </c>
      <c r="C209" t="s">
        <v>989</v>
      </c>
      <c r="D209" t="s">
        <v>100</v>
      </c>
      <c r="E209" t="s">
        <v>123</v>
      </c>
      <c r="F209" t="s">
        <v>667</v>
      </c>
      <c r="G209" t="s">
        <v>132</v>
      </c>
      <c r="H209" t="s">
        <v>650</v>
      </c>
      <c r="I209" t="s">
        <v>212</v>
      </c>
      <c r="J209" t="s">
        <v>654</v>
      </c>
      <c r="K209" s="77">
        <v>8.94</v>
      </c>
      <c r="L209" t="s">
        <v>102</v>
      </c>
      <c r="M209" s="78">
        <v>2.7900000000000001E-2</v>
      </c>
      <c r="N209" s="78">
        <v>5.3900000000000003E-2</v>
      </c>
      <c r="O209" s="77">
        <v>5316201.1100000003</v>
      </c>
      <c r="P209" s="77">
        <v>80.540000000000006</v>
      </c>
      <c r="Q209" s="77">
        <v>0</v>
      </c>
      <c r="R209" s="77">
        <v>4281.6683739939999</v>
      </c>
      <c r="S209" s="78">
        <v>1.24E-2</v>
      </c>
      <c r="T209" s="78">
        <v>1.1999999999999999E-3</v>
      </c>
      <c r="U209" s="78">
        <v>2.0000000000000001E-4</v>
      </c>
    </row>
    <row r="210" spans="2:21">
      <c r="B210" t="s">
        <v>990</v>
      </c>
      <c r="C210" t="s">
        <v>991</v>
      </c>
      <c r="D210" t="s">
        <v>100</v>
      </c>
      <c r="E210" t="s">
        <v>123</v>
      </c>
      <c r="F210" t="s">
        <v>667</v>
      </c>
      <c r="G210" t="s">
        <v>132</v>
      </c>
      <c r="H210" t="s">
        <v>668</v>
      </c>
      <c r="I210" t="s">
        <v>150</v>
      </c>
      <c r="J210" t="s">
        <v>669</v>
      </c>
      <c r="K210" s="77">
        <v>1.6</v>
      </c>
      <c r="L210" t="s">
        <v>102</v>
      </c>
      <c r="M210" s="78">
        <v>3.6499999999999998E-2</v>
      </c>
      <c r="N210" s="78">
        <v>5.1700000000000003E-2</v>
      </c>
      <c r="O210" s="77">
        <v>3473212.03</v>
      </c>
      <c r="P210" s="77">
        <v>98.9</v>
      </c>
      <c r="Q210" s="77">
        <v>0</v>
      </c>
      <c r="R210" s="77">
        <v>3435.00669767</v>
      </c>
      <c r="S210" s="78">
        <v>2.2000000000000001E-3</v>
      </c>
      <c r="T210" s="78">
        <v>1E-3</v>
      </c>
      <c r="U210" s="78">
        <v>1E-4</v>
      </c>
    </row>
    <row r="211" spans="2:21">
      <c r="B211" t="s">
        <v>992</v>
      </c>
      <c r="C211" t="s">
        <v>993</v>
      </c>
      <c r="D211" t="s">
        <v>100</v>
      </c>
      <c r="E211" t="s">
        <v>123</v>
      </c>
      <c r="F211" t="s">
        <v>994</v>
      </c>
      <c r="G211" t="s">
        <v>128</v>
      </c>
      <c r="H211" t="s">
        <v>668</v>
      </c>
      <c r="I211" t="s">
        <v>150</v>
      </c>
      <c r="J211" t="s">
        <v>319</v>
      </c>
      <c r="K211" s="77">
        <v>1.96</v>
      </c>
      <c r="L211" t="s">
        <v>102</v>
      </c>
      <c r="M211" s="78">
        <v>5.6000000000000001E-2</v>
      </c>
      <c r="N211" s="78">
        <v>6.7400000000000002E-2</v>
      </c>
      <c r="O211" s="77">
        <v>11391859.470000001</v>
      </c>
      <c r="P211" s="77">
        <v>100.51</v>
      </c>
      <c r="Q211" s="77">
        <v>0</v>
      </c>
      <c r="R211" s="77">
        <v>11449.957953297</v>
      </c>
      <c r="S211" s="78">
        <v>2.9600000000000001E-2</v>
      </c>
      <c r="T211" s="78">
        <v>3.2000000000000002E-3</v>
      </c>
      <c r="U211" s="78">
        <v>5.0000000000000001E-4</v>
      </c>
    </row>
    <row r="212" spans="2:21">
      <c r="B212" t="s">
        <v>995</v>
      </c>
      <c r="C212" t="s">
        <v>996</v>
      </c>
      <c r="D212" t="s">
        <v>100</v>
      </c>
      <c r="E212" t="s">
        <v>123</v>
      </c>
      <c r="F212" t="s">
        <v>714</v>
      </c>
      <c r="G212" t="s">
        <v>710</v>
      </c>
      <c r="H212" t="s">
        <v>668</v>
      </c>
      <c r="I212" t="s">
        <v>150</v>
      </c>
      <c r="J212" t="s">
        <v>997</v>
      </c>
      <c r="K212" s="77">
        <v>7.57</v>
      </c>
      <c r="L212" t="s">
        <v>102</v>
      </c>
      <c r="M212" s="78">
        <v>3.0499999999999999E-2</v>
      </c>
      <c r="N212" s="78">
        <v>5.4899999999999997E-2</v>
      </c>
      <c r="O212" s="77">
        <v>9463242.9900000002</v>
      </c>
      <c r="P212" s="77">
        <v>84.4</v>
      </c>
      <c r="Q212" s="77">
        <v>0</v>
      </c>
      <c r="R212" s="77">
        <v>7986.9770835600002</v>
      </c>
      <c r="S212" s="78">
        <v>1.3899999999999999E-2</v>
      </c>
      <c r="T212" s="78">
        <v>2.2000000000000001E-3</v>
      </c>
      <c r="U212" s="78">
        <v>2.9999999999999997E-4</v>
      </c>
    </row>
    <row r="213" spans="2:21">
      <c r="B213" t="s">
        <v>998</v>
      </c>
      <c r="C213" t="s">
        <v>999</v>
      </c>
      <c r="D213" t="s">
        <v>100</v>
      </c>
      <c r="E213" t="s">
        <v>123</v>
      </c>
      <c r="F213" t="s">
        <v>714</v>
      </c>
      <c r="G213" t="s">
        <v>710</v>
      </c>
      <c r="H213" t="s">
        <v>668</v>
      </c>
      <c r="I213" t="s">
        <v>150</v>
      </c>
      <c r="J213" t="s">
        <v>786</v>
      </c>
      <c r="K213" s="77">
        <v>3.1</v>
      </c>
      <c r="L213" t="s">
        <v>102</v>
      </c>
      <c r="M213" s="78">
        <v>2.9100000000000001E-2</v>
      </c>
      <c r="N213" s="78">
        <v>0.05</v>
      </c>
      <c r="O213" s="77">
        <v>5532961.5599999996</v>
      </c>
      <c r="P213" s="77">
        <v>94.7</v>
      </c>
      <c r="Q213" s="77">
        <v>0</v>
      </c>
      <c r="R213" s="77">
        <v>5239.7145973200004</v>
      </c>
      <c r="S213" s="78">
        <v>9.1999999999999998E-3</v>
      </c>
      <c r="T213" s="78">
        <v>1.5E-3</v>
      </c>
      <c r="U213" s="78">
        <v>2.0000000000000001E-4</v>
      </c>
    </row>
    <row r="214" spans="2:21">
      <c r="B214" t="s">
        <v>1000</v>
      </c>
      <c r="C214" t="s">
        <v>1001</v>
      </c>
      <c r="D214" t="s">
        <v>100</v>
      </c>
      <c r="E214" t="s">
        <v>123</v>
      </c>
      <c r="F214" t="s">
        <v>714</v>
      </c>
      <c r="G214" t="s">
        <v>710</v>
      </c>
      <c r="H214" t="s">
        <v>668</v>
      </c>
      <c r="I214" t="s">
        <v>150</v>
      </c>
      <c r="J214" t="s">
        <v>997</v>
      </c>
      <c r="K214" s="77">
        <v>6.82</v>
      </c>
      <c r="L214" t="s">
        <v>102</v>
      </c>
      <c r="M214" s="78">
        <v>3.0499999999999999E-2</v>
      </c>
      <c r="N214" s="78">
        <v>5.5300000000000002E-2</v>
      </c>
      <c r="O214" s="77">
        <v>12722837.35</v>
      </c>
      <c r="P214" s="77">
        <v>85.68</v>
      </c>
      <c r="Q214" s="77">
        <v>0</v>
      </c>
      <c r="R214" s="77">
        <v>10900.927041479999</v>
      </c>
      <c r="S214" s="78">
        <v>1.7500000000000002E-2</v>
      </c>
      <c r="T214" s="78">
        <v>3.0000000000000001E-3</v>
      </c>
      <c r="U214" s="78">
        <v>4.0000000000000002E-4</v>
      </c>
    </row>
    <row r="215" spans="2:21">
      <c r="B215" t="s">
        <v>1002</v>
      </c>
      <c r="C215" t="s">
        <v>1003</v>
      </c>
      <c r="D215" t="s">
        <v>100</v>
      </c>
      <c r="E215" t="s">
        <v>123</v>
      </c>
      <c r="F215" t="s">
        <v>714</v>
      </c>
      <c r="G215" t="s">
        <v>710</v>
      </c>
      <c r="H215" t="s">
        <v>650</v>
      </c>
      <c r="I215" t="s">
        <v>212</v>
      </c>
      <c r="J215" t="s">
        <v>430</v>
      </c>
      <c r="K215" s="77">
        <v>8.43</v>
      </c>
      <c r="L215" t="s">
        <v>102</v>
      </c>
      <c r="M215" s="78">
        <v>2.63E-2</v>
      </c>
      <c r="N215" s="78">
        <v>5.5E-2</v>
      </c>
      <c r="O215" s="77">
        <v>13670231.310000001</v>
      </c>
      <c r="P215" s="77">
        <v>79.64</v>
      </c>
      <c r="Q215" s="77">
        <v>0</v>
      </c>
      <c r="R215" s="77">
        <v>10886.972215284</v>
      </c>
      <c r="S215" s="78">
        <v>1.9699999999999999E-2</v>
      </c>
      <c r="T215" s="78">
        <v>3.0000000000000001E-3</v>
      </c>
      <c r="U215" s="78">
        <v>4.0000000000000002E-4</v>
      </c>
    </row>
    <row r="216" spans="2:21">
      <c r="B216" t="s">
        <v>1004</v>
      </c>
      <c r="C216" t="s">
        <v>1005</v>
      </c>
      <c r="D216" t="s">
        <v>100</v>
      </c>
      <c r="E216" t="s">
        <v>123</v>
      </c>
      <c r="F216" t="s">
        <v>714</v>
      </c>
      <c r="G216" t="s">
        <v>710</v>
      </c>
      <c r="H216" t="s">
        <v>668</v>
      </c>
      <c r="I216" t="s">
        <v>150</v>
      </c>
      <c r="J216" t="s">
        <v>1006</v>
      </c>
      <c r="K216" s="77">
        <v>5.14</v>
      </c>
      <c r="L216" t="s">
        <v>102</v>
      </c>
      <c r="M216" s="78">
        <v>3.95E-2</v>
      </c>
      <c r="N216" s="78">
        <v>5.0799999999999998E-2</v>
      </c>
      <c r="O216" s="77">
        <v>0.31</v>
      </c>
      <c r="P216" s="77">
        <v>95.66</v>
      </c>
      <c r="Q216" s="77">
        <v>0</v>
      </c>
      <c r="R216" s="77">
        <v>2.9654600000000002E-4</v>
      </c>
      <c r="S216" s="78">
        <v>0</v>
      </c>
      <c r="T216" s="78">
        <v>0</v>
      </c>
      <c r="U216" s="78">
        <v>0</v>
      </c>
    </row>
    <row r="217" spans="2:21">
      <c r="B217" t="s">
        <v>1007</v>
      </c>
      <c r="C217" t="s">
        <v>1008</v>
      </c>
      <c r="D217" t="s">
        <v>100</v>
      </c>
      <c r="E217" t="s">
        <v>123</v>
      </c>
      <c r="F217" t="s">
        <v>1009</v>
      </c>
      <c r="G217" t="s">
        <v>1010</v>
      </c>
      <c r="H217" t="s">
        <v>650</v>
      </c>
      <c r="I217" t="s">
        <v>212</v>
      </c>
      <c r="J217" t="s">
        <v>1011</v>
      </c>
      <c r="K217" s="77">
        <v>0.23</v>
      </c>
      <c r="L217" t="s">
        <v>102</v>
      </c>
      <c r="M217" s="78">
        <v>3.4000000000000002E-2</v>
      </c>
      <c r="N217" s="78">
        <v>5.9499999999999997E-2</v>
      </c>
      <c r="O217" s="77">
        <v>69825.25</v>
      </c>
      <c r="P217" s="77">
        <v>99.91</v>
      </c>
      <c r="Q217" s="77">
        <v>0</v>
      </c>
      <c r="R217" s="77">
        <v>69.762407275000001</v>
      </c>
      <c r="S217" s="78">
        <v>1E-3</v>
      </c>
      <c r="T217" s="78">
        <v>0</v>
      </c>
      <c r="U217" s="78">
        <v>0</v>
      </c>
    </row>
    <row r="218" spans="2:21">
      <c r="B218" t="s">
        <v>1012</v>
      </c>
      <c r="C218" t="s">
        <v>1013</v>
      </c>
      <c r="D218" t="s">
        <v>100</v>
      </c>
      <c r="E218" t="s">
        <v>123</v>
      </c>
      <c r="F218" t="s">
        <v>727</v>
      </c>
      <c r="G218" t="s">
        <v>710</v>
      </c>
      <c r="H218" t="s">
        <v>650</v>
      </c>
      <c r="I218" t="s">
        <v>212</v>
      </c>
      <c r="J218" t="s">
        <v>728</v>
      </c>
      <c r="K218" s="77">
        <v>1.31</v>
      </c>
      <c r="L218" t="s">
        <v>102</v>
      </c>
      <c r="M218" s="78">
        <v>3.9199999999999999E-2</v>
      </c>
      <c r="N218" s="78">
        <v>5.3400000000000003E-2</v>
      </c>
      <c r="O218" s="77">
        <v>872378.65</v>
      </c>
      <c r="P218" s="77">
        <v>98.91</v>
      </c>
      <c r="Q218" s="77">
        <v>0</v>
      </c>
      <c r="R218" s="77">
        <v>862.86972271499997</v>
      </c>
      <c r="S218" s="78">
        <v>8.9999999999999998E-4</v>
      </c>
      <c r="T218" s="78">
        <v>2.0000000000000001E-4</v>
      </c>
      <c r="U218" s="78">
        <v>0</v>
      </c>
    </row>
    <row r="219" spans="2:21">
      <c r="B219" t="s">
        <v>1014</v>
      </c>
      <c r="C219" t="s">
        <v>1015</v>
      </c>
      <c r="D219" t="s">
        <v>100</v>
      </c>
      <c r="E219" t="s">
        <v>123</v>
      </c>
      <c r="F219" t="s">
        <v>727</v>
      </c>
      <c r="G219" t="s">
        <v>710</v>
      </c>
      <c r="H219" t="s">
        <v>650</v>
      </c>
      <c r="I219" t="s">
        <v>212</v>
      </c>
      <c r="J219" t="s">
        <v>413</v>
      </c>
      <c r="K219" s="77">
        <v>6.38</v>
      </c>
      <c r="L219" t="s">
        <v>102</v>
      </c>
      <c r="M219" s="78">
        <v>2.64E-2</v>
      </c>
      <c r="N219" s="78">
        <v>5.3400000000000003E-2</v>
      </c>
      <c r="O219" s="77">
        <v>28977579.600000001</v>
      </c>
      <c r="P219" s="77">
        <v>84.75</v>
      </c>
      <c r="Q219" s="77">
        <v>382.50403999999997</v>
      </c>
      <c r="R219" s="77">
        <v>24941.002751</v>
      </c>
      <c r="S219" s="78">
        <v>1.77E-2</v>
      </c>
      <c r="T219" s="78">
        <v>6.8999999999999999E-3</v>
      </c>
      <c r="U219" s="78">
        <v>1E-3</v>
      </c>
    </row>
    <row r="220" spans="2:21">
      <c r="B220" t="s">
        <v>1016</v>
      </c>
      <c r="C220" t="s">
        <v>1017</v>
      </c>
      <c r="D220" t="s">
        <v>100</v>
      </c>
      <c r="E220" t="s">
        <v>123</v>
      </c>
      <c r="F220" t="s">
        <v>727</v>
      </c>
      <c r="G220" t="s">
        <v>710</v>
      </c>
      <c r="H220" t="s">
        <v>650</v>
      </c>
      <c r="I220" t="s">
        <v>212</v>
      </c>
      <c r="J220" t="s">
        <v>550</v>
      </c>
      <c r="K220" s="77">
        <v>7.98</v>
      </c>
      <c r="L220" t="s">
        <v>102</v>
      </c>
      <c r="M220" s="78">
        <v>2.5000000000000001E-2</v>
      </c>
      <c r="N220" s="78">
        <v>5.5300000000000002E-2</v>
      </c>
      <c r="O220" s="77">
        <v>11456155.390000001</v>
      </c>
      <c r="P220" s="77">
        <v>79.150000000000006</v>
      </c>
      <c r="Q220" s="77">
        <v>143.20195000000001</v>
      </c>
      <c r="R220" s="77">
        <v>9210.7489411850001</v>
      </c>
      <c r="S220" s="78">
        <v>8.6E-3</v>
      </c>
      <c r="T220" s="78">
        <v>2.5999999999999999E-3</v>
      </c>
      <c r="U220" s="78">
        <v>4.0000000000000002E-4</v>
      </c>
    </row>
    <row r="221" spans="2:21">
      <c r="B221" t="s">
        <v>1018</v>
      </c>
      <c r="C221" t="s">
        <v>1019</v>
      </c>
      <c r="D221" t="s">
        <v>100</v>
      </c>
      <c r="E221" t="s">
        <v>123</v>
      </c>
      <c r="F221" t="s">
        <v>1020</v>
      </c>
      <c r="G221" t="s">
        <v>710</v>
      </c>
      <c r="H221" t="s">
        <v>668</v>
      </c>
      <c r="I221" t="s">
        <v>150</v>
      </c>
      <c r="J221" t="s">
        <v>344</v>
      </c>
      <c r="K221" s="77">
        <v>6.84</v>
      </c>
      <c r="L221" t="s">
        <v>102</v>
      </c>
      <c r="M221" s="78">
        <v>2.98E-2</v>
      </c>
      <c r="N221" s="78">
        <v>5.5100000000000003E-2</v>
      </c>
      <c r="O221" s="77">
        <v>7418226.9699999997</v>
      </c>
      <c r="P221" s="77">
        <v>85.31</v>
      </c>
      <c r="Q221" s="77">
        <v>0</v>
      </c>
      <c r="R221" s="77">
        <v>6328.4894281070001</v>
      </c>
      <c r="S221" s="78">
        <v>1.89E-2</v>
      </c>
      <c r="T221" s="78">
        <v>1.8E-3</v>
      </c>
      <c r="U221" s="78">
        <v>2.9999999999999997E-4</v>
      </c>
    </row>
    <row r="222" spans="2:21">
      <c r="B222" t="s">
        <v>1021</v>
      </c>
      <c r="C222" t="s">
        <v>1022</v>
      </c>
      <c r="D222" t="s">
        <v>100</v>
      </c>
      <c r="E222" t="s">
        <v>123</v>
      </c>
      <c r="F222" t="s">
        <v>1020</v>
      </c>
      <c r="G222" t="s">
        <v>710</v>
      </c>
      <c r="H222" t="s">
        <v>668</v>
      </c>
      <c r="I222" t="s">
        <v>150</v>
      </c>
      <c r="J222" t="s">
        <v>1023</v>
      </c>
      <c r="K222" s="77">
        <v>5.6</v>
      </c>
      <c r="L222" t="s">
        <v>102</v>
      </c>
      <c r="M222" s="78">
        <v>3.4299999999999997E-2</v>
      </c>
      <c r="N222" s="78">
        <v>5.2600000000000001E-2</v>
      </c>
      <c r="O222" s="77">
        <v>9352840.0800000001</v>
      </c>
      <c r="P222" s="77">
        <v>91.5</v>
      </c>
      <c r="Q222" s="77">
        <v>0</v>
      </c>
      <c r="R222" s="77">
        <v>8557.8486732000001</v>
      </c>
      <c r="S222" s="78">
        <v>3.0800000000000001E-2</v>
      </c>
      <c r="T222" s="78">
        <v>2.3999999999999998E-3</v>
      </c>
      <c r="U222" s="78">
        <v>4.0000000000000002E-4</v>
      </c>
    </row>
    <row r="223" spans="2:21">
      <c r="B223" t="s">
        <v>1024</v>
      </c>
      <c r="C223" t="s">
        <v>1025</v>
      </c>
      <c r="D223" t="s">
        <v>100</v>
      </c>
      <c r="E223" t="s">
        <v>123</v>
      </c>
      <c r="F223" t="s">
        <v>749</v>
      </c>
      <c r="G223" t="s">
        <v>710</v>
      </c>
      <c r="H223" t="s">
        <v>650</v>
      </c>
      <c r="I223" t="s">
        <v>212</v>
      </c>
      <c r="J223" t="s">
        <v>975</v>
      </c>
      <c r="K223" s="77">
        <v>0.83</v>
      </c>
      <c r="L223" t="s">
        <v>102</v>
      </c>
      <c r="M223" s="78">
        <v>3.85E-2</v>
      </c>
      <c r="N223" s="78">
        <v>4.8500000000000001E-2</v>
      </c>
      <c r="O223" s="77">
        <v>247213</v>
      </c>
      <c r="P223" s="77">
        <v>99.8</v>
      </c>
      <c r="Q223" s="77">
        <v>0</v>
      </c>
      <c r="R223" s="77">
        <v>246.71857399999999</v>
      </c>
      <c r="S223" s="78">
        <v>5.9999999999999995E-4</v>
      </c>
      <c r="T223" s="78">
        <v>1E-4</v>
      </c>
      <c r="U223" s="78">
        <v>0</v>
      </c>
    </row>
    <row r="224" spans="2:21">
      <c r="B224" t="s">
        <v>1026</v>
      </c>
      <c r="C224" t="s">
        <v>1027</v>
      </c>
      <c r="D224" t="s">
        <v>100</v>
      </c>
      <c r="E224" t="s">
        <v>123</v>
      </c>
      <c r="F224" t="s">
        <v>749</v>
      </c>
      <c r="G224" t="s">
        <v>710</v>
      </c>
      <c r="H224" t="s">
        <v>650</v>
      </c>
      <c r="I224" t="s">
        <v>212</v>
      </c>
      <c r="J224" t="s">
        <v>553</v>
      </c>
      <c r="K224" s="77">
        <v>2.25</v>
      </c>
      <c r="L224" t="s">
        <v>102</v>
      </c>
      <c r="M224" s="78">
        <v>3.61E-2</v>
      </c>
      <c r="N224" s="78">
        <v>4.9500000000000002E-2</v>
      </c>
      <c r="O224" s="77">
        <v>19285389.829999998</v>
      </c>
      <c r="P224" s="77">
        <v>97.78</v>
      </c>
      <c r="Q224" s="77">
        <v>0</v>
      </c>
      <c r="R224" s="77">
        <v>18857.254175774</v>
      </c>
      <c r="S224" s="78">
        <v>2.5100000000000001E-2</v>
      </c>
      <c r="T224" s="78">
        <v>5.1999999999999998E-3</v>
      </c>
      <c r="U224" s="78">
        <v>8.0000000000000004E-4</v>
      </c>
    </row>
    <row r="225" spans="2:21">
      <c r="B225" t="s">
        <v>1028</v>
      </c>
      <c r="C225" t="s">
        <v>1029</v>
      </c>
      <c r="D225" t="s">
        <v>100</v>
      </c>
      <c r="E225" t="s">
        <v>123</v>
      </c>
      <c r="F225" t="s">
        <v>749</v>
      </c>
      <c r="G225" t="s">
        <v>710</v>
      </c>
      <c r="H225" t="s">
        <v>650</v>
      </c>
      <c r="I225" t="s">
        <v>212</v>
      </c>
      <c r="J225" t="s">
        <v>1030</v>
      </c>
      <c r="K225" s="77">
        <v>3.25</v>
      </c>
      <c r="L225" t="s">
        <v>102</v>
      </c>
      <c r="M225" s="78">
        <v>3.3000000000000002E-2</v>
      </c>
      <c r="N225" s="78">
        <v>4.87E-2</v>
      </c>
      <c r="O225" s="77">
        <v>6404632.1799999997</v>
      </c>
      <c r="P225" s="77">
        <v>95.55</v>
      </c>
      <c r="Q225" s="77">
        <v>0</v>
      </c>
      <c r="R225" s="77">
        <v>6119.6260479900002</v>
      </c>
      <c r="S225" s="78">
        <v>2.0799999999999999E-2</v>
      </c>
      <c r="T225" s="78">
        <v>1.6999999999999999E-3</v>
      </c>
      <c r="U225" s="78">
        <v>2.9999999999999997E-4</v>
      </c>
    </row>
    <row r="226" spans="2:21">
      <c r="B226" t="s">
        <v>1031</v>
      </c>
      <c r="C226" t="s">
        <v>1032</v>
      </c>
      <c r="D226" t="s">
        <v>100</v>
      </c>
      <c r="E226" t="s">
        <v>123</v>
      </c>
      <c r="F226" t="s">
        <v>749</v>
      </c>
      <c r="G226" t="s">
        <v>710</v>
      </c>
      <c r="H226" t="s">
        <v>650</v>
      </c>
      <c r="I226" t="s">
        <v>212</v>
      </c>
      <c r="J226" t="s">
        <v>574</v>
      </c>
      <c r="K226" s="77">
        <v>5.56</v>
      </c>
      <c r="L226" t="s">
        <v>102</v>
      </c>
      <c r="M226" s="78">
        <v>2.6200000000000001E-2</v>
      </c>
      <c r="N226" s="78">
        <v>5.33E-2</v>
      </c>
      <c r="O226" s="77">
        <v>17964331.66</v>
      </c>
      <c r="P226" s="77">
        <v>87.48</v>
      </c>
      <c r="Q226" s="77">
        <v>0</v>
      </c>
      <c r="R226" s="77">
        <v>15715.197336167999</v>
      </c>
      <c r="S226" s="78">
        <v>1.3899999999999999E-2</v>
      </c>
      <c r="T226" s="78">
        <v>4.4000000000000003E-3</v>
      </c>
      <c r="U226" s="78">
        <v>5.9999999999999995E-4</v>
      </c>
    </row>
    <row r="227" spans="2:21">
      <c r="B227" t="s">
        <v>1033</v>
      </c>
      <c r="C227" t="s">
        <v>1034</v>
      </c>
      <c r="D227" t="s">
        <v>100</v>
      </c>
      <c r="E227" t="s">
        <v>123</v>
      </c>
      <c r="F227" t="s">
        <v>1035</v>
      </c>
      <c r="G227" t="s">
        <v>1010</v>
      </c>
      <c r="H227" t="s">
        <v>650</v>
      </c>
      <c r="I227" t="s">
        <v>212</v>
      </c>
      <c r="J227" t="s">
        <v>1036</v>
      </c>
      <c r="K227" s="77">
        <v>0.66</v>
      </c>
      <c r="L227" t="s">
        <v>102</v>
      </c>
      <c r="M227" s="78">
        <v>2.4E-2</v>
      </c>
      <c r="N227" s="78">
        <v>5.9299999999999999E-2</v>
      </c>
      <c r="O227" s="77">
        <v>997244.01</v>
      </c>
      <c r="P227" s="77">
        <v>97.96</v>
      </c>
      <c r="Q227" s="77">
        <v>0</v>
      </c>
      <c r="R227" s="77">
        <v>976.90023219600005</v>
      </c>
      <c r="S227" s="78">
        <v>8.6E-3</v>
      </c>
      <c r="T227" s="78">
        <v>2.9999999999999997E-4</v>
      </c>
      <c r="U227" s="78">
        <v>0</v>
      </c>
    </row>
    <row r="228" spans="2:21">
      <c r="B228" t="s">
        <v>1037</v>
      </c>
      <c r="C228" t="s">
        <v>1038</v>
      </c>
      <c r="D228" t="s">
        <v>100</v>
      </c>
      <c r="E228" t="s">
        <v>123</v>
      </c>
      <c r="F228" t="s">
        <v>1035</v>
      </c>
      <c r="G228" t="s">
        <v>1010</v>
      </c>
      <c r="H228" t="s">
        <v>650</v>
      </c>
      <c r="I228" t="s">
        <v>212</v>
      </c>
      <c r="J228" t="s">
        <v>1039</v>
      </c>
      <c r="K228" s="77">
        <v>2.5499999999999998</v>
      </c>
      <c r="L228" t="s">
        <v>102</v>
      </c>
      <c r="M228" s="78">
        <v>2.3E-2</v>
      </c>
      <c r="N228" s="78">
        <v>5.7200000000000001E-2</v>
      </c>
      <c r="O228" s="77">
        <v>8393572.0700000003</v>
      </c>
      <c r="P228" s="77">
        <v>92.03</v>
      </c>
      <c r="Q228" s="77">
        <v>0</v>
      </c>
      <c r="R228" s="77">
        <v>7724.6043760209996</v>
      </c>
      <c r="S228" s="78">
        <v>1.03E-2</v>
      </c>
      <c r="T228" s="78">
        <v>2.0999999999999999E-3</v>
      </c>
      <c r="U228" s="78">
        <v>2.9999999999999997E-4</v>
      </c>
    </row>
    <row r="229" spans="2:21">
      <c r="B229" t="s">
        <v>1040</v>
      </c>
      <c r="C229" t="s">
        <v>1041</v>
      </c>
      <c r="D229" t="s">
        <v>100</v>
      </c>
      <c r="E229" t="s">
        <v>123</v>
      </c>
      <c r="F229" t="s">
        <v>1035</v>
      </c>
      <c r="G229" t="s">
        <v>1010</v>
      </c>
      <c r="H229" t="s">
        <v>650</v>
      </c>
      <c r="I229" t="s">
        <v>212</v>
      </c>
      <c r="J229" t="s">
        <v>1042</v>
      </c>
      <c r="K229" s="77">
        <v>1.84</v>
      </c>
      <c r="L229" t="s">
        <v>102</v>
      </c>
      <c r="M229" s="78">
        <v>2.75E-2</v>
      </c>
      <c r="N229" s="78">
        <v>5.9700000000000003E-2</v>
      </c>
      <c r="O229" s="77">
        <v>4479903.0599999996</v>
      </c>
      <c r="P229" s="77">
        <v>94.66</v>
      </c>
      <c r="Q229" s="77">
        <v>0</v>
      </c>
      <c r="R229" s="77">
        <v>4240.6762365960003</v>
      </c>
      <c r="S229" s="78">
        <v>1.4200000000000001E-2</v>
      </c>
      <c r="T229" s="78">
        <v>1.1999999999999999E-3</v>
      </c>
      <c r="U229" s="78">
        <v>2.0000000000000001E-4</v>
      </c>
    </row>
    <row r="230" spans="2:21">
      <c r="B230" t="s">
        <v>1043</v>
      </c>
      <c r="C230" t="s">
        <v>1044</v>
      </c>
      <c r="D230" t="s">
        <v>100</v>
      </c>
      <c r="E230" t="s">
        <v>123</v>
      </c>
      <c r="F230" t="s">
        <v>1035</v>
      </c>
      <c r="G230" t="s">
        <v>1010</v>
      </c>
      <c r="H230" t="s">
        <v>650</v>
      </c>
      <c r="I230" t="s">
        <v>212</v>
      </c>
      <c r="J230" t="s">
        <v>659</v>
      </c>
      <c r="K230" s="77">
        <v>2.69</v>
      </c>
      <c r="L230" t="s">
        <v>102</v>
      </c>
      <c r="M230" s="78">
        <v>2.1499999999999998E-2</v>
      </c>
      <c r="N230" s="78">
        <v>6.0199999999999997E-2</v>
      </c>
      <c r="O230" s="77">
        <v>4334286.03</v>
      </c>
      <c r="P230" s="77">
        <v>90.37</v>
      </c>
      <c r="Q230" s="77">
        <v>221.09863999999999</v>
      </c>
      <c r="R230" s="77">
        <v>4137.9929253110004</v>
      </c>
      <c r="S230" s="78">
        <v>7.4000000000000003E-3</v>
      </c>
      <c r="T230" s="78">
        <v>1.1000000000000001E-3</v>
      </c>
      <c r="U230" s="78">
        <v>2.0000000000000001E-4</v>
      </c>
    </row>
    <row r="231" spans="2:21">
      <c r="B231" t="s">
        <v>1045</v>
      </c>
      <c r="C231" t="s">
        <v>1046</v>
      </c>
      <c r="D231" t="s">
        <v>100</v>
      </c>
      <c r="E231" t="s">
        <v>123</v>
      </c>
      <c r="F231" t="s">
        <v>1047</v>
      </c>
      <c r="G231" t="s">
        <v>112</v>
      </c>
      <c r="H231" t="s">
        <v>794</v>
      </c>
      <c r="I231" t="s">
        <v>150</v>
      </c>
      <c r="J231" t="s">
        <v>370</v>
      </c>
      <c r="K231" s="77">
        <v>1.66</v>
      </c>
      <c r="L231" t="s">
        <v>102</v>
      </c>
      <c r="M231" s="78">
        <v>0.04</v>
      </c>
      <c r="N231" s="78">
        <v>5.1700000000000003E-2</v>
      </c>
      <c r="O231" s="77">
        <v>175362.14</v>
      </c>
      <c r="P231" s="77">
        <v>99.19</v>
      </c>
      <c r="Q231" s="77">
        <v>0</v>
      </c>
      <c r="R231" s="77">
        <v>173.94170666599999</v>
      </c>
      <c r="S231" s="78">
        <v>6.9999999999999999E-4</v>
      </c>
      <c r="T231" s="78">
        <v>0</v>
      </c>
      <c r="U231" s="78">
        <v>0</v>
      </c>
    </row>
    <row r="232" spans="2:21">
      <c r="B232" t="s">
        <v>1048</v>
      </c>
      <c r="C232" t="s">
        <v>1049</v>
      </c>
      <c r="D232" t="s">
        <v>100</v>
      </c>
      <c r="E232" t="s">
        <v>123</v>
      </c>
      <c r="F232" t="s">
        <v>1047</v>
      </c>
      <c r="G232" t="s">
        <v>112</v>
      </c>
      <c r="H232" t="s">
        <v>754</v>
      </c>
      <c r="I232" t="s">
        <v>212</v>
      </c>
      <c r="J232" t="s">
        <v>1050</v>
      </c>
      <c r="K232" s="77">
        <v>3.81</v>
      </c>
      <c r="L232" t="s">
        <v>102</v>
      </c>
      <c r="M232" s="78">
        <v>0.04</v>
      </c>
      <c r="N232" s="78">
        <v>5.11E-2</v>
      </c>
      <c r="O232" s="77">
        <v>1130358.1299999999</v>
      </c>
      <c r="P232" s="77">
        <v>96.98</v>
      </c>
      <c r="Q232" s="77">
        <v>0</v>
      </c>
      <c r="R232" s="77">
        <v>1096.2213144740001</v>
      </c>
      <c r="S232" s="78">
        <v>1.5E-3</v>
      </c>
      <c r="T232" s="78">
        <v>2.9999999999999997E-4</v>
      </c>
      <c r="U232" s="78">
        <v>0</v>
      </c>
    </row>
    <row r="233" spans="2:21">
      <c r="B233" t="s">
        <v>1051</v>
      </c>
      <c r="C233" t="s">
        <v>1052</v>
      </c>
      <c r="D233" t="s">
        <v>100</v>
      </c>
      <c r="E233" t="s">
        <v>123</v>
      </c>
      <c r="F233" t="s">
        <v>1053</v>
      </c>
      <c r="G233" t="s">
        <v>833</v>
      </c>
      <c r="H233" t="s">
        <v>794</v>
      </c>
      <c r="I233" t="s">
        <v>150</v>
      </c>
      <c r="J233" t="s">
        <v>557</v>
      </c>
      <c r="K233" s="77">
        <v>1.01</v>
      </c>
      <c r="L233" t="s">
        <v>102</v>
      </c>
      <c r="M233" s="78">
        <v>3.0499999999999999E-2</v>
      </c>
      <c r="N233" s="78">
        <v>6.2799999999999995E-2</v>
      </c>
      <c r="O233" s="77">
        <v>463644.22</v>
      </c>
      <c r="P233" s="77">
        <v>97.66</v>
      </c>
      <c r="Q233" s="77">
        <v>0</v>
      </c>
      <c r="R233" s="77">
        <v>452.79494525199999</v>
      </c>
      <c r="S233" s="78">
        <v>4.1000000000000003E-3</v>
      </c>
      <c r="T233" s="78">
        <v>1E-4</v>
      </c>
      <c r="U233" s="78">
        <v>0</v>
      </c>
    </row>
    <row r="234" spans="2:21">
      <c r="B234" t="s">
        <v>1054</v>
      </c>
      <c r="C234" t="s">
        <v>1055</v>
      </c>
      <c r="D234" t="s">
        <v>100</v>
      </c>
      <c r="E234" t="s">
        <v>123</v>
      </c>
      <c r="F234" t="s">
        <v>1053</v>
      </c>
      <c r="G234" t="s">
        <v>833</v>
      </c>
      <c r="H234" t="s">
        <v>794</v>
      </c>
      <c r="I234" t="s">
        <v>150</v>
      </c>
      <c r="J234" t="s">
        <v>711</v>
      </c>
      <c r="K234" s="77">
        <v>3.13</v>
      </c>
      <c r="L234" t="s">
        <v>102</v>
      </c>
      <c r="M234" s="78">
        <v>2.58E-2</v>
      </c>
      <c r="N234" s="78">
        <v>6.0999999999999999E-2</v>
      </c>
      <c r="O234" s="77">
        <v>4043270.33</v>
      </c>
      <c r="P234" s="77">
        <v>90.5</v>
      </c>
      <c r="Q234" s="77">
        <v>0</v>
      </c>
      <c r="R234" s="77">
        <v>3659.1596486499998</v>
      </c>
      <c r="S234" s="78">
        <v>1.34E-2</v>
      </c>
      <c r="T234" s="78">
        <v>1E-3</v>
      </c>
      <c r="U234" s="78">
        <v>1E-4</v>
      </c>
    </row>
    <row r="235" spans="2:21">
      <c r="B235" t="s">
        <v>1056</v>
      </c>
      <c r="C235" t="s">
        <v>1057</v>
      </c>
      <c r="D235" t="s">
        <v>100</v>
      </c>
      <c r="E235" t="s">
        <v>123</v>
      </c>
      <c r="F235" t="s">
        <v>1058</v>
      </c>
      <c r="G235" t="s">
        <v>710</v>
      </c>
      <c r="H235" t="s">
        <v>794</v>
      </c>
      <c r="I235" t="s">
        <v>150</v>
      </c>
      <c r="J235" t="s">
        <v>1059</v>
      </c>
      <c r="K235" s="77">
        <v>1.23</v>
      </c>
      <c r="L235" t="s">
        <v>102</v>
      </c>
      <c r="M235" s="78">
        <v>3.2899999999999999E-2</v>
      </c>
      <c r="N235" s="78">
        <v>5.0599999999999999E-2</v>
      </c>
      <c r="O235" s="77">
        <v>132915</v>
      </c>
      <c r="P235" s="77">
        <v>100.27</v>
      </c>
      <c r="Q235" s="77">
        <v>0</v>
      </c>
      <c r="R235" s="77">
        <v>133.27387049999999</v>
      </c>
      <c r="S235" s="78">
        <v>1E-4</v>
      </c>
      <c r="T235" s="78">
        <v>0</v>
      </c>
      <c r="U235" s="78">
        <v>0</v>
      </c>
    </row>
    <row r="236" spans="2:21">
      <c r="B236" t="s">
        <v>1060</v>
      </c>
      <c r="C236" t="s">
        <v>1061</v>
      </c>
      <c r="D236" t="s">
        <v>100</v>
      </c>
      <c r="E236" t="s">
        <v>123</v>
      </c>
      <c r="F236" t="s">
        <v>773</v>
      </c>
      <c r="G236" t="s">
        <v>467</v>
      </c>
      <c r="H236" t="s">
        <v>754</v>
      </c>
      <c r="I236" t="s">
        <v>212</v>
      </c>
      <c r="J236" t="s">
        <v>509</v>
      </c>
      <c r="K236" s="77">
        <v>5.1100000000000003</v>
      </c>
      <c r="L236" t="s">
        <v>102</v>
      </c>
      <c r="M236" s="78">
        <v>2.4299999999999999E-2</v>
      </c>
      <c r="N236" s="78">
        <v>5.3900000000000003E-2</v>
      </c>
      <c r="O236" s="77">
        <v>18215576.390000001</v>
      </c>
      <c r="P236" s="77">
        <v>87.04</v>
      </c>
      <c r="Q236" s="77">
        <v>0</v>
      </c>
      <c r="R236" s="77">
        <v>15854.837689856</v>
      </c>
      <c r="S236" s="78">
        <v>1.24E-2</v>
      </c>
      <c r="T236" s="78">
        <v>4.4000000000000003E-3</v>
      </c>
      <c r="U236" s="78">
        <v>5.9999999999999995E-4</v>
      </c>
    </row>
    <row r="237" spans="2:21">
      <c r="B237" t="s">
        <v>1062</v>
      </c>
      <c r="C237" t="s">
        <v>1063</v>
      </c>
      <c r="D237" t="s">
        <v>100</v>
      </c>
      <c r="E237" t="s">
        <v>123</v>
      </c>
      <c r="F237" t="s">
        <v>773</v>
      </c>
      <c r="G237" t="s">
        <v>467</v>
      </c>
      <c r="H237" t="s">
        <v>754</v>
      </c>
      <c r="I237" t="s">
        <v>212</v>
      </c>
      <c r="J237" t="s">
        <v>1064</v>
      </c>
      <c r="K237" s="77">
        <v>1.1299999999999999</v>
      </c>
      <c r="L237" t="s">
        <v>102</v>
      </c>
      <c r="M237" s="78">
        <v>0.06</v>
      </c>
      <c r="N237" s="78">
        <v>5.28E-2</v>
      </c>
      <c r="O237" s="77">
        <v>0.47</v>
      </c>
      <c r="P237" s="77">
        <v>101.28</v>
      </c>
      <c r="Q237" s="77">
        <v>0</v>
      </c>
      <c r="R237" s="77">
        <v>4.76016E-4</v>
      </c>
      <c r="S237" s="78">
        <v>0</v>
      </c>
      <c r="T237" s="78">
        <v>0</v>
      </c>
      <c r="U237" s="78">
        <v>0</v>
      </c>
    </row>
    <row r="238" spans="2:21">
      <c r="B238" t="s">
        <v>1065</v>
      </c>
      <c r="C238" t="s">
        <v>1066</v>
      </c>
      <c r="D238" t="s">
        <v>100</v>
      </c>
      <c r="E238" t="s">
        <v>123</v>
      </c>
      <c r="F238" t="s">
        <v>1067</v>
      </c>
      <c r="G238" t="s">
        <v>132</v>
      </c>
      <c r="H238" t="s">
        <v>754</v>
      </c>
      <c r="I238" t="s">
        <v>212</v>
      </c>
      <c r="J238" t="s">
        <v>1068</v>
      </c>
      <c r="K238" s="77">
        <v>0.72</v>
      </c>
      <c r="L238" t="s">
        <v>102</v>
      </c>
      <c r="M238" s="78">
        <v>2.1600000000000001E-2</v>
      </c>
      <c r="N238" s="78">
        <v>4.9500000000000002E-2</v>
      </c>
      <c r="O238" s="77">
        <v>4917553.55</v>
      </c>
      <c r="P238" s="77">
        <v>98.63</v>
      </c>
      <c r="Q238" s="77">
        <v>0</v>
      </c>
      <c r="R238" s="77">
        <v>4850.1830663649998</v>
      </c>
      <c r="S238" s="78">
        <v>1.9199999999999998E-2</v>
      </c>
      <c r="T238" s="78">
        <v>1.2999999999999999E-3</v>
      </c>
      <c r="U238" s="78">
        <v>2.0000000000000001E-4</v>
      </c>
    </row>
    <row r="239" spans="2:21">
      <c r="B239" t="s">
        <v>1069</v>
      </c>
      <c r="C239" t="s">
        <v>1070</v>
      </c>
      <c r="D239" t="s">
        <v>100</v>
      </c>
      <c r="E239" t="s">
        <v>123</v>
      </c>
      <c r="F239" t="s">
        <v>1067</v>
      </c>
      <c r="G239" t="s">
        <v>132</v>
      </c>
      <c r="H239" t="s">
        <v>754</v>
      </c>
      <c r="I239" t="s">
        <v>212</v>
      </c>
      <c r="J239" t="s">
        <v>338</v>
      </c>
      <c r="K239" s="77">
        <v>2.76</v>
      </c>
      <c r="L239" t="s">
        <v>102</v>
      </c>
      <c r="M239" s="78">
        <v>0.04</v>
      </c>
      <c r="N239" s="78">
        <v>5.1700000000000003E-2</v>
      </c>
      <c r="O239" s="77">
        <v>6911061.4000000004</v>
      </c>
      <c r="P239" s="77">
        <v>99.89</v>
      </c>
      <c r="Q239" s="77">
        <v>0</v>
      </c>
      <c r="R239" s="77">
        <v>6903.4592324599998</v>
      </c>
      <c r="S239" s="78">
        <v>8.9999999999999993E-3</v>
      </c>
      <c r="T239" s="78">
        <v>1.9E-3</v>
      </c>
      <c r="U239" s="78">
        <v>2.9999999999999997E-4</v>
      </c>
    </row>
    <row r="240" spans="2:21">
      <c r="B240" t="s">
        <v>1071</v>
      </c>
      <c r="C240" t="s">
        <v>1072</v>
      </c>
      <c r="D240" t="s">
        <v>100</v>
      </c>
      <c r="E240" t="s">
        <v>123</v>
      </c>
      <c r="F240" t="s">
        <v>1073</v>
      </c>
      <c r="G240" t="s">
        <v>1074</v>
      </c>
      <c r="H240" t="s">
        <v>754</v>
      </c>
      <c r="I240" t="s">
        <v>212</v>
      </c>
      <c r="J240" t="s">
        <v>1075</v>
      </c>
      <c r="K240" s="77">
        <v>1.46</v>
      </c>
      <c r="L240" t="s">
        <v>102</v>
      </c>
      <c r="M240" s="78">
        <v>3.3500000000000002E-2</v>
      </c>
      <c r="N240" s="78">
        <v>5.0299999999999997E-2</v>
      </c>
      <c r="O240" s="77">
        <v>0.44</v>
      </c>
      <c r="P240" s="77">
        <v>97.67</v>
      </c>
      <c r="Q240" s="77">
        <v>0</v>
      </c>
      <c r="R240" s="77">
        <v>4.2974799999999998E-4</v>
      </c>
      <c r="S240" s="78">
        <v>0</v>
      </c>
      <c r="T240" s="78">
        <v>0</v>
      </c>
      <c r="U240" s="78">
        <v>0</v>
      </c>
    </row>
    <row r="241" spans="2:21">
      <c r="B241" t="s">
        <v>1076</v>
      </c>
      <c r="C241" t="s">
        <v>1077</v>
      </c>
      <c r="D241" t="s">
        <v>100</v>
      </c>
      <c r="E241" t="s">
        <v>123</v>
      </c>
      <c r="F241" t="s">
        <v>1073</v>
      </c>
      <c r="G241" t="s">
        <v>1074</v>
      </c>
      <c r="H241" t="s">
        <v>754</v>
      </c>
      <c r="I241" t="s">
        <v>212</v>
      </c>
      <c r="J241" t="s">
        <v>370</v>
      </c>
      <c r="K241" s="77">
        <v>3.41</v>
      </c>
      <c r="L241" t="s">
        <v>102</v>
      </c>
      <c r="M241" s="78">
        <v>2.6200000000000001E-2</v>
      </c>
      <c r="N241" s="78">
        <v>5.3900000000000003E-2</v>
      </c>
      <c r="O241" s="77">
        <v>0.62</v>
      </c>
      <c r="P241" s="77">
        <v>91.75</v>
      </c>
      <c r="Q241" s="77">
        <v>0</v>
      </c>
      <c r="R241" s="77">
        <v>5.6884999999999998E-4</v>
      </c>
      <c r="S241" s="78">
        <v>0</v>
      </c>
      <c r="T241" s="78">
        <v>0</v>
      </c>
      <c r="U241" s="78">
        <v>0</v>
      </c>
    </row>
    <row r="242" spans="2:21">
      <c r="B242" t="s">
        <v>1078</v>
      </c>
      <c r="C242" t="s">
        <v>1079</v>
      </c>
      <c r="D242" t="s">
        <v>100</v>
      </c>
      <c r="E242" t="s">
        <v>123</v>
      </c>
      <c r="F242" t="s">
        <v>780</v>
      </c>
      <c r="G242" t="s">
        <v>127</v>
      </c>
      <c r="H242" t="s">
        <v>754</v>
      </c>
      <c r="I242" t="s">
        <v>212</v>
      </c>
      <c r="J242" t="s">
        <v>654</v>
      </c>
      <c r="K242" s="77">
        <v>1.8</v>
      </c>
      <c r="L242" t="s">
        <v>102</v>
      </c>
      <c r="M242" s="78">
        <v>3.2500000000000001E-2</v>
      </c>
      <c r="N242" s="78">
        <v>6.3399999999999998E-2</v>
      </c>
      <c r="O242" s="77">
        <v>87289.57</v>
      </c>
      <c r="P242" s="77">
        <v>95.51</v>
      </c>
      <c r="Q242" s="77">
        <v>0</v>
      </c>
      <c r="R242" s="77">
        <v>83.370268307000003</v>
      </c>
      <c r="S242" s="78">
        <v>2.0000000000000001E-4</v>
      </c>
      <c r="T242" s="78">
        <v>0</v>
      </c>
      <c r="U242" s="78">
        <v>0</v>
      </c>
    </row>
    <row r="243" spans="2:21">
      <c r="B243" t="s">
        <v>1080</v>
      </c>
      <c r="C243" t="s">
        <v>1081</v>
      </c>
      <c r="D243" t="s">
        <v>100</v>
      </c>
      <c r="E243" t="s">
        <v>123</v>
      </c>
      <c r="F243" t="s">
        <v>780</v>
      </c>
      <c r="G243" t="s">
        <v>127</v>
      </c>
      <c r="H243" t="s">
        <v>754</v>
      </c>
      <c r="I243" t="s">
        <v>212</v>
      </c>
      <c r="J243" t="s">
        <v>319</v>
      </c>
      <c r="K243" s="77">
        <v>2.58</v>
      </c>
      <c r="L243" t="s">
        <v>102</v>
      </c>
      <c r="M243" s="78">
        <v>5.7000000000000002E-2</v>
      </c>
      <c r="N243" s="78">
        <v>6.6500000000000004E-2</v>
      </c>
      <c r="O243" s="77">
        <v>8035665.7800000003</v>
      </c>
      <c r="P243" s="77">
        <v>98.15</v>
      </c>
      <c r="Q243" s="77">
        <v>0</v>
      </c>
      <c r="R243" s="77">
        <v>7887.0059630699998</v>
      </c>
      <c r="S243" s="78">
        <v>3.7499999999999999E-2</v>
      </c>
      <c r="T243" s="78">
        <v>2.2000000000000001E-3</v>
      </c>
      <c r="U243" s="78">
        <v>2.9999999999999997E-4</v>
      </c>
    </row>
    <row r="244" spans="2:21">
      <c r="B244" t="s">
        <v>1082</v>
      </c>
      <c r="C244" t="s">
        <v>1083</v>
      </c>
      <c r="D244" t="s">
        <v>100</v>
      </c>
      <c r="E244" t="s">
        <v>123</v>
      </c>
      <c r="F244" t="s">
        <v>785</v>
      </c>
      <c r="G244" t="s">
        <v>127</v>
      </c>
      <c r="H244" t="s">
        <v>754</v>
      </c>
      <c r="I244" t="s">
        <v>212</v>
      </c>
      <c r="J244" t="s">
        <v>646</v>
      </c>
      <c r="K244" s="77">
        <v>3.74</v>
      </c>
      <c r="L244" t="s">
        <v>102</v>
      </c>
      <c r="M244" s="78">
        <v>2.8199999999999999E-2</v>
      </c>
      <c r="N244" s="78">
        <v>6.3E-2</v>
      </c>
      <c r="O244" s="77">
        <v>7845173.0599999996</v>
      </c>
      <c r="P244" s="77">
        <v>99.11</v>
      </c>
      <c r="Q244" s="77">
        <v>0</v>
      </c>
      <c r="R244" s="77">
        <v>7775.3510197659998</v>
      </c>
      <c r="S244" s="78">
        <v>2.5700000000000001E-2</v>
      </c>
      <c r="T244" s="78">
        <v>2.2000000000000001E-3</v>
      </c>
      <c r="U244" s="78">
        <v>2.9999999999999997E-4</v>
      </c>
    </row>
    <row r="245" spans="2:21">
      <c r="B245" t="s">
        <v>1084</v>
      </c>
      <c r="C245" t="s">
        <v>1085</v>
      </c>
      <c r="D245" t="s">
        <v>100</v>
      </c>
      <c r="E245" t="s">
        <v>123</v>
      </c>
      <c r="F245" t="s">
        <v>1086</v>
      </c>
      <c r="G245" t="s">
        <v>112</v>
      </c>
      <c r="H245" t="s">
        <v>754</v>
      </c>
      <c r="I245" t="s">
        <v>212</v>
      </c>
      <c r="J245" t="s">
        <v>1087</v>
      </c>
      <c r="K245" s="77">
        <v>2.19</v>
      </c>
      <c r="L245" t="s">
        <v>102</v>
      </c>
      <c r="M245" s="78">
        <v>3.9E-2</v>
      </c>
      <c r="N245" s="78">
        <v>6.5699999999999995E-2</v>
      </c>
      <c r="O245" s="77">
        <v>41021</v>
      </c>
      <c r="P245" s="77">
        <v>94.54</v>
      </c>
      <c r="Q245" s="77">
        <v>0.79991000000000001</v>
      </c>
      <c r="R245" s="77">
        <v>39.581163400000001</v>
      </c>
      <c r="S245" s="78">
        <v>0</v>
      </c>
      <c r="T245" s="78">
        <v>0</v>
      </c>
      <c r="U245" s="78">
        <v>0</v>
      </c>
    </row>
    <row r="246" spans="2:21">
      <c r="B246" t="s">
        <v>1088</v>
      </c>
      <c r="C246" t="s">
        <v>1089</v>
      </c>
      <c r="D246" t="s">
        <v>100</v>
      </c>
      <c r="E246" t="s">
        <v>123</v>
      </c>
      <c r="F246" t="s">
        <v>1090</v>
      </c>
      <c r="G246" t="s">
        <v>467</v>
      </c>
      <c r="H246" t="s">
        <v>754</v>
      </c>
      <c r="I246" t="s">
        <v>212</v>
      </c>
      <c r="J246" t="s">
        <v>1091</v>
      </c>
      <c r="K246" s="77">
        <v>0.73</v>
      </c>
      <c r="L246" t="s">
        <v>102</v>
      </c>
      <c r="M246" s="78">
        <v>5.8999999999999997E-2</v>
      </c>
      <c r="N246" s="78">
        <v>6.1499999999999999E-2</v>
      </c>
      <c r="O246" s="77">
        <v>363346.14</v>
      </c>
      <c r="P246" s="77">
        <v>101.35</v>
      </c>
      <c r="Q246" s="77">
        <v>0</v>
      </c>
      <c r="R246" s="77">
        <v>368.25131289000001</v>
      </c>
      <c r="S246" s="78">
        <v>6.9999999999999999E-4</v>
      </c>
      <c r="T246" s="78">
        <v>1E-4</v>
      </c>
      <c r="U246" s="78">
        <v>0</v>
      </c>
    </row>
    <row r="247" spans="2:21">
      <c r="B247" t="s">
        <v>1092</v>
      </c>
      <c r="C247" t="s">
        <v>1093</v>
      </c>
      <c r="D247" t="s">
        <v>100</v>
      </c>
      <c r="E247" t="s">
        <v>123</v>
      </c>
      <c r="F247" t="s">
        <v>1090</v>
      </c>
      <c r="G247" t="s">
        <v>467</v>
      </c>
      <c r="H247" t="s">
        <v>754</v>
      </c>
      <c r="I247" t="s">
        <v>212</v>
      </c>
      <c r="J247" t="s">
        <v>364</v>
      </c>
      <c r="K247" s="77">
        <v>3.41</v>
      </c>
      <c r="L247" t="s">
        <v>102</v>
      </c>
      <c r="M247" s="78">
        <v>2.7E-2</v>
      </c>
      <c r="N247" s="78">
        <v>6.6900000000000001E-2</v>
      </c>
      <c r="O247" s="77">
        <v>3.03</v>
      </c>
      <c r="P247" s="77">
        <v>87.63</v>
      </c>
      <c r="Q247" s="77">
        <v>0</v>
      </c>
      <c r="R247" s="77">
        <v>2.6551890000000001E-3</v>
      </c>
      <c r="S247" s="78">
        <v>0</v>
      </c>
      <c r="T247" s="78">
        <v>0</v>
      </c>
      <c r="U247" s="78">
        <v>0</v>
      </c>
    </row>
    <row r="248" spans="2:21">
      <c r="B248" t="s">
        <v>1094</v>
      </c>
      <c r="C248" t="s">
        <v>1095</v>
      </c>
      <c r="D248" t="s">
        <v>100</v>
      </c>
      <c r="E248" t="s">
        <v>123</v>
      </c>
      <c r="F248" t="s">
        <v>1096</v>
      </c>
      <c r="G248" t="s">
        <v>814</v>
      </c>
      <c r="H248" t="s">
        <v>754</v>
      </c>
      <c r="I248" t="s">
        <v>212</v>
      </c>
      <c r="J248" t="s">
        <v>1097</v>
      </c>
      <c r="K248" s="77">
        <v>1.88</v>
      </c>
      <c r="L248" t="s">
        <v>102</v>
      </c>
      <c r="M248" s="78">
        <v>4.3499999999999997E-2</v>
      </c>
      <c r="N248" s="78">
        <v>0.2301</v>
      </c>
      <c r="O248" s="77">
        <v>10907.74</v>
      </c>
      <c r="P248" s="77">
        <v>72.69</v>
      </c>
      <c r="Q248" s="77">
        <v>0</v>
      </c>
      <c r="R248" s="77">
        <v>7.9288362059999997</v>
      </c>
      <c r="S248" s="78">
        <v>0</v>
      </c>
      <c r="T248" s="78">
        <v>0</v>
      </c>
      <c r="U248" s="78">
        <v>0</v>
      </c>
    </row>
    <row r="249" spans="2:21">
      <c r="B249" t="s">
        <v>1098</v>
      </c>
      <c r="C249" t="s">
        <v>1099</v>
      </c>
      <c r="D249" t="s">
        <v>100</v>
      </c>
      <c r="E249" t="s">
        <v>123</v>
      </c>
      <c r="F249" t="s">
        <v>1100</v>
      </c>
      <c r="G249" t="s">
        <v>127</v>
      </c>
      <c r="H249" t="s">
        <v>754</v>
      </c>
      <c r="I249" t="s">
        <v>212</v>
      </c>
      <c r="J249" t="s">
        <v>583</v>
      </c>
      <c r="K249" s="77">
        <v>0.98</v>
      </c>
      <c r="L249" t="s">
        <v>102</v>
      </c>
      <c r="M249" s="78">
        <v>2.9499999999999998E-2</v>
      </c>
      <c r="N249" s="78">
        <v>5.3699999999999998E-2</v>
      </c>
      <c r="O249" s="77">
        <v>2093210.15</v>
      </c>
      <c r="P249" s="77">
        <v>98.48</v>
      </c>
      <c r="Q249" s="77">
        <v>0</v>
      </c>
      <c r="R249" s="77">
        <v>2061.3933557199998</v>
      </c>
      <c r="S249" s="78">
        <v>2.93E-2</v>
      </c>
      <c r="T249" s="78">
        <v>5.9999999999999995E-4</v>
      </c>
      <c r="U249" s="78">
        <v>1E-4</v>
      </c>
    </row>
    <row r="250" spans="2:21">
      <c r="B250" t="s">
        <v>1101</v>
      </c>
      <c r="C250" t="s">
        <v>1102</v>
      </c>
      <c r="D250" t="s">
        <v>100</v>
      </c>
      <c r="E250" t="s">
        <v>123</v>
      </c>
      <c r="F250" t="s">
        <v>1103</v>
      </c>
      <c r="G250" t="s">
        <v>814</v>
      </c>
      <c r="H250" t="s">
        <v>754</v>
      </c>
      <c r="I250" t="s">
        <v>212</v>
      </c>
      <c r="J250" t="s">
        <v>1104</v>
      </c>
      <c r="K250" s="77">
        <v>1.57</v>
      </c>
      <c r="L250" t="s">
        <v>102</v>
      </c>
      <c r="M250" s="78">
        <v>3.9E-2</v>
      </c>
      <c r="N250" s="78">
        <v>6.8500000000000005E-2</v>
      </c>
      <c r="O250" s="77">
        <v>0.06</v>
      </c>
      <c r="P250" s="77">
        <v>96.96</v>
      </c>
      <c r="Q250" s="77">
        <v>0</v>
      </c>
      <c r="R250" s="77">
        <v>5.8176E-5</v>
      </c>
      <c r="S250" s="78">
        <v>0</v>
      </c>
      <c r="T250" s="78">
        <v>0</v>
      </c>
      <c r="U250" s="78">
        <v>0</v>
      </c>
    </row>
    <row r="251" spans="2:21">
      <c r="B251" t="s">
        <v>1105</v>
      </c>
      <c r="C251" t="s">
        <v>1106</v>
      </c>
      <c r="D251" t="s">
        <v>100</v>
      </c>
      <c r="E251" t="s">
        <v>123</v>
      </c>
      <c r="F251" t="s">
        <v>1107</v>
      </c>
      <c r="G251" t="s">
        <v>833</v>
      </c>
      <c r="H251" t="s">
        <v>815</v>
      </c>
      <c r="I251" t="s">
        <v>150</v>
      </c>
      <c r="J251" t="s">
        <v>373</v>
      </c>
      <c r="K251" s="77">
        <v>2.31</v>
      </c>
      <c r="L251" t="s">
        <v>102</v>
      </c>
      <c r="M251" s="78">
        <v>2.9499999999999998E-2</v>
      </c>
      <c r="N251" s="78">
        <v>6.0600000000000001E-2</v>
      </c>
      <c r="O251" s="77">
        <v>9805067.6099999994</v>
      </c>
      <c r="P251" s="77">
        <v>94</v>
      </c>
      <c r="Q251" s="77">
        <v>0</v>
      </c>
      <c r="R251" s="77">
        <v>9216.7635534000001</v>
      </c>
      <c r="S251" s="78">
        <v>2.4799999999999999E-2</v>
      </c>
      <c r="T251" s="78">
        <v>2.5999999999999999E-3</v>
      </c>
      <c r="U251" s="78">
        <v>4.0000000000000002E-4</v>
      </c>
    </row>
    <row r="252" spans="2:21">
      <c r="B252" t="s">
        <v>1108</v>
      </c>
      <c r="C252" t="s">
        <v>1109</v>
      </c>
      <c r="D252" t="s">
        <v>100</v>
      </c>
      <c r="E252" t="s">
        <v>123</v>
      </c>
      <c r="F252" t="s">
        <v>1107</v>
      </c>
      <c r="G252" t="s">
        <v>833</v>
      </c>
      <c r="H252" t="s">
        <v>815</v>
      </c>
      <c r="I252" t="s">
        <v>150</v>
      </c>
      <c r="J252" t="s">
        <v>282</v>
      </c>
      <c r="K252" s="77">
        <v>3.63</v>
      </c>
      <c r="L252" t="s">
        <v>102</v>
      </c>
      <c r="M252" s="78">
        <v>2.5499999999999998E-2</v>
      </c>
      <c r="N252" s="78">
        <v>6.1699999999999998E-2</v>
      </c>
      <c r="O252" s="77">
        <v>888049.68</v>
      </c>
      <c r="P252" s="77">
        <v>88.67</v>
      </c>
      <c r="Q252" s="77">
        <v>0</v>
      </c>
      <c r="R252" s="77">
        <v>787.43365125599996</v>
      </c>
      <c r="S252" s="78">
        <v>1.5E-3</v>
      </c>
      <c r="T252" s="78">
        <v>2.0000000000000001E-4</v>
      </c>
      <c r="U252" s="78">
        <v>0</v>
      </c>
    </row>
    <row r="253" spans="2:21">
      <c r="B253" t="s">
        <v>1110</v>
      </c>
      <c r="C253" t="s">
        <v>1111</v>
      </c>
      <c r="D253" t="s">
        <v>100</v>
      </c>
      <c r="E253" t="s">
        <v>123</v>
      </c>
      <c r="F253" t="s">
        <v>1112</v>
      </c>
      <c r="G253" t="s">
        <v>893</v>
      </c>
      <c r="H253" t="s">
        <v>815</v>
      </c>
      <c r="I253" t="s">
        <v>150</v>
      </c>
      <c r="J253" t="s">
        <v>364</v>
      </c>
      <c r="K253" s="77">
        <v>2.64</v>
      </c>
      <c r="L253" t="s">
        <v>102</v>
      </c>
      <c r="M253" s="78">
        <v>3.4500000000000003E-2</v>
      </c>
      <c r="N253" s="78">
        <v>5.5599999999999997E-2</v>
      </c>
      <c r="O253" s="77">
        <v>5062582.28</v>
      </c>
      <c r="P253" s="77">
        <v>95.1</v>
      </c>
      <c r="Q253" s="77">
        <v>0</v>
      </c>
      <c r="R253" s="77">
        <v>4814.5157482799996</v>
      </c>
      <c r="S253" s="78">
        <v>1.15E-2</v>
      </c>
      <c r="T253" s="78">
        <v>1.2999999999999999E-3</v>
      </c>
      <c r="U253" s="78">
        <v>2.0000000000000001E-4</v>
      </c>
    </row>
    <row r="254" spans="2:21">
      <c r="B254" t="s">
        <v>1113</v>
      </c>
      <c r="C254" t="s">
        <v>1114</v>
      </c>
      <c r="D254" t="s">
        <v>100</v>
      </c>
      <c r="E254" t="s">
        <v>123</v>
      </c>
      <c r="F254" t="s">
        <v>1112</v>
      </c>
      <c r="G254" t="s">
        <v>893</v>
      </c>
      <c r="H254" t="s">
        <v>815</v>
      </c>
      <c r="I254" t="s">
        <v>150</v>
      </c>
      <c r="J254" t="s">
        <v>550</v>
      </c>
      <c r="K254" s="77">
        <v>5.31</v>
      </c>
      <c r="L254" t="s">
        <v>102</v>
      </c>
      <c r="M254" s="78">
        <v>7.4999999999999997E-3</v>
      </c>
      <c r="N254" s="78">
        <v>5.1299999999999998E-2</v>
      </c>
      <c r="O254" s="77">
        <v>11259713.85</v>
      </c>
      <c r="P254" s="77">
        <v>79.8</v>
      </c>
      <c r="Q254" s="77">
        <v>0</v>
      </c>
      <c r="R254" s="77">
        <v>8985.2516522999995</v>
      </c>
      <c r="S254" s="78">
        <v>2.12E-2</v>
      </c>
      <c r="T254" s="78">
        <v>2.5000000000000001E-3</v>
      </c>
      <c r="U254" s="78">
        <v>4.0000000000000002E-4</v>
      </c>
    </row>
    <row r="255" spans="2:21">
      <c r="B255" t="s">
        <v>1115</v>
      </c>
      <c r="C255" t="s">
        <v>1116</v>
      </c>
      <c r="D255" t="s">
        <v>100</v>
      </c>
      <c r="E255" t="s">
        <v>123</v>
      </c>
      <c r="F255" t="s">
        <v>1117</v>
      </c>
      <c r="G255" t="s">
        <v>893</v>
      </c>
      <c r="H255" t="s">
        <v>815</v>
      </c>
      <c r="I255" t="s">
        <v>150</v>
      </c>
      <c r="J255" t="s">
        <v>364</v>
      </c>
      <c r="K255" s="77">
        <v>3.5</v>
      </c>
      <c r="L255" t="s">
        <v>102</v>
      </c>
      <c r="M255" s="78">
        <v>2.0500000000000001E-2</v>
      </c>
      <c r="N255" s="78">
        <v>5.6300000000000003E-2</v>
      </c>
      <c r="O255" s="77">
        <v>159930.16</v>
      </c>
      <c r="P255" s="77">
        <v>88.71</v>
      </c>
      <c r="Q255" s="77">
        <v>0</v>
      </c>
      <c r="R255" s="77">
        <v>141.87404493599999</v>
      </c>
      <c r="S255" s="78">
        <v>2.9999999999999997E-4</v>
      </c>
      <c r="T255" s="78">
        <v>0</v>
      </c>
      <c r="U255" s="78">
        <v>0</v>
      </c>
    </row>
    <row r="256" spans="2:21">
      <c r="B256" t="s">
        <v>1118</v>
      </c>
      <c r="C256" t="s">
        <v>1119</v>
      </c>
      <c r="D256" t="s">
        <v>100</v>
      </c>
      <c r="E256" t="s">
        <v>123</v>
      </c>
      <c r="F256" t="s">
        <v>1117</v>
      </c>
      <c r="G256" t="s">
        <v>893</v>
      </c>
      <c r="H256" t="s">
        <v>819</v>
      </c>
      <c r="I256" t="s">
        <v>212</v>
      </c>
      <c r="J256" t="s">
        <v>913</v>
      </c>
      <c r="K256" s="77">
        <v>4.3099999999999996</v>
      </c>
      <c r="L256" t="s">
        <v>102</v>
      </c>
      <c r="M256" s="78">
        <v>2.5000000000000001E-3</v>
      </c>
      <c r="N256" s="78">
        <v>5.7299999999999997E-2</v>
      </c>
      <c r="O256" s="77">
        <v>6640045.8899999997</v>
      </c>
      <c r="P256" s="77">
        <v>79.5</v>
      </c>
      <c r="Q256" s="77">
        <v>0</v>
      </c>
      <c r="R256" s="77">
        <v>5278.8364825500003</v>
      </c>
      <c r="S256" s="78">
        <v>1.17E-2</v>
      </c>
      <c r="T256" s="78">
        <v>1.5E-3</v>
      </c>
      <c r="U256" s="78">
        <v>2.0000000000000001E-4</v>
      </c>
    </row>
    <row r="257" spans="2:21">
      <c r="B257" t="s">
        <v>1120</v>
      </c>
      <c r="C257" t="s">
        <v>1121</v>
      </c>
      <c r="D257" t="s">
        <v>100</v>
      </c>
      <c r="E257" t="s">
        <v>123</v>
      </c>
      <c r="F257" t="s">
        <v>1122</v>
      </c>
      <c r="G257" t="s">
        <v>833</v>
      </c>
      <c r="H257" t="s">
        <v>1123</v>
      </c>
      <c r="I257" t="s">
        <v>223</v>
      </c>
      <c r="J257" t="s">
        <v>867</v>
      </c>
      <c r="K257" s="77">
        <v>3.08</v>
      </c>
      <c r="L257" t="s">
        <v>102</v>
      </c>
      <c r="M257" s="78">
        <v>2.4E-2</v>
      </c>
      <c r="N257" s="78">
        <v>6.0299999999999999E-2</v>
      </c>
      <c r="O257" s="77">
        <v>4.28</v>
      </c>
      <c r="P257" s="77">
        <v>89.83</v>
      </c>
      <c r="Q257" s="77">
        <v>0</v>
      </c>
      <c r="R257" s="77">
        <v>3.8447239999999999E-3</v>
      </c>
      <c r="S257" s="78">
        <v>0</v>
      </c>
      <c r="T257" s="78">
        <v>0</v>
      </c>
      <c r="U257" s="78">
        <v>0</v>
      </c>
    </row>
    <row r="258" spans="2:21">
      <c r="B258" t="s">
        <v>1124</v>
      </c>
      <c r="C258" t="s">
        <v>1125</v>
      </c>
      <c r="D258" t="s">
        <v>100</v>
      </c>
      <c r="E258" t="s">
        <v>123</v>
      </c>
      <c r="F258" t="s">
        <v>818</v>
      </c>
      <c r="G258" t="s">
        <v>132</v>
      </c>
      <c r="H258" t="s">
        <v>819</v>
      </c>
      <c r="I258" t="s">
        <v>212</v>
      </c>
      <c r="J258" t="s">
        <v>820</v>
      </c>
      <c r="K258" s="77">
        <v>1.21</v>
      </c>
      <c r="L258" t="s">
        <v>102</v>
      </c>
      <c r="M258" s="78">
        <v>4.1399999999999999E-2</v>
      </c>
      <c r="N258" s="78">
        <v>5.3900000000000003E-2</v>
      </c>
      <c r="O258" s="77">
        <v>830888.39</v>
      </c>
      <c r="P258" s="77">
        <v>99.56</v>
      </c>
      <c r="Q258" s="77">
        <v>0</v>
      </c>
      <c r="R258" s="77">
        <v>827.23248108400003</v>
      </c>
      <c r="S258" s="78">
        <v>2.5000000000000001E-3</v>
      </c>
      <c r="T258" s="78">
        <v>2.0000000000000001E-4</v>
      </c>
      <c r="U258" s="78">
        <v>0</v>
      </c>
    </row>
    <row r="259" spans="2:21">
      <c r="B259" t="s">
        <v>1126</v>
      </c>
      <c r="C259" t="s">
        <v>1127</v>
      </c>
      <c r="D259" t="s">
        <v>100</v>
      </c>
      <c r="E259" t="s">
        <v>123</v>
      </c>
      <c r="F259" t="s">
        <v>818</v>
      </c>
      <c r="G259" t="s">
        <v>132</v>
      </c>
      <c r="H259" t="s">
        <v>819</v>
      </c>
      <c r="I259" t="s">
        <v>212</v>
      </c>
      <c r="J259" t="s">
        <v>777</v>
      </c>
      <c r="K259" s="77">
        <v>1.8</v>
      </c>
      <c r="L259" t="s">
        <v>102</v>
      </c>
      <c r="M259" s="78">
        <v>3.5499999999999997E-2</v>
      </c>
      <c r="N259" s="78">
        <v>5.7299999999999997E-2</v>
      </c>
      <c r="O259" s="77">
        <v>4879329.4000000004</v>
      </c>
      <c r="P259" s="77">
        <v>97.14</v>
      </c>
      <c r="Q259" s="77">
        <v>0</v>
      </c>
      <c r="R259" s="77">
        <v>4739.7805791600003</v>
      </c>
      <c r="S259" s="78">
        <v>9.7999999999999997E-3</v>
      </c>
      <c r="T259" s="78">
        <v>1.2999999999999999E-3</v>
      </c>
      <c r="U259" s="78">
        <v>2.0000000000000001E-4</v>
      </c>
    </row>
    <row r="260" spans="2:21">
      <c r="B260" t="s">
        <v>1128</v>
      </c>
      <c r="C260" t="s">
        <v>1129</v>
      </c>
      <c r="D260" t="s">
        <v>100</v>
      </c>
      <c r="E260" t="s">
        <v>123</v>
      </c>
      <c r="F260" t="s">
        <v>818</v>
      </c>
      <c r="G260" t="s">
        <v>132</v>
      </c>
      <c r="H260" t="s">
        <v>819</v>
      </c>
      <c r="I260" t="s">
        <v>212</v>
      </c>
      <c r="J260" t="s">
        <v>1130</v>
      </c>
      <c r="K260" s="77">
        <v>2.77</v>
      </c>
      <c r="L260" t="s">
        <v>102</v>
      </c>
      <c r="M260" s="78">
        <v>2.5000000000000001E-2</v>
      </c>
      <c r="N260" s="78">
        <v>5.79E-2</v>
      </c>
      <c r="O260" s="77">
        <v>18710719.699999999</v>
      </c>
      <c r="P260" s="77">
        <v>92.03</v>
      </c>
      <c r="Q260" s="77">
        <v>0</v>
      </c>
      <c r="R260" s="77">
        <v>17219.475339910001</v>
      </c>
      <c r="S260" s="78">
        <v>1.66E-2</v>
      </c>
      <c r="T260" s="78">
        <v>4.7999999999999996E-3</v>
      </c>
      <c r="U260" s="78">
        <v>6.9999999999999999E-4</v>
      </c>
    </row>
    <row r="261" spans="2:21">
      <c r="B261" t="s">
        <v>1131</v>
      </c>
      <c r="C261" t="s">
        <v>1132</v>
      </c>
      <c r="D261" t="s">
        <v>100</v>
      </c>
      <c r="E261" t="s">
        <v>123</v>
      </c>
      <c r="F261" t="s">
        <v>818</v>
      </c>
      <c r="G261" t="s">
        <v>132</v>
      </c>
      <c r="H261" t="s">
        <v>819</v>
      </c>
      <c r="I261" t="s">
        <v>212</v>
      </c>
      <c r="J261" t="s">
        <v>696</v>
      </c>
      <c r="K261" s="77">
        <v>4.47</v>
      </c>
      <c r="L261" t="s">
        <v>102</v>
      </c>
      <c r="M261" s="78">
        <v>4.7300000000000002E-2</v>
      </c>
      <c r="N261" s="78">
        <v>5.6300000000000003E-2</v>
      </c>
      <c r="O261" s="77">
        <v>7633153.3899999997</v>
      </c>
      <c r="P261" s="77">
        <v>97.49</v>
      </c>
      <c r="Q261" s="77">
        <v>0</v>
      </c>
      <c r="R261" s="77">
        <v>7441.5612399109996</v>
      </c>
      <c r="S261" s="78">
        <v>1.9300000000000001E-2</v>
      </c>
      <c r="T261" s="78">
        <v>2.0999999999999999E-3</v>
      </c>
      <c r="U261" s="78">
        <v>2.9999999999999997E-4</v>
      </c>
    </row>
    <row r="262" spans="2:21">
      <c r="B262" t="s">
        <v>1133</v>
      </c>
      <c r="C262" t="s">
        <v>1134</v>
      </c>
      <c r="D262" t="s">
        <v>100</v>
      </c>
      <c r="E262" t="s">
        <v>123</v>
      </c>
      <c r="F262" t="s">
        <v>1135</v>
      </c>
      <c r="G262" t="s">
        <v>804</v>
      </c>
      <c r="H262" t="s">
        <v>819</v>
      </c>
      <c r="I262" t="s">
        <v>212</v>
      </c>
      <c r="J262" t="s">
        <v>304</v>
      </c>
      <c r="K262" s="77">
        <v>0.63</v>
      </c>
      <c r="L262" t="s">
        <v>102</v>
      </c>
      <c r="M262" s="78">
        <v>0.02</v>
      </c>
      <c r="N262" s="78">
        <v>8.2600000000000007E-2</v>
      </c>
      <c r="O262" s="77">
        <v>14704</v>
      </c>
      <c r="P262" s="77">
        <v>95.52</v>
      </c>
      <c r="Q262" s="77">
        <v>3.7679</v>
      </c>
      <c r="R262" s="77">
        <v>17.813160799999999</v>
      </c>
      <c r="S262" s="78">
        <v>0</v>
      </c>
      <c r="T262" s="78">
        <v>0</v>
      </c>
      <c r="U262" s="78">
        <v>0</v>
      </c>
    </row>
    <row r="263" spans="2:21">
      <c r="B263" t="s">
        <v>1136</v>
      </c>
      <c r="C263" t="s">
        <v>1137</v>
      </c>
      <c r="D263" t="s">
        <v>100</v>
      </c>
      <c r="E263" t="s">
        <v>123</v>
      </c>
      <c r="F263" t="s">
        <v>1138</v>
      </c>
      <c r="G263" t="s">
        <v>710</v>
      </c>
      <c r="H263" t="s">
        <v>815</v>
      </c>
      <c r="I263" t="s">
        <v>150</v>
      </c>
      <c r="J263" t="s">
        <v>370</v>
      </c>
      <c r="K263" s="77">
        <v>2.5099999999999998</v>
      </c>
      <c r="L263" t="s">
        <v>102</v>
      </c>
      <c r="M263" s="78">
        <v>3.27E-2</v>
      </c>
      <c r="N263" s="78">
        <v>5.5899999999999998E-2</v>
      </c>
      <c r="O263" s="77">
        <v>4021096.1</v>
      </c>
      <c r="P263" s="77">
        <v>95.76</v>
      </c>
      <c r="Q263" s="77">
        <v>0</v>
      </c>
      <c r="R263" s="77">
        <v>3850.6016253600001</v>
      </c>
      <c r="S263" s="78">
        <v>1.2699999999999999E-2</v>
      </c>
      <c r="T263" s="78">
        <v>1.1000000000000001E-3</v>
      </c>
      <c r="U263" s="78">
        <v>2.0000000000000001E-4</v>
      </c>
    </row>
    <row r="264" spans="2:21">
      <c r="B264" t="s">
        <v>1139</v>
      </c>
      <c r="C264" t="s">
        <v>1140</v>
      </c>
      <c r="D264" t="s">
        <v>100</v>
      </c>
      <c r="E264" t="s">
        <v>123</v>
      </c>
      <c r="F264" t="s">
        <v>785</v>
      </c>
      <c r="G264" t="s">
        <v>127</v>
      </c>
      <c r="H264" t="s">
        <v>819</v>
      </c>
      <c r="I264" t="s">
        <v>212</v>
      </c>
      <c r="J264" t="s">
        <v>602</v>
      </c>
      <c r="K264" s="77">
        <v>2.13</v>
      </c>
      <c r="L264" t="s">
        <v>102</v>
      </c>
      <c r="M264" s="78">
        <v>2.8000000000000001E-2</v>
      </c>
      <c r="N264" s="78">
        <v>6.2E-2</v>
      </c>
      <c r="O264" s="77">
        <v>4451518.9800000004</v>
      </c>
      <c r="P264" s="77">
        <v>93.93</v>
      </c>
      <c r="Q264" s="77">
        <v>0</v>
      </c>
      <c r="R264" s="77">
        <v>4181.3117779140002</v>
      </c>
      <c r="S264" s="78">
        <v>1.2800000000000001E-2</v>
      </c>
      <c r="T264" s="78">
        <v>1.1999999999999999E-3</v>
      </c>
      <c r="U264" s="78">
        <v>2.0000000000000001E-4</v>
      </c>
    </row>
    <row r="265" spans="2:21">
      <c r="B265" t="s">
        <v>1141</v>
      </c>
      <c r="C265" t="s">
        <v>1142</v>
      </c>
      <c r="D265" t="s">
        <v>100</v>
      </c>
      <c r="E265" t="s">
        <v>123</v>
      </c>
      <c r="F265" t="s">
        <v>832</v>
      </c>
      <c r="G265" t="s">
        <v>833</v>
      </c>
      <c r="H265" t="s">
        <v>819</v>
      </c>
      <c r="I265" t="s">
        <v>212</v>
      </c>
      <c r="J265" t="s">
        <v>987</v>
      </c>
      <c r="K265" s="77">
        <v>1.07</v>
      </c>
      <c r="L265" t="s">
        <v>102</v>
      </c>
      <c r="M265" s="78">
        <v>4.2000000000000003E-2</v>
      </c>
      <c r="N265" s="78">
        <v>5.3100000000000001E-2</v>
      </c>
      <c r="O265" s="77">
        <v>18097.5</v>
      </c>
      <c r="P265" s="77">
        <v>100.54</v>
      </c>
      <c r="Q265" s="77">
        <v>0</v>
      </c>
      <c r="R265" s="77">
        <v>18.1952265</v>
      </c>
      <c r="S265" s="78">
        <v>0</v>
      </c>
      <c r="T265" s="78">
        <v>0</v>
      </c>
      <c r="U265" s="78">
        <v>0</v>
      </c>
    </row>
    <row r="266" spans="2:21">
      <c r="B266" t="s">
        <v>1143</v>
      </c>
      <c r="C266" t="s">
        <v>1144</v>
      </c>
      <c r="D266" t="s">
        <v>100</v>
      </c>
      <c r="E266" t="s">
        <v>123</v>
      </c>
      <c r="F266" t="s">
        <v>832</v>
      </c>
      <c r="G266" t="s">
        <v>833</v>
      </c>
      <c r="H266" t="s">
        <v>819</v>
      </c>
      <c r="I266" t="s">
        <v>212</v>
      </c>
      <c r="J266" t="s">
        <v>654</v>
      </c>
      <c r="K266" s="77">
        <v>2.75</v>
      </c>
      <c r="L266" t="s">
        <v>102</v>
      </c>
      <c r="M266" s="78">
        <v>4.2999999999999997E-2</v>
      </c>
      <c r="N266" s="78">
        <v>6.4199999999999993E-2</v>
      </c>
      <c r="O266" s="77">
        <v>2278371.9300000002</v>
      </c>
      <c r="P266" s="77">
        <v>95.5</v>
      </c>
      <c r="Q266" s="77">
        <v>0</v>
      </c>
      <c r="R266" s="77">
        <v>2175.8451931499999</v>
      </c>
      <c r="S266" s="78">
        <v>1.9E-3</v>
      </c>
      <c r="T266" s="78">
        <v>5.9999999999999995E-4</v>
      </c>
      <c r="U266" s="78">
        <v>1E-4</v>
      </c>
    </row>
    <row r="267" spans="2:21">
      <c r="B267" t="s">
        <v>1145</v>
      </c>
      <c r="C267" t="s">
        <v>1146</v>
      </c>
      <c r="D267" t="s">
        <v>100</v>
      </c>
      <c r="E267" t="s">
        <v>123</v>
      </c>
      <c r="F267" t="s">
        <v>1147</v>
      </c>
      <c r="G267" t="s">
        <v>112</v>
      </c>
      <c r="H267" t="s">
        <v>819</v>
      </c>
      <c r="I267" t="s">
        <v>212</v>
      </c>
      <c r="J267" t="s">
        <v>983</v>
      </c>
      <c r="K267" s="77">
        <v>4.95</v>
      </c>
      <c r="L267" t="s">
        <v>102</v>
      </c>
      <c r="M267" s="78">
        <v>2.7400000000000001E-2</v>
      </c>
      <c r="N267" s="78">
        <v>5.2699999999999997E-2</v>
      </c>
      <c r="O267" s="77">
        <v>92814</v>
      </c>
      <c r="P267" s="77">
        <v>88.85</v>
      </c>
      <c r="Q267" s="77">
        <v>0</v>
      </c>
      <c r="R267" s="77">
        <v>82.465238999999997</v>
      </c>
      <c r="S267" s="78">
        <v>1E-4</v>
      </c>
      <c r="T267" s="78">
        <v>0</v>
      </c>
      <c r="U267" s="78">
        <v>0</v>
      </c>
    </row>
    <row r="268" spans="2:21">
      <c r="B268" t="s">
        <v>1148</v>
      </c>
      <c r="C268" t="s">
        <v>1149</v>
      </c>
      <c r="D268" t="s">
        <v>100</v>
      </c>
      <c r="E268" t="s">
        <v>123</v>
      </c>
      <c r="F268" t="s">
        <v>1150</v>
      </c>
      <c r="G268" t="s">
        <v>804</v>
      </c>
      <c r="H268" t="s">
        <v>819</v>
      </c>
      <c r="I268" t="s">
        <v>212</v>
      </c>
      <c r="J268" t="s">
        <v>1059</v>
      </c>
      <c r="K268" s="77">
        <v>0.18</v>
      </c>
      <c r="L268" t="s">
        <v>102</v>
      </c>
      <c r="M268" s="78">
        <v>1.34E-2</v>
      </c>
      <c r="N268" s="78">
        <v>5.6800000000000003E-2</v>
      </c>
      <c r="O268" s="77">
        <v>124218</v>
      </c>
      <c r="P268" s="77">
        <v>99.71</v>
      </c>
      <c r="Q268" s="77">
        <v>0</v>
      </c>
      <c r="R268" s="77">
        <v>123.8577678</v>
      </c>
      <c r="S268" s="78">
        <v>1.1000000000000001E-3</v>
      </c>
      <c r="T268" s="78">
        <v>0</v>
      </c>
      <c r="U268" s="78">
        <v>0</v>
      </c>
    </row>
    <row r="269" spans="2:21">
      <c r="B269" t="s">
        <v>1151</v>
      </c>
      <c r="C269" t="s">
        <v>1152</v>
      </c>
      <c r="D269" t="s">
        <v>100</v>
      </c>
      <c r="E269" t="s">
        <v>123</v>
      </c>
      <c r="F269" t="s">
        <v>843</v>
      </c>
      <c r="G269" t="s">
        <v>448</v>
      </c>
      <c r="H269" t="s">
        <v>815</v>
      </c>
      <c r="I269" t="s">
        <v>150</v>
      </c>
      <c r="J269" t="s">
        <v>1153</v>
      </c>
      <c r="K269" s="77">
        <v>3.86</v>
      </c>
      <c r="L269" t="s">
        <v>102</v>
      </c>
      <c r="M269" s="78">
        <v>3.95E-2</v>
      </c>
      <c r="N269" s="78">
        <v>9.3200000000000005E-2</v>
      </c>
      <c r="O269" s="77">
        <v>1.87</v>
      </c>
      <c r="P269" s="77">
        <v>83.87</v>
      </c>
      <c r="Q269" s="77">
        <v>0</v>
      </c>
      <c r="R269" s="77">
        <v>1.568369E-3</v>
      </c>
      <c r="S269" s="78">
        <v>0</v>
      </c>
      <c r="T269" s="78">
        <v>0</v>
      </c>
      <c r="U269" s="78">
        <v>0</v>
      </c>
    </row>
    <row r="270" spans="2:21">
      <c r="B270" t="s">
        <v>1154</v>
      </c>
      <c r="C270" t="s">
        <v>1155</v>
      </c>
      <c r="D270" t="s">
        <v>100</v>
      </c>
      <c r="E270" t="s">
        <v>123</v>
      </c>
      <c r="F270" t="s">
        <v>1156</v>
      </c>
      <c r="G270" t="s">
        <v>814</v>
      </c>
      <c r="H270" t="s">
        <v>815</v>
      </c>
      <c r="I270" t="s">
        <v>150</v>
      </c>
      <c r="J270" t="s">
        <v>1157</v>
      </c>
      <c r="K270" s="77">
        <v>1.33</v>
      </c>
      <c r="L270" t="s">
        <v>102</v>
      </c>
      <c r="M270" s="78">
        <v>3.5000000000000003E-2</v>
      </c>
      <c r="N270" s="78">
        <v>6.08E-2</v>
      </c>
      <c r="O270" s="77">
        <v>4449781.72</v>
      </c>
      <c r="P270" s="77">
        <v>97.2</v>
      </c>
      <c r="Q270" s="77">
        <v>0</v>
      </c>
      <c r="R270" s="77">
        <v>4325.1878318400004</v>
      </c>
      <c r="S270" s="78">
        <v>1.8599999999999998E-2</v>
      </c>
      <c r="T270" s="78">
        <v>1.1999999999999999E-3</v>
      </c>
      <c r="U270" s="78">
        <v>2.0000000000000001E-4</v>
      </c>
    </row>
    <row r="271" spans="2:21">
      <c r="B271" t="s">
        <v>1158</v>
      </c>
      <c r="C271" t="s">
        <v>1159</v>
      </c>
      <c r="D271" t="s">
        <v>100</v>
      </c>
      <c r="E271" t="s">
        <v>123</v>
      </c>
      <c r="F271" t="s">
        <v>1156</v>
      </c>
      <c r="G271" t="s">
        <v>814</v>
      </c>
      <c r="H271" t="s">
        <v>815</v>
      </c>
      <c r="I271" t="s">
        <v>150</v>
      </c>
      <c r="J271" t="s">
        <v>867</v>
      </c>
      <c r="K271" s="77">
        <v>2.42</v>
      </c>
      <c r="L271" t="s">
        <v>102</v>
      </c>
      <c r="M271" s="78">
        <v>5.2400000000000002E-2</v>
      </c>
      <c r="N271" s="78">
        <v>5.3999999999999999E-2</v>
      </c>
      <c r="O271" s="77">
        <v>2808112.11</v>
      </c>
      <c r="P271" s="77">
        <v>99.18</v>
      </c>
      <c r="Q271" s="77">
        <v>0</v>
      </c>
      <c r="R271" s="77">
        <v>2785.085590698</v>
      </c>
      <c r="S271" s="78">
        <v>1.32E-2</v>
      </c>
      <c r="T271" s="78">
        <v>8.0000000000000004E-4</v>
      </c>
      <c r="U271" s="78">
        <v>1E-4</v>
      </c>
    </row>
    <row r="272" spans="2:21">
      <c r="B272" t="s">
        <v>1160</v>
      </c>
      <c r="C272" t="s">
        <v>1161</v>
      </c>
      <c r="D272" t="s">
        <v>100</v>
      </c>
      <c r="E272" t="s">
        <v>123</v>
      </c>
      <c r="F272" t="s">
        <v>1156</v>
      </c>
      <c r="G272" t="s">
        <v>814</v>
      </c>
      <c r="H272" t="s">
        <v>815</v>
      </c>
      <c r="I272" t="s">
        <v>150</v>
      </c>
      <c r="J272" t="s">
        <v>307</v>
      </c>
      <c r="K272" s="77">
        <v>2.65</v>
      </c>
      <c r="L272" t="s">
        <v>102</v>
      </c>
      <c r="M272" s="78">
        <v>2.6499999999999999E-2</v>
      </c>
      <c r="N272" s="78">
        <v>6.7699999999999996E-2</v>
      </c>
      <c r="O272" s="77">
        <v>1743582.09</v>
      </c>
      <c r="P272" s="77">
        <v>90.18</v>
      </c>
      <c r="Q272" s="77">
        <v>0</v>
      </c>
      <c r="R272" s="77">
        <v>1572.3623287620001</v>
      </c>
      <c r="S272" s="78">
        <v>3.2000000000000002E-3</v>
      </c>
      <c r="T272" s="78">
        <v>4.0000000000000002E-4</v>
      </c>
      <c r="U272" s="78">
        <v>1E-4</v>
      </c>
    </row>
    <row r="273" spans="2:21">
      <c r="B273" t="s">
        <v>1162</v>
      </c>
      <c r="C273" t="s">
        <v>1163</v>
      </c>
      <c r="D273" t="s">
        <v>100</v>
      </c>
      <c r="E273" t="s">
        <v>123</v>
      </c>
      <c r="F273" t="s">
        <v>846</v>
      </c>
      <c r="G273" t="s">
        <v>467</v>
      </c>
      <c r="H273" t="s">
        <v>847</v>
      </c>
      <c r="I273" t="s">
        <v>212</v>
      </c>
      <c r="J273" t="s">
        <v>1164</v>
      </c>
      <c r="K273" s="77">
        <v>4.21</v>
      </c>
      <c r="L273" t="s">
        <v>102</v>
      </c>
      <c r="M273" s="78">
        <v>2.5000000000000001E-2</v>
      </c>
      <c r="N273" s="78">
        <v>6.1400000000000003E-2</v>
      </c>
      <c r="O273" s="77">
        <v>843731.91</v>
      </c>
      <c r="P273" s="77">
        <v>86.31</v>
      </c>
      <c r="Q273" s="77">
        <v>0</v>
      </c>
      <c r="R273" s="77">
        <v>728.22501152100006</v>
      </c>
      <c r="S273" s="78">
        <v>1E-3</v>
      </c>
      <c r="T273" s="78">
        <v>2.0000000000000001E-4</v>
      </c>
      <c r="U273" s="78">
        <v>0</v>
      </c>
    </row>
    <row r="274" spans="2:21">
      <c r="B274" t="s">
        <v>1165</v>
      </c>
      <c r="C274" t="s">
        <v>1166</v>
      </c>
      <c r="D274" t="s">
        <v>100</v>
      </c>
      <c r="E274" t="s">
        <v>123</v>
      </c>
      <c r="F274" t="s">
        <v>850</v>
      </c>
      <c r="G274" t="s">
        <v>1167</v>
      </c>
      <c r="H274" t="s">
        <v>857</v>
      </c>
      <c r="I274" t="s">
        <v>150</v>
      </c>
      <c r="J274" t="s">
        <v>364</v>
      </c>
      <c r="K274" s="77">
        <v>1.88</v>
      </c>
      <c r="L274" t="s">
        <v>102</v>
      </c>
      <c r="M274" s="78">
        <v>4.2500000000000003E-2</v>
      </c>
      <c r="N274" s="78">
        <v>5.8999999999999997E-2</v>
      </c>
      <c r="O274" s="77">
        <v>4691283.72</v>
      </c>
      <c r="P274" s="77">
        <v>97.13</v>
      </c>
      <c r="Q274" s="77">
        <v>0</v>
      </c>
      <c r="R274" s="77">
        <v>4556.6438772359998</v>
      </c>
      <c r="S274" s="78">
        <v>1.11E-2</v>
      </c>
      <c r="T274" s="78">
        <v>1.2999999999999999E-3</v>
      </c>
      <c r="U274" s="78">
        <v>2.0000000000000001E-4</v>
      </c>
    </row>
    <row r="275" spans="2:21">
      <c r="B275" t="s">
        <v>1168</v>
      </c>
      <c r="C275" t="s">
        <v>1169</v>
      </c>
      <c r="D275" t="s">
        <v>100</v>
      </c>
      <c r="E275" t="s">
        <v>123</v>
      </c>
      <c r="F275" t="s">
        <v>850</v>
      </c>
      <c r="G275" t="s">
        <v>1167</v>
      </c>
      <c r="H275" t="s">
        <v>857</v>
      </c>
      <c r="I275" t="s">
        <v>150</v>
      </c>
      <c r="J275" t="s">
        <v>602</v>
      </c>
      <c r="K275" s="77">
        <v>3.9</v>
      </c>
      <c r="L275" t="s">
        <v>102</v>
      </c>
      <c r="M275" s="78">
        <v>2.9100000000000001E-2</v>
      </c>
      <c r="N275" s="78">
        <v>7.3099999999999998E-2</v>
      </c>
      <c r="O275" s="77">
        <v>22973714.210000001</v>
      </c>
      <c r="P275" s="77">
        <v>83.88</v>
      </c>
      <c r="Q275" s="77">
        <v>0</v>
      </c>
      <c r="R275" s="77">
        <v>19270.351479347999</v>
      </c>
      <c r="S275" s="78">
        <v>2.7900000000000001E-2</v>
      </c>
      <c r="T275" s="78">
        <v>5.3E-3</v>
      </c>
      <c r="U275" s="78">
        <v>8.0000000000000004E-4</v>
      </c>
    </row>
    <row r="276" spans="2:21">
      <c r="B276" t="s">
        <v>1170</v>
      </c>
      <c r="C276" t="s">
        <v>1171</v>
      </c>
      <c r="D276" t="s">
        <v>100</v>
      </c>
      <c r="E276" t="s">
        <v>123</v>
      </c>
      <c r="F276" t="s">
        <v>850</v>
      </c>
      <c r="G276" t="s">
        <v>1167</v>
      </c>
      <c r="H276" t="s">
        <v>857</v>
      </c>
      <c r="I276" t="s">
        <v>150</v>
      </c>
      <c r="J276" t="s">
        <v>913</v>
      </c>
      <c r="K276" s="77">
        <v>3.03</v>
      </c>
      <c r="L276" t="s">
        <v>102</v>
      </c>
      <c r="M276" s="78">
        <v>0.04</v>
      </c>
      <c r="N276" s="78">
        <v>1.37E-2</v>
      </c>
      <c r="O276" s="77">
        <v>3006630.68</v>
      </c>
      <c r="P276" s="77">
        <v>109.7</v>
      </c>
      <c r="Q276" s="77">
        <v>0</v>
      </c>
      <c r="R276" s="77">
        <v>3298.2738559600002</v>
      </c>
      <c r="S276" s="78">
        <v>3.7699999999999997E-2</v>
      </c>
      <c r="T276" s="78">
        <v>8.9999999999999998E-4</v>
      </c>
      <c r="U276" s="78">
        <v>1E-4</v>
      </c>
    </row>
    <row r="277" spans="2:21">
      <c r="B277" t="s">
        <v>1172</v>
      </c>
      <c r="C277" t="s">
        <v>1173</v>
      </c>
      <c r="D277" t="s">
        <v>100</v>
      </c>
      <c r="E277" t="s">
        <v>123</v>
      </c>
      <c r="F277" t="s">
        <v>1174</v>
      </c>
      <c r="G277" t="s">
        <v>833</v>
      </c>
      <c r="H277" t="s">
        <v>857</v>
      </c>
      <c r="I277" t="s">
        <v>150</v>
      </c>
      <c r="J277" t="s">
        <v>481</v>
      </c>
      <c r="K277" s="77">
        <v>3.54</v>
      </c>
      <c r="L277" t="s">
        <v>102</v>
      </c>
      <c r="M277" s="78">
        <v>1.72E-2</v>
      </c>
      <c r="N277" s="78">
        <v>6.3799999999999996E-2</v>
      </c>
      <c r="O277" s="77">
        <v>21228304.760000002</v>
      </c>
      <c r="P277" s="77">
        <v>95.16</v>
      </c>
      <c r="Q277" s="77">
        <v>0</v>
      </c>
      <c r="R277" s="77">
        <v>20200.854809616001</v>
      </c>
      <c r="S277" s="78">
        <v>3.0300000000000001E-2</v>
      </c>
      <c r="T277" s="78">
        <v>5.5999999999999999E-3</v>
      </c>
      <c r="U277" s="78">
        <v>8.0000000000000004E-4</v>
      </c>
    </row>
    <row r="278" spans="2:21">
      <c r="B278" t="s">
        <v>1175</v>
      </c>
      <c r="C278" t="s">
        <v>1176</v>
      </c>
      <c r="D278" t="s">
        <v>100</v>
      </c>
      <c r="E278" t="s">
        <v>123</v>
      </c>
      <c r="F278" t="s">
        <v>1177</v>
      </c>
      <c r="G278" t="s">
        <v>814</v>
      </c>
      <c r="H278" t="s">
        <v>847</v>
      </c>
      <c r="I278" t="s">
        <v>212</v>
      </c>
      <c r="J278" t="s">
        <v>1178</v>
      </c>
      <c r="K278" s="77">
        <v>1.45</v>
      </c>
      <c r="L278" t="s">
        <v>102</v>
      </c>
      <c r="M278" s="78">
        <v>6.9000000000000006E-2</v>
      </c>
      <c r="N278" s="78">
        <v>9.8799999999999999E-2</v>
      </c>
      <c r="O278" s="77">
        <v>16000</v>
      </c>
      <c r="P278" s="77">
        <v>98.59</v>
      </c>
      <c r="Q278" s="77">
        <v>0</v>
      </c>
      <c r="R278" s="77">
        <v>15.7744</v>
      </c>
      <c r="S278" s="78">
        <v>0</v>
      </c>
      <c r="T278" s="78">
        <v>0</v>
      </c>
      <c r="U278" s="78">
        <v>0</v>
      </c>
    </row>
    <row r="279" spans="2:21">
      <c r="B279" t="s">
        <v>1179</v>
      </c>
      <c r="C279" t="s">
        <v>1180</v>
      </c>
      <c r="D279" t="s">
        <v>100</v>
      </c>
      <c r="E279" t="s">
        <v>123</v>
      </c>
      <c r="F279" t="s">
        <v>1181</v>
      </c>
      <c r="G279" t="s">
        <v>814</v>
      </c>
      <c r="H279" t="s">
        <v>857</v>
      </c>
      <c r="I279" t="s">
        <v>150</v>
      </c>
      <c r="J279" t="s">
        <v>1182</v>
      </c>
      <c r="K279" s="77">
        <v>0.5</v>
      </c>
      <c r="L279" t="s">
        <v>102</v>
      </c>
      <c r="M279" s="78">
        <v>4.5999999999999999E-2</v>
      </c>
      <c r="N279" s="78">
        <v>9.0200000000000002E-2</v>
      </c>
      <c r="O279" s="77">
        <v>0.3</v>
      </c>
      <c r="P279" s="77">
        <v>99.56</v>
      </c>
      <c r="Q279" s="77">
        <v>0</v>
      </c>
      <c r="R279" s="77">
        <v>2.9868000000000001E-4</v>
      </c>
      <c r="S279" s="78">
        <v>0</v>
      </c>
      <c r="T279" s="78">
        <v>0</v>
      </c>
      <c r="U279" s="78">
        <v>0</v>
      </c>
    </row>
    <row r="280" spans="2:21">
      <c r="B280" t="s">
        <v>1183</v>
      </c>
      <c r="C280" t="s">
        <v>1184</v>
      </c>
      <c r="D280" t="s">
        <v>100</v>
      </c>
      <c r="E280" t="s">
        <v>123</v>
      </c>
      <c r="F280" t="s">
        <v>1185</v>
      </c>
      <c r="G280" t="s">
        <v>448</v>
      </c>
      <c r="H280" t="s">
        <v>851</v>
      </c>
      <c r="I280" t="s">
        <v>223</v>
      </c>
      <c r="J280" t="s">
        <v>646</v>
      </c>
      <c r="K280" s="77">
        <v>3.62</v>
      </c>
      <c r="L280" t="s">
        <v>102</v>
      </c>
      <c r="M280" s="78">
        <v>2.5000000000000001E-2</v>
      </c>
      <c r="N280" s="78">
        <v>6.3700000000000007E-2</v>
      </c>
      <c r="O280" s="77">
        <v>7594572.9500000002</v>
      </c>
      <c r="P280" s="77">
        <v>87.86</v>
      </c>
      <c r="Q280" s="77">
        <v>0</v>
      </c>
      <c r="R280" s="77">
        <v>6672.5917938700004</v>
      </c>
      <c r="S280" s="78">
        <v>3.5999999999999997E-2</v>
      </c>
      <c r="T280" s="78">
        <v>1.9E-3</v>
      </c>
      <c r="U280" s="78">
        <v>2.9999999999999997E-4</v>
      </c>
    </row>
    <row r="281" spans="2:21">
      <c r="B281" t="s">
        <v>1186</v>
      </c>
      <c r="C281" t="s">
        <v>1187</v>
      </c>
      <c r="D281" t="s">
        <v>100</v>
      </c>
      <c r="E281" t="s">
        <v>123</v>
      </c>
      <c r="F281" t="s">
        <v>1188</v>
      </c>
      <c r="G281" t="s">
        <v>833</v>
      </c>
      <c r="H281" t="s">
        <v>847</v>
      </c>
      <c r="I281" t="s">
        <v>212</v>
      </c>
      <c r="J281" t="s">
        <v>696</v>
      </c>
      <c r="K281" s="77">
        <v>4.01</v>
      </c>
      <c r="L281" t="s">
        <v>102</v>
      </c>
      <c r="M281" s="78">
        <v>5.3400000000000003E-2</v>
      </c>
      <c r="N281" s="78">
        <v>6.6199999999999995E-2</v>
      </c>
      <c r="O281" s="77">
        <v>7575024.6900000004</v>
      </c>
      <c r="P281" s="77">
        <v>98.05</v>
      </c>
      <c r="Q281" s="77">
        <v>0</v>
      </c>
      <c r="R281" s="77">
        <v>7427.3117085450003</v>
      </c>
      <c r="S281" s="78">
        <v>3.0300000000000001E-2</v>
      </c>
      <c r="T281" s="78">
        <v>2.0999999999999999E-3</v>
      </c>
      <c r="U281" s="78">
        <v>2.9999999999999997E-4</v>
      </c>
    </row>
    <row r="282" spans="2:21">
      <c r="B282" t="s">
        <v>1189</v>
      </c>
      <c r="C282" t="s">
        <v>1190</v>
      </c>
      <c r="D282" t="s">
        <v>100</v>
      </c>
      <c r="E282" t="s">
        <v>123</v>
      </c>
      <c r="F282" t="s">
        <v>1191</v>
      </c>
      <c r="G282" t="s">
        <v>893</v>
      </c>
      <c r="H282" t="s">
        <v>1192</v>
      </c>
      <c r="I282" t="s">
        <v>150</v>
      </c>
      <c r="J282" t="s">
        <v>307</v>
      </c>
      <c r="K282" s="77">
        <v>4</v>
      </c>
      <c r="L282" t="s">
        <v>102</v>
      </c>
      <c r="M282" s="78">
        <v>6.0499999999999998E-2</v>
      </c>
      <c r="N282" s="78">
        <v>6.88E-2</v>
      </c>
      <c r="O282" s="77">
        <v>6922757.0300000003</v>
      </c>
      <c r="P282" s="77">
        <v>97.06</v>
      </c>
      <c r="Q282" s="77">
        <v>67.700540000000004</v>
      </c>
      <c r="R282" s="77">
        <v>6786.9285133180001</v>
      </c>
      <c r="S282" s="78">
        <v>3.15E-2</v>
      </c>
      <c r="T282" s="78">
        <v>1.9E-3</v>
      </c>
      <c r="U282" s="78">
        <v>2.9999999999999997E-4</v>
      </c>
    </row>
    <row r="283" spans="2:21">
      <c r="B283" t="s">
        <v>1193</v>
      </c>
      <c r="C283" t="s">
        <v>1194</v>
      </c>
      <c r="D283" t="s">
        <v>100</v>
      </c>
      <c r="E283" t="s">
        <v>123</v>
      </c>
      <c r="F283" t="s">
        <v>1112</v>
      </c>
      <c r="G283" t="s">
        <v>893</v>
      </c>
      <c r="H283" t="s">
        <v>217</v>
      </c>
      <c r="I283" t="s">
        <v>218</v>
      </c>
      <c r="J283" t="s">
        <v>364</v>
      </c>
      <c r="K283" s="77">
        <v>1.71</v>
      </c>
      <c r="L283" t="s">
        <v>102</v>
      </c>
      <c r="M283" s="78">
        <v>4.2500000000000003E-2</v>
      </c>
      <c r="N283" s="78">
        <v>5.8500000000000003E-2</v>
      </c>
      <c r="O283" s="77">
        <v>642477.92000000004</v>
      </c>
      <c r="P283" s="77">
        <v>97.81</v>
      </c>
      <c r="Q283" s="77">
        <v>0</v>
      </c>
      <c r="R283" s="77">
        <v>628.40765355200006</v>
      </c>
      <c r="S283" s="78">
        <v>6.8999999999999999E-3</v>
      </c>
      <c r="T283" s="78">
        <v>2.0000000000000001E-4</v>
      </c>
      <c r="U283" s="78">
        <v>0</v>
      </c>
    </row>
    <row r="284" spans="2:21">
      <c r="B284" t="s">
        <v>1195</v>
      </c>
      <c r="C284" t="s">
        <v>1196</v>
      </c>
      <c r="D284" t="s">
        <v>100</v>
      </c>
      <c r="E284" t="s">
        <v>123</v>
      </c>
      <c r="F284" t="s">
        <v>1197</v>
      </c>
      <c r="G284" t="s">
        <v>814</v>
      </c>
      <c r="H284" t="s">
        <v>217</v>
      </c>
      <c r="I284" t="s">
        <v>218</v>
      </c>
      <c r="J284" t="s">
        <v>1198</v>
      </c>
      <c r="K284" s="77">
        <v>0.89</v>
      </c>
      <c r="L284" t="s">
        <v>102</v>
      </c>
      <c r="M284" s="78">
        <v>7.9500000000000001E-2</v>
      </c>
      <c r="N284" s="78">
        <v>0.79810000000000003</v>
      </c>
      <c r="O284" s="77">
        <v>7235457.9000000004</v>
      </c>
      <c r="P284" s="77">
        <v>62.1</v>
      </c>
      <c r="Q284" s="77">
        <v>0</v>
      </c>
      <c r="R284" s="77">
        <v>4493.2193558999998</v>
      </c>
      <c r="S284" s="78">
        <v>1.2500000000000001E-2</v>
      </c>
      <c r="T284" s="78">
        <v>1.1999999999999999E-3</v>
      </c>
      <c r="U284" s="78">
        <v>2.0000000000000001E-4</v>
      </c>
    </row>
    <row r="285" spans="2:21">
      <c r="B285" t="s">
        <v>1199</v>
      </c>
      <c r="C285" t="s">
        <v>1200</v>
      </c>
      <c r="D285" t="s">
        <v>100</v>
      </c>
      <c r="E285" t="s">
        <v>123</v>
      </c>
      <c r="F285" t="s">
        <v>1197</v>
      </c>
      <c r="G285" t="s">
        <v>814</v>
      </c>
      <c r="H285" t="s">
        <v>217</v>
      </c>
      <c r="I285" t="s">
        <v>218</v>
      </c>
      <c r="J285" t="s">
        <v>1201</v>
      </c>
      <c r="K285" s="77">
        <v>6.18</v>
      </c>
      <c r="L285" t="s">
        <v>102</v>
      </c>
      <c r="M285" s="78">
        <v>0.03</v>
      </c>
      <c r="N285" s="78">
        <v>1E-4</v>
      </c>
      <c r="O285" s="77">
        <v>1240769.53</v>
      </c>
      <c r="P285" s="77">
        <v>1</v>
      </c>
      <c r="Q285" s="77">
        <v>0</v>
      </c>
      <c r="R285" s="77">
        <v>12.4076953</v>
      </c>
      <c r="S285" s="78">
        <v>1.5100000000000001E-2</v>
      </c>
      <c r="T285" s="78">
        <v>0</v>
      </c>
      <c r="U285" s="78">
        <v>0</v>
      </c>
    </row>
    <row r="286" spans="2:21">
      <c r="B286" t="s">
        <v>1202</v>
      </c>
      <c r="C286" t="s">
        <v>1203</v>
      </c>
      <c r="D286" t="s">
        <v>100</v>
      </c>
      <c r="E286" t="s">
        <v>123</v>
      </c>
      <c r="F286" t="s">
        <v>1191</v>
      </c>
      <c r="G286" t="s">
        <v>893</v>
      </c>
      <c r="H286" t="s">
        <v>217</v>
      </c>
      <c r="I286" t="s">
        <v>218</v>
      </c>
      <c r="J286" t="s">
        <v>307</v>
      </c>
      <c r="K286" s="77">
        <v>1.39</v>
      </c>
      <c r="L286" t="s">
        <v>102</v>
      </c>
      <c r="M286" s="78">
        <v>3.3000000000000002E-2</v>
      </c>
      <c r="N286" s="78">
        <v>7.17E-2</v>
      </c>
      <c r="O286" s="77">
        <v>1722105.57</v>
      </c>
      <c r="P286" s="77">
        <v>96.19</v>
      </c>
      <c r="Q286" s="77">
        <v>0</v>
      </c>
      <c r="R286" s="77">
        <v>1656.493347783</v>
      </c>
      <c r="S286" s="78">
        <v>4.7999999999999996E-3</v>
      </c>
      <c r="T286" s="78">
        <v>5.0000000000000001E-4</v>
      </c>
      <c r="U286" s="78">
        <v>1E-4</v>
      </c>
    </row>
    <row r="287" spans="2:21">
      <c r="B287" t="s">
        <v>1204</v>
      </c>
      <c r="C287" t="s">
        <v>1205</v>
      </c>
      <c r="D287" t="s">
        <v>100</v>
      </c>
      <c r="E287" t="s">
        <v>123</v>
      </c>
      <c r="F287" t="s">
        <v>1206</v>
      </c>
      <c r="G287" t="s">
        <v>833</v>
      </c>
      <c r="H287" t="s">
        <v>217</v>
      </c>
      <c r="I287" t="s">
        <v>218</v>
      </c>
      <c r="J287" t="s">
        <v>1207</v>
      </c>
      <c r="K287" s="77">
        <v>3.76</v>
      </c>
      <c r="L287" t="s">
        <v>102</v>
      </c>
      <c r="M287" s="78">
        <v>0.01</v>
      </c>
      <c r="N287" s="78">
        <v>1E-4</v>
      </c>
      <c r="O287" s="77">
        <v>5281.56</v>
      </c>
      <c r="P287" s="77">
        <v>4.8</v>
      </c>
      <c r="Q287" s="77">
        <v>0</v>
      </c>
      <c r="R287" s="77">
        <v>0.25351488</v>
      </c>
      <c r="S287" s="78">
        <v>1E-4</v>
      </c>
      <c r="T287" s="78">
        <v>0</v>
      </c>
      <c r="U287" s="78">
        <v>0</v>
      </c>
    </row>
    <row r="288" spans="2:21">
      <c r="B288" t="s">
        <v>1208</v>
      </c>
      <c r="C288" t="s">
        <v>1209</v>
      </c>
      <c r="D288" t="s">
        <v>100</v>
      </c>
      <c r="E288" t="s">
        <v>123</v>
      </c>
      <c r="F288" t="s">
        <v>1206</v>
      </c>
      <c r="G288" t="s">
        <v>833</v>
      </c>
      <c r="H288" t="s">
        <v>217</v>
      </c>
      <c r="I288" t="s">
        <v>218</v>
      </c>
      <c r="J288" t="s">
        <v>1207</v>
      </c>
      <c r="K288" s="77">
        <v>0.48</v>
      </c>
      <c r="L288" t="s">
        <v>102</v>
      </c>
      <c r="M288" s="78">
        <v>0.01</v>
      </c>
      <c r="N288" s="78">
        <v>1E-4</v>
      </c>
      <c r="O288" s="77">
        <v>16409.89</v>
      </c>
      <c r="P288" s="77">
        <v>64</v>
      </c>
      <c r="Q288" s="77">
        <v>0</v>
      </c>
      <c r="R288" s="77">
        <v>10.502329599999999</v>
      </c>
      <c r="S288" s="78">
        <v>2.9999999999999997E-4</v>
      </c>
      <c r="T288" s="78">
        <v>0</v>
      </c>
      <c r="U288" s="78">
        <v>0</v>
      </c>
    </row>
    <row r="289" spans="2:21">
      <c r="B289" t="s">
        <v>1210</v>
      </c>
      <c r="C289" t="s">
        <v>1211</v>
      </c>
      <c r="D289" t="s">
        <v>100</v>
      </c>
      <c r="E289" t="s">
        <v>123</v>
      </c>
      <c r="F289" t="s">
        <v>1212</v>
      </c>
      <c r="G289" t="s">
        <v>467</v>
      </c>
      <c r="H289" t="s">
        <v>217</v>
      </c>
      <c r="I289" t="s">
        <v>218</v>
      </c>
      <c r="J289" t="s">
        <v>1213</v>
      </c>
      <c r="K289" s="77">
        <v>4.3499999999999996</v>
      </c>
      <c r="L289" t="s">
        <v>102</v>
      </c>
      <c r="M289" s="78">
        <v>0.10539999999999999</v>
      </c>
      <c r="N289" s="78">
        <v>0.10290000000000001</v>
      </c>
      <c r="O289" s="77">
        <v>28029.52</v>
      </c>
      <c r="P289" s="77">
        <v>98.97</v>
      </c>
      <c r="Q289" s="77">
        <v>0</v>
      </c>
      <c r="R289" s="77">
        <v>27.740815944000001</v>
      </c>
      <c r="S289" s="78">
        <v>1E-4</v>
      </c>
      <c r="T289" s="78">
        <v>0</v>
      </c>
      <c r="U289" s="78">
        <v>0</v>
      </c>
    </row>
    <row r="290" spans="2:21">
      <c r="B290" t="s">
        <v>1214</v>
      </c>
      <c r="C290" t="s">
        <v>1215</v>
      </c>
      <c r="D290" t="s">
        <v>100</v>
      </c>
      <c r="E290" t="s">
        <v>123</v>
      </c>
      <c r="F290" t="s">
        <v>1216</v>
      </c>
      <c r="G290" t="s">
        <v>448</v>
      </c>
      <c r="H290" t="s">
        <v>217</v>
      </c>
      <c r="I290" t="s">
        <v>218</v>
      </c>
      <c r="J290" t="s">
        <v>430</v>
      </c>
      <c r="K290" s="77">
        <v>2.72</v>
      </c>
      <c r="L290" t="s">
        <v>102</v>
      </c>
      <c r="M290" s="78">
        <v>0.01</v>
      </c>
      <c r="N290" s="78">
        <v>6.6400000000000001E-2</v>
      </c>
      <c r="O290" s="77">
        <v>2130125.83</v>
      </c>
      <c r="P290" s="77">
        <v>86.5</v>
      </c>
      <c r="Q290" s="77">
        <v>0</v>
      </c>
      <c r="R290" s="77">
        <v>1842.5588429500001</v>
      </c>
      <c r="S290" s="78">
        <v>1.18E-2</v>
      </c>
      <c r="T290" s="78">
        <v>5.0000000000000001E-4</v>
      </c>
      <c r="U290" s="78">
        <v>1E-4</v>
      </c>
    </row>
    <row r="291" spans="2:21">
      <c r="B291" s="79" t="s">
        <v>405</v>
      </c>
      <c r="C291" s="16"/>
      <c r="D291" s="16"/>
      <c r="E291" s="16"/>
      <c r="F291" s="16"/>
      <c r="K291" s="81">
        <v>3.82</v>
      </c>
      <c r="N291" s="80">
        <v>8.0100000000000005E-2</v>
      </c>
      <c r="O291" s="81">
        <v>56437069.109999999</v>
      </c>
      <c r="Q291" s="81">
        <v>0</v>
      </c>
      <c r="R291" s="81">
        <v>51823.740088646999</v>
      </c>
      <c r="T291" s="80">
        <v>1.44E-2</v>
      </c>
      <c r="U291" s="80">
        <v>2.0999999999999999E-3</v>
      </c>
    </row>
    <row r="292" spans="2:21">
      <c r="B292" t="s">
        <v>1217</v>
      </c>
      <c r="C292" t="s">
        <v>1218</v>
      </c>
      <c r="D292" t="s">
        <v>100</v>
      </c>
      <c r="E292" t="s">
        <v>123</v>
      </c>
      <c r="F292" t="s">
        <v>955</v>
      </c>
      <c r="G292" t="s">
        <v>956</v>
      </c>
      <c r="H292" t="s">
        <v>508</v>
      </c>
      <c r="I292" t="s">
        <v>212</v>
      </c>
      <c r="J292" t="s">
        <v>913</v>
      </c>
      <c r="K292" s="77">
        <v>3.89</v>
      </c>
      <c r="L292" t="s">
        <v>102</v>
      </c>
      <c r="M292" s="78">
        <v>3.7699999999999997E-2</v>
      </c>
      <c r="N292" s="78">
        <v>6.4199999999999993E-2</v>
      </c>
      <c r="O292" s="77">
        <v>0.41</v>
      </c>
      <c r="P292" s="77">
        <v>97.32</v>
      </c>
      <c r="Q292" s="77">
        <v>0</v>
      </c>
      <c r="R292" s="77">
        <v>3.9901200000000002E-4</v>
      </c>
      <c r="S292" s="78">
        <v>0</v>
      </c>
      <c r="T292" s="78">
        <v>0</v>
      </c>
      <c r="U292" s="78">
        <v>0</v>
      </c>
    </row>
    <row r="293" spans="2:21">
      <c r="B293" t="s">
        <v>1219</v>
      </c>
      <c r="C293" t="s">
        <v>1220</v>
      </c>
      <c r="D293" t="s">
        <v>100</v>
      </c>
      <c r="E293" t="s">
        <v>123</v>
      </c>
      <c r="F293" t="s">
        <v>955</v>
      </c>
      <c r="G293" t="s">
        <v>956</v>
      </c>
      <c r="H293" t="s">
        <v>508</v>
      </c>
      <c r="I293" t="s">
        <v>212</v>
      </c>
      <c r="J293" t="s">
        <v>1221</v>
      </c>
      <c r="K293" s="77">
        <v>1.21</v>
      </c>
      <c r="L293" t="s">
        <v>102</v>
      </c>
      <c r="M293" s="78">
        <v>3.49E-2</v>
      </c>
      <c r="N293" s="78">
        <v>7.1300000000000002E-2</v>
      </c>
      <c r="O293" s="77">
        <v>0.4</v>
      </c>
      <c r="P293" s="77">
        <v>97.15</v>
      </c>
      <c r="Q293" s="77">
        <v>0</v>
      </c>
      <c r="R293" s="77">
        <v>3.8860000000000001E-4</v>
      </c>
      <c r="S293" s="78">
        <v>0</v>
      </c>
      <c r="T293" s="78">
        <v>0</v>
      </c>
      <c r="U293" s="78">
        <v>0</v>
      </c>
    </row>
    <row r="294" spans="2:21">
      <c r="B294" t="s">
        <v>1222</v>
      </c>
      <c r="C294" t="s">
        <v>1223</v>
      </c>
      <c r="D294" t="s">
        <v>100</v>
      </c>
      <c r="E294" t="s">
        <v>123</v>
      </c>
      <c r="F294" t="s">
        <v>1224</v>
      </c>
      <c r="G294" t="s">
        <v>945</v>
      </c>
      <c r="H294" t="s">
        <v>508</v>
      </c>
      <c r="I294" t="s">
        <v>212</v>
      </c>
      <c r="J294" t="s">
        <v>478</v>
      </c>
      <c r="K294" s="77">
        <v>2.95</v>
      </c>
      <c r="L294" t="s">
        <v>102</v>
      </c>
      <c r="M294" s="78">
        <v>2.12E-2</v>
      </c>
      <c r="N294" s="78">
        <v>6.1199999999999997E-2</v>
      </c>
      <c r="O294" s="77">
        <v>6356387.9500000002</v>
      </c>
      <c r="P294" s="77">
        <v>98.4</v>
      </c>
      <c r="Q294" s="77">
        <v>0</v>
      </c>
      <c r="R294" s="77">
        <v>6254.6857428000003</v>
      </c>
      <c r="S294" s="78">
        <v>3.6299999999999999E-2</v>
      </c>
      <c r="T294" s="78">
        <v>1.6999999999999999E-3</v>
      </c>
      <c r="U294" s="78">
        <v>2.9999999999999997E-4</v>
      </c>
    </row>
    <row r="295" spans="2:21">
      <c r="B295" t="s">
        <v>1225</v>
      </c>
      <c r="C295" t="s">
        <v>1226</v>
      </c>
      <c r="D295" t="s">
        <v>100</v>
      </c>
      <c r="E295" t="s">
        <v>123</v>
      </c>
      <c r="F295" t="s">
        <v>1227</v>
      </c>
      <c r="G295" t="s">
        <v>945</v>
      </c>
      <c r="H295" t="s">
        <v>508</v>
      </c>
      <c r="I295" t="s">
        <v>212</v>
      </c>
      <c r="J295" t="s">
        <v>478</v>
      </c>
      <c r="K295" s="77">
        <v>5.14</v>
      </c>
      <c r="L295" t="s">
        <v>102</v>
      </c>
      <c r="M295" s="78">
        <v>2.6700000000000002E-2</v>
      </c>
      <c r="N295" s="78">
        <v>6.3500000000000001E-2</v>
      </c>
      <c r="O295" s="77">
        <v>1229501.54</v>
      </c>
      <c r="P295" s="77">
        <v>91.66</v>
      </c>
      <c r="Q295" s="77">
        <v>0</v>
      </c>
      <c r="R295" s="77">
        <v>1126.961111564</v>
      </c>
      <c r="S295" s="78">
        <v>6.6E-3</v>
      </c>
      <c r="T295" s="78">
        <v>2.9999999999999997E-4</v>
      </c>
      <c r="U295" s="78">
        <v>0</v>
      </c>
    </row>
    <row r="296" spans="2:21">
      <c r="B296" t="s">
        <v>1228</v>
      </c>
      <c r="C296" t="s">
        <v>1229</v>
      </c>
      <c r="D296" t="s">
        <v>100</v>
      </c>
      <c r="E296" t="s">
        <v>123</v>
      </c>
      <c r="F296" t="s">
        <v>1230</v>
      </c>
      <c r="G296" t="s">
        <v>1231</v>
      </c>
      <c r="H296" t="s">
        <v>754</v>
      </c>
      <c r="I296" t="s">
        <v>212</v>
      </c>
      <c r="J296" t="s">
        <v>1232</v>
      </c>
      <c r="K296" s="77">
        <v>1.68</v>
      </c>
      <c r="L296" t="s">
        <v>102</v>
      </c>
      <c r="M296" s="78">
        <v>3.9E-2</v>
      </c>
      <c r="N296" s="78">
        <v>5.8400000000000001E-2</v>
      </c>
      <c r="O296" s="77">
        <v>19167</v>
      </c>
      <c r="P296" s="77">
        <v>95.38</v>
      </c>
      <c r="Q296" s="77">
        <v>0</v>
      </c>
      <c r="R296" s="77">
        <v>18.281484599999999</v>
      </c>
      <c r="S296" s="78">
        <v>2.0000000000000001E-4</v>
      </c>
      <c r="T296" s="78">
        <v>0</v>
      </c>
      <c r="U296" s="78">
        <v>0</v>
      </c>
    </row>
    <row r="297" spans="2:21">
      <c r="B297" t="s">
        <v>1233</v>
      </c>
      <c r="C297" t="s">
        <v>1234</v>
      </c>
      <c r="D297" t="s">
        <v>100</v>
      </c>
      <c r="E297" t="s">
        <v>123</v>
      </c>
      <c r="F297" t="s">
        <v>1235</v>
      </c>
      <c r="G297" t="s">
        <v>956</v>
      </c>
      <c r="H297" t="s">
        <v>794</v>
      </c>
      <c r="I297" t="s">
        <v>150</v>
      </c>
      <c r="J297" t="s">
        <v>1236</v>
      </c>
      <c r="K297" s="77">
        <v>3.95</v>
      </c>
      <c r="L297" t="s">
        <v>102</v>
      </c>
      <c r="M297" s="78">
        <v>4.6899999999999997E-2</v>
      </c>
      <c r="N297" s="78">
        <v>8.2799999999999999E-2</v>
      </c>
      <c r="O297" s="77">
        <v>35349651.149999999</v>
      </c>
      <c r="P297" s="77">
        <v>91.42</v>
      </c>
      <c r="Q297" s="77">
        <v>0</v>
      </c>
      <c r="R297" s="77">
        <v>32316.651081330001</v>
      </c>
      <c r="S297" s="78">
        <v>2.75E-2</v>
      </c>
      <c r="T297" s="78">
        <v>8.9999999999999993E-3</v>
      </c>
      <c r="U297" s="78">
        <v>1.2999999999999999E-3</v>
      </c>
    </row>
    <row r="298" spans="2:21">
      <c r="B298" t="s">
        <v>1237</v>
      </c>
      <c r="C298" t="s">
        <v>1238</v>
      </c>
      <c r="D298" t="s">
        <v>100</v>
      </c>
      <c r="E298" t="s">
        <v>123</v>
      </c>
      <c r="F298" t="s">
        <v>1235</v>
      </c>
      <c r="G298" t="s">
        <v>956</v>
      </c>
      <c r="H298" t="s">
        <v>794</v>
      </c>
      <c r="I298" t="s">
        <v>150</v>
      </c>
      <c r="J298" t="s">
        <v>1239</v>
      </c>
      <c r="K298" s="77">
        <v>3.79</v>
      </c>
      <c r="L298" t="s">
        <v>102</v>
      </c>
      <c r="M298" s="78">
        <v>4.6899999999999997E-2</v>
      </c>
      <c r="N298" s="78">
        <v>8.4199999999999997E-2</v>
      </c>
      <c r="O298" s="77">
        <v>13482360.48</v>
      </c>
      <c r="P298" s="77">
        <v>89.8</v>
      </c>
      <c r="Q298" s="77">
        <v>0</v>
      </c>
      <c r="R298" s="77">
        <v>12107.15971104</v>
      </c>
      <c r="S298" s="78">
        <v>8.8999999999999999E-3</v>
      </c>
      <c r="T298" s="78">
        <v>3.3999999999999998E-3</v>
      </c>
      <c r="U298" s="78">
        <v>5.0000000000000001E-4</v>
      </c>
    </row>
    <row r="299" spans="2:21">
      <c r="B299" t="s">
        <v>1240</v>
      </c>
      <c r="C299" t="s">
        <v>1241</v>
      </c>
      <c r="D299" t="s">
        <v>100</v>
      </c>
      <c r="E299" t="s">
        <v>123</v>
      </c>
      <c r="F299" t="s">
        <v>1090</v>
      </c>
      <c r="G299" t="s">
        <v>467</v>
      </c>
      <c r="H299" t="s">
        <v>754</v>
      </c>
      <c r="I299" t="s">
        <v>212</v>
      </c>
      <c r="J299" t="s">
        <v>509</v>
      </c>
      <c r="K299" s="77">
        <v>1.64</v>
      </c>
      <c r="L299" t="s">
        <v>102</v>
      </c>
      <c r="M299" s="78">
        <v>4.7E-2</v>
      </c>
      <c r="N299" s="78">
        <v>7.6100000000000001E-2</v>
      </c>
      <c r="O299" s="77">
        <v>0.03</v>
      </c>
      <c r="P299" s="77">
        <v>94.32</v>
      </c>
      <c r="Q299" s="77">
        <v>0</v>
      </c>
      <c r="R299" s="77">
        <v>2.8296000000000001E-5</v>
      </c>
      <c r="S299" s="78">
        <v>0</v>
      </c>
      <c r="T299" s="78">
        <v>0</v>
      </c>
      <c r="U299" s="78">
        <v>0</v>
      </c>
    </row>
    <row r="300" spans="2:21">
      <c r="B300" t="s">
        <v>1242</v>
      </c>
      <c r="C300" t="s">
        <v>1243</v>
      </c>
      <c r="D300" t="s">
        <v>100</v>
      </c>
      <c r="E300" t="s">
        <v>123</v>
      </c>
      <c r="F300" t="s">
        <v>1090</v>
      </c>
      <c r="G300" t="s">
        <v>467</v>
      </c>
      <c r="H300" t="s">
        <v>754</v>
      </c>
      <c r="I300" t="s">
        <v>212</v>
      </c>
      <c r="J300" t="s">
        <v>1244</v>
      </c>
      <c r="K300" s="77">
        <v>0.25</v>
      </c>
      <c r="L300" t="s">
        <v>102</v>
      </c>
      <c r="M300" s="78">
        <v>6.7000000000000004E-2</v>
      </c>
      <c r="N300" s="78">
        <v>7.2599999999999998E-2</v>
      </c>
      <c r="O300" s="77">
        <v>0.15</v>
      </c>
      <c r="P300" s="77">
        <v>94.27</v>
      </c>
      <c r="Q300" s="77">
        <v>0</v>
      </c>
      <c r="R300" s="77">
        <v>1.4140499999999999E-4</v>
      </c>
      <c r="S300" s="78">
        <v>0</v>
      </c>
      <c r="T300" s="78">
        <v>0</v>
      </c>
      <c r="U300" s="78">
        <v>0</v>
      </c>
    </row>
    <row r="301" spans="2:21">
      <c r="B301" s="79" t="s">
        <v>1245</v>
      </c>
      <c r="C301" s="16"/>
      <c r="D301" s="16"/>
      <c r="E301" s="16"/>
      <c r="F301" s="16"/>
      <c r="K301" s="81">
        <v>0</v>
      </c>
      <c r="N301" s="80">
        <v>0</v>
      </c>
      <c r="O301" s="81">
        <v>0</v>
      </c>
      <c r="Q301" s="81">
        <v>0</v>
      </c>
      <c r="R301" s="81">
        <v>0</v>
      </c>
      <c r="T301" s="80">
        <v>0</v>
      </c>
      <c r="U301" s="80">
        <v>0</v>
      </c>
    </row>
    <row r="302" spans="2:21">
      <c r="B302" t="s">
        <v>217</v>
      </c>
      <c r="C302" t="s">
        <v>217</v>
      </c>
      <c r="D302" s="16"/>
      <c r="E302" s="16"/>
      <c r="F302" s="16"/>
      <c r="G302" t="s">
        <v>217</v>
      </c>
      <c r="H302" t="s">
        <v>217</v>
      </c>
      <c r="K302" s="77">
        <v>0</v>
      </c>
      <c r="L302" t="s">
        <v>217</v>
      </c>
      <c r="M302" s="78">
        <v>0</v>
      </c>
      <c r="N302" s="78">
        <v>0</v>
      </c>
      <c r="O302" s="77">
        <v>0</v>
      </c>
      <c r="P302" s="77">
        <v>0</v>
      </c>
      <c r="R302" s="77">
        <v>0</v>
      </c>
      <c r="S302" s="78">
        <v>0</v>
      </c>
      <c r="T302" s="78">
        <v>0</v>
      </c>
      <c r="U302" s="78">
        <v>0</v>
      </c>
    </row>
    <row r="303" spans="2:21">
      <c r="B303" s="79" t="s">
        <v>256</v>
      </c>
      <c r="C303" s="16"/>
      <c r="D303" s="16"/>
      <c r="E303" s="16"/>
      <c r="F303" s="16"/>
      <c r="K303" s="81">
        <v>5.24</v>
      </c>
      <c r="N303" s="80">
        <v>6.93E-2</v>
      </c>
      <c r="O303" s="81">
        <v>273108893.67000002</v>
      </c>
      <c r="Q303" s="81">
        <v>0</v>
      </c>
      <c r="R303" s="81">
        <v>923860.4650565153</v>
      </c>
      <c r="T303" s="80">
        <v>0.25619999999999998</v>
      </c>
      <c r="U303" s="80">
        <v>3.7900000000000003E-2</v>
      </c>
    </row>
    <row r="304" spans="2:21">
      <c r="B304" s="79" t="s">
        <v>406</v>
      </c>
      <c r="C304" s="16"/>
      <c r="D304" s="16"/>
      <c r="E304" s="16"/>
      <c r="F304" s="16"/>
      <c r="K304" s="81">
        <v>5.54</v>
      </c>
      <c r="N304" s="80">
        <v>6.59E-2</v>
      </c>
      <c r="O304" s="81">
        <v>44508893.030000001</v>
      </c>
      <c r="Q304" s="81">
        <v>0</v>
      </c>
      <c r="R304" s="81">
        <v>150522.91244570966</v>
      </c>
      <c r="T304" s="80">
        <v>4.1700000000000001E-2</v>
      </c>
      <c r="U304" s="80">
        <v>6.1999999999999998E-3</v>
      </c>
    </row>
    <row r="305" spans="2:21">
      <c r="B305" t="s">
        <v>1246</v>
      </c>
      <c r="C305" t="s">
        <v>1247</v>
      </c>
      <c r="D305" t="s">
        <v>123</v>
      </c>
      <c r="E305" t="s">
        <v>1248</v>
      </c>
      <c r="F305" t="s">
        <v>454</v>
      </c>
      <c r="G305" t="s">
        <v>411</v>
      </c>
      <c r="H305" t="s">
        <v>1249</v>
      </c>
      <c r="I305" t="s">
        <v>223</v>
      </c>
      <c r="J305" t="s">
        <v>367</v>
      </c>
      <c r="K305" s="77">
        <v>3.33</v>
      </c>
      <c r="L305" t="s">
        <v>106</v>
      </c>
      <c r="M305" s="78">
        <v>3.2599999999999997E-2</v>
      </c>
      <c r="N305" s="78">
        <v>8.6999999999999994E-2</v>
      </c>
      <c r="O305" s="77">
        <v>5028146.24</v>
      </c>
      <c r="P305" s="77">
        <v>83.735875345101761</v>
      </c>
      <c r="Q305" s="77">
        <v>0</v>
      </c>
      <c r="R305" s="77">
        <v>15098.359029535601</v>
      </c>
      <c r="S305" s="78">
        <v>5.0000000000000001E-3</v>
      </c>
      <c r="T305" s="78">
        <v>4.1999999999999997E-3</v>
      </c>
      <c r="U305" s="78">
        <v>5.9999999999999995E-4</v>
      </c>
    </row>
    <row r="306" spans="2:21">
      <c r="B306" t="s">
        <v>1250</v>
      </c>
      <c r="C306" t="s">
        <v>1251</v>
      </c>
      <c r="D306" t="s">
        <v>123</v>
      </c>
      <c r="E306" t="s">
        <v>1248</v>
      </c>
      <c r="F306" t="s">
        <v>466</v>
      </c>
      <c r="G306" t="s">
        <v>467</v>
      </c>
      <c r="H306" t="s">
        <v>1249</v>
      </c>
      <c r="I306" t="s">
        <v>223</v>
      </c>
      <c r="J306" t="s">
        <v>344</v>
      </c>
      <c r="K306" s="77">
        <v>7.49</v>
      </c>
      <c r="L306" t="s">
        <v>106</v>
      </c>
      <c r="M306" s="78">
        <v>3.7499999999999999E-2</v>
      </c>
      <c r="N306" s="78">
        <v>5.5899999999999998E-2</v>
      </c>
      <c r="O306" s="77">
        <v>3920884.26</v>
      </c>
      <c r="P306" s="77">
        <v>86.697833287842769</v>
      </c>
      <c r="Q306" s="77">
        <v>0</v>
      </c>
      <c r="R306" s="77">
        <v>12189.967619302601</v>
      </c>
      <c r="S306" s="78">
        <v>7.7999999999999996E-3</v>
      </c>
      <c r="T306" s="78">
        <v>3.3999999999999998E-3</v>
      </c>
      <c r="U306" s="78">
        <v>5.0000000000000001E-4</v>
      </c>
    </row>
    <row r="307" spans="2:21">
      <c r="B307" t="s">
        <v>1252</v>
      </c>
      <c r="C307" t="s">
        <v>1253</v>
      </c>
      <c r="D307" t="s">
        <v>123</v>
      </c>
      <c r="E307" t="s">
        <v>1248</v>
      </c>
      <c r="F307" t="s">
        <v>420</v>
      </c>
      <c r="G307" t="s">
        <v>411</v>
      </c>
      <c r="H307" t="s">
        <v>1249</v>
      </c>
      <c r="I307" t="s">
        <v>223</v>
      </c>
      <c r="J307" t="s">
        <v>509</v>
      </c>
      <c r="K307" s="77">
        <v>2.69</v>
      </c>
      <c r="L307" t="s">
        <v>106</v>
      </c>
      <c r="M307" s="78">
        <v>3.2800000000000003E-2</v>
      </c>
      <c r="N307" s="78">
        <v>8.4500000000000006E-2</v>
      </c>
      <c r="O307" s="77">
        <v>7117287.4900000002</v>
      </c>
      <c r="P307" s="77">
        <v>87.061930799956599</v>
      </c>
      <c r="Q307" s="77">
        <v>0</v>
      </c>
      <c r="R307" s="77">
        <v>22220.462140619798</v>
      </c>
      <c r="S307" s="78">
        <v>9.4999999999999998E-3</v>
      </c>
      <c r="T307" s="78">
        <v>6.1999999999999998E-3</v>
      </c>
      <c r="U307" s="78">
        <v>8.9999999999999998E-4</v>
      </c>
    </row>
    <row r="308" spans="2:21">
      <c r="B308" t="s">
        <v>1254</v>
      </c>
      <c r="C308" t="s">
        <v>1255</v>
      </c>
      <c r="D308" t="s">
        <v>123</v>
      </c>
      <c r="E308" t="s">
        <v>1248</v>
      </c>
      <c r="F308" t="s">
        <v>1256</v>
      </c>
      <c r="G308" t="s">
        <v>411</v>
      </c>
      <c r="H308" t="s">
        <v>1249</v>
      </c>
      <c r="I308" t="s">
        <v>223</v>
      </c>
      <c r="J308" t="s">
        <v>646</v>
      </c>
      <c r="K308" s="77">
        <v>4.42</v>
      </c>
      <c r="L308" t="s">
        <v>106</v>
      </c>
      <c r="M308" s="78">
        <v>7.1300000000000002E-2</v>
      </c>
      <c r="N308" s="78">
        <v>7.7399999999999997E-2</v>
      </c>
      <c r="O308" s="77">
        <v>4065309.74</v>
      </c>
      <c r="P308" s="77">
        <v>98.256799957933254</v>
      </c>
      <c r="Q308" s="77">
        <v>0</v>
      </c>
      <c r="R308" s="77">
        <v>14324.0735330115</v>
      </c>
      <c r="S308" s="78">
        <v>8.0999999999999996E-3</v>
      </c>
      <c r="T308" s="78">
        <v>4.0000000000000001E-3</v>
      </c>
      <c r="U308" s="78">
        <v>5.9999999999999995E-4</v>
      </c>
    </row>
    <row r="309" spans="2:21">
      <c r="B309" t="s">
        <v>1257</v>
      </c>
      <c r="C309" t="s">
        <v>1258</v>
      </c>
      <c r="D309" t="s">
        <v>123</v>
      </c>
      <c r="E309" t="s">
        <v>1248</v>
      </c>
      <c r="F309" t="s">
        <v>949</v>
      </c>
      <c r="G309" t="s">
        <v>663</v>
      </c>
      <c r="H309" t="s">
        <v>1259</v>
      </c>
      <c r="I309" t="s">
        <v>223</v>
      </c>
      <c r="J309" t="s">
        <v>786</v>
      </c>
      <c r="K309" s="77">
        <v>9.6999999999999993</v>
      </c>
      <c r="L309" t="s">
        <v>106</v>
      </c>
      <c r="M309" s="78">
        <v>6.3799999999999996E-2</v>
      </c>
      <c r="N309" s="78">
        <v>6.4699999999999994E-2</v>
      </c>
      <c r="O309" s="77">
        <v>10173972.51</v>
      </c>
      <c r="P309" s="77">
        <v>99.731000006574192</v>
      </c>
      <c r="Q309" s="77">
        <v>0</v>
      </c>
      <c r="R309" s="77">
        <v>36385.723822384803</v>
      </c>
      <c r="S309" s="78">
        <v>1.47E-2</v>
      </c>
      <c r="T309" s="78">
        <v>1.01E-2</v>
      </c>
      <c r="U309" s="78">
        <v>1.5E-3</v>
      </c>
    </row>
    <row r="310" spans="2:21">
      <c r="B310" t="s">
        <v>1260</v>
      </c>
      <c r="C310" t="s">
        <v>1261</v>
      </c>
      <c r="D310" t="s">
        <v>123</v>
      </c>
      <c r="E310" t="s">
        <v>1248</v>
      </c>
      <c r="F310" t="s">
        <v>1262</v>
      </c>
      <c r="G310" t="s">
        <v>411</v>
      </c>
      <c r="H310" t="s">
        <v>1259</v>
      </c>
      <c r="I310" t="s">
        <v>223</v>
      </c>
      <c r="J310" t="s">
        <v>659</v>
      </c>
      <c r="K310" s="77">
        <v>2.88</v>
      </c>
      <c r="L310" t="s">
        <v>106</v>
      </c>
      <c r="M310" s="78">
        <v>3.0800000000000001E-2</v>
      </c>
      <c r="N310" s="78">
        <v>8.7499999999999994E-2</v>
      </c>
      <c r="O310" s="77">
        <v>5710690.3600000003</v>
      </c>
      <c r="P310" s="77">
        <v>86.143669439417479</v>
      </c>
      <c r="Q310" s="77">
        <v>0</v>
      </c>
      <c r="R310" s="77">
        <v>17640.962040924602</v>
      </c>
      <c r="S310" s="78">
        <v>9.4999999999999998E-3</v>
      </c>
      <c r="T310" s="78">
        <v>4.8999999999999998E-3</v>
      </c>
      <c r="U310" s="78">
        <v>6.9999999999999999E-4</v>
      </c>
    </row>
    <row r="311" spans="2:21">
      <c r="B311" t="s">
        <v>1263</v>
      </c>
      <c r="C311" t="s">
        <v>1264</v>
      </c>
      <c r="D311" t="s">
        <v>123</v>
      </c>
      <c r="E311" t="s">
        <v>1248</v>
      </c>
      <c r="F311" t="s">
        <v>1265</v>
      </c>
      <c r="G311" t="s">
        <v>1266</v>
      </c>
      <c r="H311" t="s">
        <v>884</v>
      </c>
      <c r="I311" t="s">
        <v>223</v>
      </c>
      <c r="J311" t="s">
        <v>417</v>
      </c>
      <c r="K311" s="77">
        <v>5.96</v>
      </c>
      <c r="L311" t="s">
        <v>110</v>
      </c>
      <c r="M311" s="78">
        <v>4.3799999999999999E-2</v>
      </c>
      <c r="N311" s="78">
        <v>7.1199999999999999E-2</v>
      </c>
      <c r="O311" s="77">
        <v>2567564.02</v>
      </c>
      <c r="P311" s="77">
        <v>86.066541626505455</v>
      </c>
      <c r="Q311" s="77">
        <v>0</v>
      </c>
      <c r="R311" s="77">
        <v>8609.8755815259992</v>
      </c>
      <c r="S311" s="78">
        <v>1.6999999999999999E-3</v>
      </c>
      <c r="T311" s="78">
        <v>2.3999999999999998E-3</v>
      </c>
      <c r="U311" s="78">
        <v>4.0000000000000002E-4</v>
      </c>
    </row>
    <row r="312" spans="2:21">
      <c r="B312" t="s">
        <v>1267</v>
      </c>
      <c r="C312" t="s">
        <v>1268</v>
      </c>
      <c r="D312" t="s">
        <v>123</v>
      </c>
      <c r="E312" t="s">
        <v>1248</v>
      </c>
      <c r="F312" t="s">
        <v>1269</v>
      </c>
      <c r="G312" t="s">
        <v>1266</v>
      </c>
      <c r="H312" t="s">
        <v>884</v>
      </c>
      <c r="I312" t="s">
        <v>223</v>
      </c>
      <c r="J312" t="s">
        <v>654</v>
      </c>
      <c r="K312" s="77">
        <v>5.07</v>
      </c>
      <c r="L312" t="s">
        <v>110</v>
      </c>
      <c r="M312" s="78">
        <v>7.3800000000000004E-2</v>
      </c>
      <c r="N312" s="78">
        <v>7.0499999999999993E-2</v>
      </c>
      <c r="O312" s="77">
        <v>2193127.63</v>
      </c>
      <c r="P312" s="77">
        <v>101.44520828174072</v>
      </c>
      <c r="Q312" s="77">
        <v>0</v>
      </c>
      <c r="R312" s="77">
        <v>8668.3549570488394</v>
      </c>
      <c r="S312" s="78">
        <v>2.7000000000000001E-3</v>
      </c>
      <c r="T312" s="78">
        <v>2.3999999999999998E-3</v>
      </c>
      <c r="U312" s="78">
        <v>4.0000000000000002E-4</v>
      </c>
    </row>
    <row r="313" spans="2:21">
      <c r="B313" t="s">
        <v>1270</v>
      </c>
      <c r="C313" t="s">
        <v>1271</v>
      </c>
      <c r="D313" t="s">
        <v>123</v>
      </c>
      <c r="E313" t="s">
        <v>1248</v>
      </c>
      <c r="F313" t="s">
        <v>1269</v>
      </c>
      <c r="G313" t="s">
        <v>1266</v>
      </c>
      <c r="H313" t="s">
        <v>884</v>
      </c>
      <c r="I313" t="s">
        <v>223</v>
      </c>
      <c r="J313" t="s">
        <v>654</v>
      </c>
      <c r="K313" s="77">
        <v>6.17</v>
      </c>
      <c r="L313" t="s">
        <v>106</v>
      </c>
      <c r="M313" s="78">
        <v>8.1299999999999997E-2</v>
      </c>
      <c r="N313" s="78">
        <v>7.2700000000000001E-2</v>
      </c>
      <c r="O313" s="77">
        <v>2032654.87</v>
      </c>
      <c r="P313" s="77">
        <v>104.63695827711953</v>
      </c>
      <c r="Q313" s="77">
        <v>0</v>
      </c>
      <c r="R313" s="77">
        <v>7627.09291076502</v>
      </c>
      <c r="S313" s="78">
        <v>4.1000000000000003E-3</v>
      </c>
      <c r="T313" s="78">
        <v>2.0999999999999999E-3</v>
      </c>
      <c r="U313" s="78">
        <v>2.9999999999999997E-4</v>
      </c>
    </row>
    <row r="314" spans="2:21">
      <c r="B314" t="s">
        <v>1272</v>
      </c>
      <c r="C314" t="s">
        <v>1273</v>
      </c>
      <c r="D314" t="s">
        <v>123</v>
      </c>
      <c r="E314" t="s">
        <v>1248</v>
      </c>
      <c r="F314" t="s">
        <v>1274</v>
      </c>
      <c r="G314" t="s">
        <v>1275</v>
      </c>
      <c r="H314" t="s">
        <v>217</v>
      </c>
      <c r="I314" t="s">
        <v>218</v>
      </c>
      <c r="J314" t="s">
        <v>282</v>
      </c>
      <c r="K314" s="77">
        <v>3.03</v>
      </c>
      <c r="L314" t="s">
        <v>106</v>
      </c>
      <c r="M314" s="78">
        <v>0</v>
      </c>
      <c r="N314" s="78">
        <v>-9.4399999999999998E-2</v>
      </c>
      <c r="O314" s="77">
        <v>1699255.91</v>
      </c>
      <c r="P314" s="77">
        <v>127.316</v>
      </c>
      <c r="Q314" s="77">
        <v>0</v>
      </c>
      <c r="R314" s="77">
        <v>7758.04081059089</v>
      </c>
      <c r="S314" s="78">
        <v>2.7000000000000001E-3</v>
      </c>
      <c r="T314" s="78">
        <v>2.2000000000000001E-3</v>
      </c>
      <c r="U314" s="78">
        <v>2.9999999999999997E-4</v>
      </c>
    </row>
    <row r="315" spans="2:21">
      <c r="B315" s="79" t="s">
        <v>407</v>
      </c>
      <c r="C315" s="16"/>
      <c r="D315" s="16"/>
      <c r="E315" s="16"/>
      <c r="F315" s="16"/>
      <c r="K315" s="81">
        <v>5.18</v>
      </c>
      <c r="N315" s="80">
        <v>6.9900000000000004E-2</v>
      </c>
      <c r="O315" s="81">
        <v>228600000.63999999</v>
      </c>
      <c r="Q315" s="81">
        <v>0</v>
      </c>
      <c r="R315" s="81">
        <v>773337.55261080561</v>
      </c>
      <c r="T315" s="80">
        <v>0.2145</v>
      </c>
      <c r="U315" s="80">
        <v>3.1699999999999999E-2</v>
      </c>
    </row>
    <row r="316" spans="2:21">
      <c r="B316" t="s">
        <v>1276</v>
      </c>
      <c r="C316" t="s">
        <v>1277</v>
      </c>
      <c r="D316" t="s">
        <v>123</v>
      </c>
      <c r="E316" t="s">
        <v>1248</v>
      </c>
      <c r="F316" t="s">
        <v>1278</v>
      </c>
      <c r="G316" t="s">
        <v>1279</v>
      </c>
      <c r="H316" t="s">
        <v>1280</v>
      </c>
      <c r="I316" t="s">
        <v>386</v>
      </c>
      <c r="J316" t="s">
        <v>313</v>
      </c>
      <c r="K316" s="77">
        <v>7.52</v>
      </c>
      <c r="L316" t="s">
        <v>110</v>
      </c>
      <c r="M316" s="78">
        <v>4.2500000000000003E-2</v>
      </c>
      <c r="N316" s="78">
        <v>5.33E-2</v>
      </c>
      <c r="O316" s="77">
        <v>2139636.7000000002</v>
      </c>
      <c r="P316" s="77">
        <v>94.219016503512194</v>
      </c>
      <c r="Q316" s="77">
        <v>0</v>
      </c>
      <c r="R316" s="77">
        <v>7854.5235609109004</v>
      </c>
      <c r="S316" s="78">
        <v>1.6999999999999999E-3</v>
      </c>
      <c r="T316" s="78">
        <v>2.2000000000000001E-3</v>
      </c>
      <c r="U316" s="78">
        <v>2.9999999999999997E-4</v>
      </c>
    </row>
    <row r="317" spans="2:21">
      <c r="B317" t="s">
        <v>1281</v>
      </c>
      <c r="C317" t="s">
        <v>1282</v>
      </c>
      <c r="D317" t="s">
        <v>123</v>
      </c>
      <c r="E317" t="s">
        <v>1248</v>
      </c>
      <c r="F317" t="s">
        <v>1283</v>
      </c>
      <c r="G317" t="s">
        <v>1284</v>
      </c>
      <c r="H317" t="s">
        <v>1123</v>
      </c>
      <c r="I317" t="s">
        <v>223</v>
      </c>
      <c r="J317" t="s">
        <v>913</v>
      </c>
      <c r="K317" s="77">
        <v>3.88</v>
      </c>
      <c r="L317" t="s">
        <v>106</v>
      </c>
      <c r="M317" s="78">
        <v>4.2500000000000003E-2</v>
      </c>
      <c r="N317" s="78">
        <v>6.0499999999999998E-2</v>
      </c>
      <c r="O317" s="77">
        <v>734260.74</v>
      </c>
      <c r="P317" s="77">
        <v>93.670685764688201</v>
      </c>
      <c r="Q317" s="77">
        <v>0</v>
      </c>
      <c r="R317" s="77">
        <v>2466.4044135049799</v>
      </c>
      <c r="S317" s="78">
        <v>1.8E-3</v>
      </c>
      <c r="T317" s="78">
        <v>6.9999999999999999E-4</v>
      </c>
      <c r="U317" s="78">
        <v>1E-4</v>
      </c>
    </row>
    <row r="318" spans="2:21">
      <c r="B318" t="s">
        <v>1285</v>
      </c>
      <c r="C318" t="s">
        <v>1286</v>
      </c>
      <c r="D318" t="s">
        <v>123</v>
      </c>
      <c r="E318" t="s">
        <v>1248</v>
      </c>
      <c r="F318" t="s">
        <v>1287</v>
      </c>
      <c r="G318" t="s">
        <v>1288</v>
      </c>
      <c r="H318" t="s">
        <v>1280</v>
      </c>
      <c r="I318" t="s">
        <v>386</v>
      </c>
      <c r="J318" t="s">
        <v>1289</v>
      </c>
      <c r="K318" s="77">
        <v>1.39</v>
      </c>
      <c r="L318" t="s">
        <v>106</v>
      </c>
      <c r="M318" s="78">
        <v>4.4999999999999998E-2</v>
      </c>
      <c r="N318" s="78">
        <v>8.6800000000000002E-2</v>
      </c>
      <c r="O318" s="77">
        <v>1390.76</v>
      </c>
      <c r="P318" s="77">
        <v>94.219495190457863</v>
      </c>
      <c r="Q318" s="77">
        <v>0</v>
      </c>
      <c r="R318" s="77">
        <v>4.6989766472351997</v>
      </c>
      <c r="S318" s="78">
        <v>0</v>
      </c>
      <c r="T318" s="78">
        <v>0</v>
      </c>
      <c r="U318" s="78">
        <v>0</v>
      </c>
    </row>
    <row r="319" spans="2:21">
      <c r="B319" t="s">
        <v>1290</v>
      </c>
      <c r="C319" t="s">
        <v>1291</v>
      </c>
      <c r="D319" t="s">
        <v>123</v>
      </c>
      <c r="E319" t="s">
        <v>1248</v>
      </c>
      <c r="F319" t="s">
        <v>1292</v>
      </c>
      <c r="G319" t="s">
        <v>1293</v>
      </c>
      <c r="H319" t="s">
        <v>1123</v>
      </c>
      <c r="I319" t="s">
        <v>223</v>
      </c>
      <c r="J319" t="s">
        <v>282</v>
      </c>
      <c r="K319" s="77">
        <v>6.87</v>
      </c>
      <c r="L319" t="s">
        <v>106</v>
      </c>
      <c r="M319" s="78">
        <v>0.03</v>
      </c>
      <c r="N319" s="78">
        <v>6.9199999999999998E-2</v>
      </c>
      <c r="O319" s="77">
        <v>3958327.89</v>
      </c>
      <c r="P319" s="77">
        <v>78.304666702714599</v>
      </c>
      <c r="Q319" s="77">
        <v>0</v>
      </c>
      <c r="R319" s="77">
        <v>11115.005878952999</v>
      </c>
      <c r="S319" s="78">
        <v>2.3E-3</v>
      </c>
      <c r="T319" s="78">
        <v>3.0999999999999999E-3</v>
      </c>
      <c r="U319" s="78">
        <v>5.0000000000000001E-4</v>
      </c>
    </row>
    <row r="320" spans="2:21">
      <c r="B320" t="s">
        <v>1294</v>
      </c>
      <c r="C320" t="s">
        <v>1295</v>
      </c>
      <c r="D320" t="s">
        <v>123</v>
      </c>
      <c r="E320" t="s">
        <v>1248</v>
      </c>
      <c r="F320" t="s">
        <v>1296</v>
      </c>
      <c r="G320" t="s">
        <v>1279</v>
      </c>
      <c r="H320" t="s">
        <v>1280</v>
      </c>
      <c r="I320" t="s">
        <v>386</v>
      </c>
      <c r="J320" t="s">
        <v>417</v>
      </c>
      <c r="K320" s="77">
        <v>7.42</v>
      </c>
      <c r="L320" t="s">
        <v>106</v>
      </c>
      <c r="M320" s="78">
        <v>3.5000000000000003E-2</v>
      </c>
      <c r="N320" s="78">
        <v>7.0999999999999994E-2</v>
      </c>
      <c r="O320" s="77">
        <v>1604727.56</v>
      </c>
      <c r="P320" s="77">
        <v>79.038888445384671</v>
      </c>
      <c r="Q320" s="77">
        <v>0</v>
      </c>
      <c r="R320" s="77">
        <v>4548.3347757117599</v>
      </c>
      <c r="S320" s="78">
        <v>3.2000000000000002E-3</v>
      </c>
      <c r="T320" s="78">
        <v>1.2999999999999999E-3</v>
      </c>
      <c r="U320" s="78">
        <v>2.0000000000000001E-4</v>
      </c>
    </row>
    <row r="321" spans="2:21">
      <c r="B321" t="s">
        <v>1297</v>
      </c>
      <c r="C321" t="s">
        <v>1298</v>
      </c>
      <c r="D321" t="s">
        <v>123</v>
      </c>
      <c r="E321" t="s">
        <v>1248</v>
      </c>
      <c r="F321" t="s">
        <v>1299</v>
      </c>
      <c r="G321" t="s">
        <v>883</v>
      </c>
      <c r="H321" t="s">
        <v>851</v>
      </c>
      <c r="I321" t="s">
        <v>223</v>
      </c>
      <c r="J321" t="s">
        <v>481</v>
      </c>
      <c r="K321" s="77">
        <v>3.89</v>
      </c>
      <c r="L321" t="s">
        <v>106</v>
      </c>
      <c r="M321" s="78">
        <v>5.5500000000000001E-2</v>
      </c>
      <c r="N321" s="78">
        <v>0.06</v>
      </c>
      <c r="O321" s="77">
        <v>748872.84</v>
      </c>
      <c r="P321" s="77">
        <v>98.657144576901416</v>
      </c>
      <c r="Q321" s="77">
        <v>0</v>
      </c>
      <c r="R321" s="77">
        <v>2649.39618206865</v>
      </c>
      <c r="S321" s="78">
        <v>1.5E-3</v>
      </c>
      <c r="T321" s="78">
        <v>6.9999999999999999E-4</v>
      </c>
      <c r="U321" s="78">
        <v>1E-4</v>
      </c>
    </row>
    <row r="322" spans="2:21">
      <c r="B322" t="s">
        <v>1300</v>
      </c>
      <c r="C322" t="s">
        <v>1301</v>
      </c>
      <c r="D322" t="s">
        <v>123</v>
      </c>
      <c r="E322" t="s">
        <v>1248</v>
      </c>
      <c r="F322" t="s">
        <v>1302</v>
      </c>
      <c r="G322" t="s">
        <v>1279</v>
      </c>
      <c r="H322" t="s">
        <v>851</v>
      </c>
      <c r="I322" t="s">
        <v>223</v>
      </c>
      <c r="J322" t="s">
        <v>313</v>
      </c>
      <c r="K322" s="77">
        <v>7.86</v>
      </c>
      <c r="L322" t="s">
        <v>110</v>
      </c>
      <c r="M322" s="78">
        <v>4.2500000000000003E-2</v>
      </c>
      <c r="N322" s="78">
        <v>5.45E-2</v>
      </c>
      <c r="O322" s="77">
        <v>4279273.4000000004</v>
      </c>
      <c r="P322" s="77">
        <v>90.313876655802986</v>
      </c>
      <c r="Q322" s="77">
        <v>0</v>
      </c>
      <c r="R322" s="77">
        <v>15057.9468843012</v>
      </c>
      <c r="S322" s="78">
        <v>3.3999999999999998E-3</v>
      </c>
      <c r="T322" s="78">
        <v>4.1999999999999997E-3</v>
      </c>
      <c r="U322" s="78">
        <v>5.9999999999999995E-4</v>
      </c>
    </row>
    <row r="323" spans="2:21">
      <c r="B323" t="s">
        <v>1303</v>
      </c>
      <c r="C323" t="s">
        <v>1304</v>
      </c>
      <c r="D323" t="s">
        <v>123</v>
      </c>
      <c r="E323" t="s">
        <v>1248</v>
      </c>
      <c r="F323" t="s">
        <v>1305</v>
      </c>
      <c r="G323" t="s">
        <v>1306</v>
      </c>
      <c r="H323" t="s">
        <v>1307</v>
      </c>
      <c r="I323" t="s">
        <v>386</v>
      </c>
      <c r="J323" t="s">
        <v>696</v>
      </c>
      <c r="K323" s="77">
        <v>3.99</v>
      </c>
      <c r="L323" t="s">
        <v>113</v>
      </c>
      <c r="M323" s="78">
        <v>4.6300000000000001E-2</v>
      </c>
      <c r="N323" s="78">
        <v>6.5600000000000006E-2</v>
      </c>
      <c r="O323" s="77">
        <v>3209455.05</v>
      </c>
      <c r="P323" s="77">
        <v>92.698347265986854</v>
      </c>
      <c r="Q323" s="77">
        <v>0</v>
      </c>
      <c r="R323" s="77">
        <v>13168.439787908001</v>
      </c>
      <c r="S323" s="78">
        <v>6.4000000000000003E-3</v>
      </c>
      <c r="T323" s="78">
        <v>3.7000000000000002E-3</v>
      </c>
      <c r="U323" s="78">
        <v>5.0000000000000001E-4</v>
      </c>
    </row>
    <row r="324" spans="2:21">
      <c r="B324" t="s">
        <v>1308</v>
      </c>
      <c r="C324" t="s">
        <v>1309</v>
      </c>
      <c r="D324" t="s">
        <v>123</v>
      </c>
      <c r="E324" t="s">
        <v>1248</v>
      </c>
      <c r="F324" t="s">
        <v>1310</v>
      </c>
      <c r="G324" t="s">
        <v>1279</v>
      </c>
      <c r="H324" t="s">
        <v>1311</v>
      </c>
      <c r="I324" t="s">
        <v>386</v>
      </c>
      <c r="J324" t="s">
        <v>1312</v>
      </c>
      <c r="K324" s="77">
        <v>4.0999999999999996</v>
      </c>
      <c r="L324" t="s">
        <v>106</v>
      </c>
      <c r="M324" s="78">
        <v>3.2000000000000001E-2</v>
      </c>
      <c r="N324" s="78">
        <v>0.1176</v>
      </c>
      <c r="O324" s="77">
        <v>3423418.71</v>
      </c>
      <c r="P324" s="77">
        <v>73.010333354173454</v>
      </c>
      <c r="Q324" s="77">
        <v>0</v>
      </c>
      <c r="R324" s="77">
        <v>8963.0255900216307</v>
      </c>
      <c r="S324" s="78">
        <v>2.7000000000000001E-3</v>
      </c>
      <c r="T324" s="78">
        <v>2.5000000000000001E-3</v>
      </c>
      <c r="U324" s="78">
        <v>4.0000000000000002E-4</v>
      </c>
    </row>
    <row r="325" spans="2:21">
      <c r="B325" t="s">
        <v>1313</v>
      </c>
      <c r="C325" t="s">
        <v>1314</v>
      </c>
      <c r="D325" t="s">
        <v>123</v>
      </c>
      <c r="E325" t="s">
        <v>1248</v>
      </c>
      <c r="F325" t="s">
        <v>1299</v>
      </c>
      <c r="G325" t="s">
        <v>883</v>
      </c>
      <c r="H325" t="s">
        <v>1315</v>
      </c>
      <c r="I325" t="s">
        <v>223</v>
      </c>
      <c r="J325" t="s">
        <v>646</v>
      </c>
      <c r="K325" s="77">
        <v>7.17</v>
      </c>
      <c r="L325" t="s">
        <v>106</v>
      </c>
      <c r="M325" s="78">
        <v>6.7400000000000002E-2</v>
      </c>
      <c r="N325" s="78">
        <v>6.1600000000000002E-2</v>
      </c>
      <c r="O325" s="77">
        <v>1604727.56</v>
      </c>
      <c r="P325" s="77">
        <v>105.34951123541967</v>
      </c>
      <c r="Q325" s="77">
        <v>0</v>
      </c>
      <c r="R325" s="77">
        <v>6062.3934847133796</v>
      </c>
      <c r="S325" s="78">
        <v>1.2999999999999999E-3</v>
      </c>
      <c r="T325" s="78">
        <v>1.6999999999999999E-3</v>
      </c>
      <c r="U325" s="78">
        <v>2.0000000000000001E-4</v>
      </c>
    </row>
    <row r="326" spans="2:21">
      <c r="B326" t="s">
        <v>1316</v>
      </c>
      <c r="C326" t="s">
        <v>1317</v>
      </c>
      <c r="D326" t="s">
        <v>123</v>
      </c>
      <c r="E326" t="s">
        <v>1248</v>
      </c>
      <c r="F326" t="s">
        <v>1318</v>
      </c>
      <c r="G326" t="s">
        <v>883</v>
      </c>
      <c r="H326" t="s">
        <v>1315</v>
      </c>
      <c r="I326" t="s">
        <v>223</v>
      </c>
      <c r="J326" t="s">
        <v>574</v>
      </c>
      <c r="K326" s="77">
        <v>5.57</v>
      </c>
      <c r="L326" t="s">
        <v>106</v>
      </c>
      <c r="M326" s="78">
        <v>3.9300000000000002E-2</v>
      </c>
      <c r="N326" s="78">
        <v>6.3600000000000004E-2</v>
      </c>
      <c r="O326" s="77">
        <v>3332484.15</v>
      </c>
      <c r="P326" s="77">
        <v>87.696650020175184</v>
      </c>
      <c r="Q326" s="77">
        <v>0</v>
      </c>
      <c r="R326" s="77">
        <v>10480.0023836324</v>
      </c>
      <c r="S326" s="78">
        <v>2.2000000000000001E-3</v>
      </c>
      <c r="T326" s="78">
        <v>2.8999999999999998E-3</v>
      </c>
      <c r="U326" s="78">
        <v>4.0000000000000002E-4</v>
      </c>
    </row>
    <row r="327" spans="2:21">
      <c r="B327" t="s">
        <v>1319</v>
      </c>
      <c r="C327" t="s">
        <v>1320</v>
      </c>
      <c r="D327" t="s">
        <v>123</v>
      </c>
      <c r="E327" t="s">
        <v>1248</v>
      </c>
      <c r="F327" t="s">
        <v>1321</v>
      </c>
      <c r="G327" t="s">
        <v>1279</v>
      </c>
      <c r="H327" t="s">
        <v>1311</v>
      </c>
      <c r="I327" t="s">
        <v>386</v>
      </c>
      <c r="J327" t="s">
        <v>481</v>
      </c>
      <c r="K327" s="77">
        <v>7.06</v>
      </c>
      <c r="L327" t="s">
        <v>106</v>
      </c>
      <c r="M327" s="78">
        <v>0.06</v>
      </c>
      <c r="N327" s="78">
        <v>6.9099999999999995E-2</v>
      </c>
      <c r="O327" s="77">
        <v>2674545.91</v>
      </c>
      <c r="P327" s="77">
        <v>93.388712421948938</v>
      </c>
      <c r="Q327" s="77">
        <v>0</v>
      </c>
      <c r="R327" s="77">
        <v>8956.8382137931494</v>
      </c>
      <c r="S327" s="78">
        <v>2.2000000000000001E-3</v>
      </c>
      <c r="T327" s="78">
        <v>2.5000000000000001E-3</v>
      </c>
      <c r="U327" s="78">
        <v>4.0000000000000002E-4</v>
      </c>
    </row>
    <row r="328" spans="2:21">
      <c r="B328" t="s">
        <v>1322</v>
      </c>
      <c r="C328" t="s">
        <v>1323</v>
      </c>
      <c r="D328" t="s">
        <v>123</v>
      </c>
      <c r="E328" t="s">
        <v>1248</v>
      </c>
      <c r="F328" t="s">
        <v>1324</v>
      </c>
      <c r="G328" t="s">
        <v>1293</v>
      </c>
      <c r="H328" t="s">
        <v>1315</v>
      </c>
      <c r="I328" t="s">
        <v>223</v>
      </c>
      <c r="J328" t="s">
        <v>282</v>
      </c>
      <c r="K328" s="77">
        <v>3.22</v>
      </c>
      <c r="L328" t="s">
        <v>106</v>
      </c>
      <c r="M328" s="78">
        <v>4.7500000000000001E-2</v>
      </c>
      <c r="N328" s="78">
        <v>7.9299999999999995E-2</v>
      </c>
      <c r="O328" s="77">
        <v>2460582.2200000002</v>
      </c>
      <c r="P328" s="77">
        <v>89.855166925779102</v>
      </c>
      <c r="Q328" s="77">
        <v>0</v>
      </c>
      <c r="R328" s="77">
        <v>7928.5034727345401</v>
      </c>
      <c r="S328" s="78">
        <v>1.6000000000000001E-3</v>
      </c>
      <c r="T328" s="78">
        <v>2.2000000000000001E-3</v>
      </c>
      <c r="U328" s="78">
        <v>2.9999999999999997E-4</v>
      </c>
    </row>
    <row r="329" spans="2:21">
      <c r="B329" t="s">
        <v>1325</v>
      </c>
      <c r="C329" t="s">
        <v>1326</v>
      </c>
      <c r="D329" t="s">
        <v>123</v>
      </c>
      <c r="E329" t="s">
        <v>1248</v>
      </c>
      <c r="F329" t="s">
        <v>1324</v>
      </c>
      <c r="G329" t="s">
        <v>1293</v>
      </c>
      <c r="H329" t="s">
        <v>1315</v>
      </c>
      <c r="I329" t="s">
        <v>223</v>
      </c>
      <c r="J329" t="s">
        <v>282</v>
      </c>
      <c r="K329" s="77">
        <v>6.17</v>
      </c>
      <c r="L329" t="s">
        <v>106</v>
      </c>
      <c r="M329" s="78">
        <v>5.1299999999999998E-2</v>
      </c>
      <c r="N329" s="78">
        <v>7.7899999999999997E-2</v>
      </c>
      <c r="O329" s="77">
        <v>1759851.17</v>
      </c>
      <c r="P329" s="77">
        <v>84.265415714615017</v>
      </c>
      <c r="Q329" s="77">
        <v>0</v>
      </c>
      <c r="R329" s="77">
        <v>5317.8440730861203</v>
      </c>
      <c r="S329" s="78">
        <v>1.1999999999999999E-3</v>
      </c>
      <c r="T329" s="78">
        <v>1.5E-3</v>
      </c>
      <c r="U329" s="78">
        <v>2.0000000000000001E-4</v>
      </c>
    </row>
    <row r="330" spans="2:21">
      <c r="B330" t="s">
        <v>1327</v>
      </c>
      <c r="C330" t="s">
        <v>1328</v>
      </c>
      <c r="D330" t="s">
        <v>123</v>
      </c>
      <c r="E330" t="s">
        <v>1248</v>
      </c>
      <c r="F330" t="s">
        <v>1329</v>
      </c>
      <c r="G330" t="s">
        <v>1279</v>
      </c>
      <c r="H330" t="s">
        <v>1315</v>
      </c>
      <c r="I330" t="s">
        <v>223</v>
      </c>
      <c r="J330" t="s">
        <v>1330</v>
      </c>
      <c r="K330" s="77">
        <v>2.2000000000000002</v>
      </c>
      <c r="L330" t="s">
        <v>106</v>
      </c>
      <c r="M330" s="78">
        <v>5.7500000000000002E-2</v>
      </c>
      <c r="N330" s="78">
        <v>8.0500000000000002E-2</v>
      </c>
      <c r="O330" s="77">
        <v>906671.05</v>
      </c>
      <c r="P330" s="77">
        <v>98.020749889343577</v>
      </c>
      <c r="Q330" s="77">
        <v>0</v>
      </c>
      <c r="R330" s="77">
        <v>3186.9705874932401</v>
      </c>
      <c r="S330" s="78">
        <v>1.2999999999999999E-3</v>
      </c>
      <c r="T330" s="78">
        <v>8.9999999999999998E-4</v>
      </c>
      <c r="U330" s="78">
        <v>1E-4</v>
      </c>
    </row>
    <row r="331" spans="2:21">
      <c r="B331" t="s">
        <v>1331</v>
      </c>
      <c r="C331" t="s">
        <v>1332</v>
      </c>
      <c r="D331" t="s">
        <v>123</v>
      </c>
      <c r="E331" t="s">
        <v>1248</v>
      </c>
      <c r="F331" t="s">
        <v>1333</v>
      </c>
      <c r="G331" t="s">
        <v>1334</v>
      </c>
      <c r="H331" t="s">
        <v>1335</v>
      </c>
      <c r="I331" t="s">
        <v>386</v>
      </c>
      <c r="J331" t="s">
        <v>872</v>
      </c>
      <c r="K331" s="77">
        <v>7.54</v>
      </c>
      <c r="L331" t="s">
        <v>106</v>
      </c>
      <c r="M331" s="78">
        <v>3.3000000000000002E-2</v>
      </c>
      <c r="N331" s="78">
        <v>5.8400000000000001E-2</v>
      </c>
      <c r="O331" s="77">
        <v>3209455.05</v>
      </c>
      <c r="P331" s="77">
        <v>82.156000033344654</v>
      </c>
      <c r="Q331" s="77">
        <v>0</v>
      </c>
      <c r="R331" s="77">
        <v>9455.4209680609601</v>
      </c>
      <c r="S331" s="78">
        <v>8.0000000000000004E-4</v>
      </c>
      <c r="T331" s="78">
        <v>2.5999999999999999E-3</v>
      </c>
      <c r="U331" s="78">
        <v>4.0000000000000002E-4</v>
      </c>
    </row>
    <row r="332" spans="2:21">
      <c r="B332" t="s">
        <v>1336</v>
      </c>
      <c r="C332" t="s">
        <v>1337</v>
      </c>
      <c r="D332" t="s">
        <v>123</v>
      </c>
      <c r="E332" t="s">
        <v>1248</v>
      </c>
      <c r="F332" t="s">
        <v>1338</v>
      </c>
      <c r="G332" t="s">
        <v>1279</v>
      </c>
      <c r="H332" t="s">
        <v>1335</v>
      </c>
      <c r="I332" t="s">
        <v>386</v>
      </c>
      <c r="J332" t="s">
        <v>755</v>
      </c>
      <c r="K332" s="77">
        <v>6.85</v>
      </c>
      <c r="L332" t="s">
        <v>110</v>
      </c>
      <c r="M332" s="78">
        <v>5.8000000000000003E-2</v>
      </c>
      <c r="N332" s="78">
        <v>5.3600000000000002E-2</v>
      </c>
      <c r="O332" s="77">
        <v>1604727.56</v>
      </c>
      <c r="P332" s="77">
        <v>106.47273974174058</v>
      </c>
      <c r="Q332" s="77">
        <v>0</v>
      </c>
      <c r="R332" s="77">
        <v>6657.03718204086</v>
      </c>
      <c r="S332" s="78">
        <v>3.2000000000000002E-3</v>
      </c>
      <c r="T332" s="78">
        <v>1.8E-3</v>
      </c>
      <c r="U332" s="78">
        <v>2.9999999999999997E-4</v>
      </c>
    </row>
    <row r="333" spans="2:21">
      <c r="B333" t="s">
        <v>1339</v>
      </c>
      <c r="C333" t="s">
        <v>1340</v>
      </c>
      <c r="D333" t="s">
        <v>123</v>
      </c>
      <c r="E333" t="s">
        <v>1248</v>
      </c>
      <c r="F333" t="s">
        <v>1341</v>
      </c>
      <c r="G333" t="s">
        <v>1342</v>
      </c>
      <c r="H333" t="s">
        <v>1249</v>
      </c>
      <c r="I333" t="s">
        <v>223</v>
      </c>
      <c r="J333" t="s">
        <v>755</v>
      </c>
      <c r="K333" s="77">
        <v>7.59</v>
      </c>
      <c r="L333" t="s">
        <v>106</v>
      </c>
      <c r="M333" s="78">
        <v>5.5E-2</v>
      </c>
      <c r="N333" s="78">
        <v>5.6000000000000001E-2</v>
      </c>
      <c r="O333" s="77">
        <v>4279273.4000000004</v>
      </c>
      <c r="P333" s="77">
        <v>99.184833333333259</v>
      </c>
      <c r="Q333" s="77">
        <v>0</v>
      </c>
      <c r="R333" s="77">
        <v>15220.3832196403</v>
      </c>
      <c r="S333" s="78">
        <v>3.8999999999999998E-3</v>
      </c>
      <c r="T333" s="78">
        <v>4.1999999999999997E-3</v>
      </c>
      <c r="U333" s="78">
        <v>5.9999999999999995E-4</v>
      </c>
    </row>
    <row r="334" spans="2:21">
      <c r="B334" t="s">
        <v>1343</v>
      </c>
      <c r="C334" t="s">
        <v>1344</v>
      </c>
      <c r="D334" t="s">
        <v>123</v>
      </c>
      <c r="E334" t="s">
        <v>1248</v>
      </c>
      <c r="F334" t="s">
        <v>1345</v>
      </c>
      <c r="G334" t="s">
        <v>883</v>
      </c>
      <c r="H334" t="s">
        <v>1335</v>
      </c>
      <c r="I334" t="s">
        <v>386</v>
      </c>
      <c r="J334" t="s">
        <v>377</v>
      </c>
      <c r="K334" s="77">
        <v>4.5999999999999996</v>
      </c>
      <c r="L334" t="s">
        <v>110</v>
      </c>
      <c r="M334" s="78">
        <v>4.1300000000000003E-2</v>
      </c>
      <c r="N334" s="78">
        <v>5.1999999999999998E-2</v>
      </c>
      <c r="O334" s="77">
        <v>3177360.51</v>
      </c>
      <c r="P334" s="77">
        <v>96.583698649515085</v>
      </c>
      <c r="Q334" s="77">
        <v>0</v>
      </c>
      <c r="R334" s="77">
        <v>11956.7064801899</v>
      </c>
      <c r="S334" s="78">
        <v>3.2000000000000002E-3</v>
      </c>
      <c r="T334" s="78">
        <v>3.3E-3</v>
      </c>
      <c r="U334" s="78">
        <v>5.0000000000000001E-4</v>
      </c>
    </row>
    <row r="335" spans="2:21">
      <c r="B335" t="s">
        <v>1346</v>
      </c>
      <c r="C335" t="s">
        <v>1347</v>
      </c>
      <c r="D335" t="s">
        <v>123</v>
      </c>
      <c r="E335" t="s">
        <v>1248</v>
      </c>
      <c r="F335" t="s">
        <v>1348</v>
      </c>
      <c r="G335" t="s">
        <v>1349</v>
      </c>
      <c r="H335" t="s">
        <v>1335</v>
      </c>
      <c r="I335" t="s">
        <v>386</v>
      </c>
      <c r="J335" t="s">
        <v>646</v>
      </c>
      <c r="K335" s="77">
        <v>7.13</v>
      </c>
      <c r="L335" t="s">
        <v>106</v>
      </c>
      <c r="M335" s="78">
        <v>6.3799999999999996E-2</v>
      </c>
      <c r="N335" s="78">
        <v>5.6500000000000002E-2</v>
      </c>
      <c r="O335" s="77">
        <v>898647.42</v>
      </c>
      <c r="P335" s="77">
        <v>104.27038355307933</v>
      </c>
      <c r="Q335" s="77">
        <v>0</v>
      </c>
      <c r="R335" s="77">
        <v>3360.16487904103</v>
      </c>
      <c r="S335" s="78">
        <v>1.2999999999999999E-3</v>
      </c>
      <c r="T335" s="78">
        <v>8.9999999999999998E-4</v>
      </c>
      <c r="U335" s="78">
        <v>1E-4</v>
      </c>
    </row>
    <row r="336" spans="2:21">
      <c r="B336" t="s">
        <v>1350</v>
      </c>
      <c r="C336" t="s">
        <v>1351</v>
      </c>
      <c r="D336" t="s">
        <v>123</v>
      </c>
      <c r="E336" t="s">
        <v>1248</v>
      </c>
      <c r="F336" t="s">
        <v>1352</v>
      </c>
      <c r="G336" t="s">
        <v>883</v>
      </c>
      <c r="H336" t="s">
        <v>1249</v>
      </c>
      <c r="I336" t="s">
        <v>223</v>
      </c>
      <c r="J336" t="s">
        <v>299</v>
      </c>
      <c r="K336" s="77">
        <v>3.82</v>
      </c>
      <c r="L336" t="s">
        <v>106</v>
      </c>
      <c r="M336" s="78">
        <v>8.1299999999999997E-2</v>
      </c>
      <c r="N336" s="78">
        <v>7.6300000000000007E-2</v>
      </c>
      <c r="O336" s="77">
        <v>2139636.7000000002</v>
      </c>
      <c r="P336" s="77">
        <v>101.94259725348239</v>
      </c>
      <c r="Q336" s="77">
        <v>0</v>
      </c>
      <c r="R336" s="77">
        <v>7821.78758581068</v>
      </c>
      <c r="S336" s="78">
        <v>1.1999999999999999E-3</v>
      </c>
      <c r="T336" s="78">
        <v>2.2000000000000001E-3</v>
      </c>
      <c r="U336" s="78">
        <v>2.9999999999999997E-4</v>
      </c>
    </row>
    <row r="337" spans="2:21">
      <c r="B337" t="s">
        <v>1353</v>
      </c>
      <c r="C337" t="s">
        <v>1354</v>
      </c>
      <c r="D337" t="s">
        <v>123</v>
      </c>
      <c r="E337" t="s">
        <v>1248</v>
      </c>
      <c r="F337" t="s">
        <v>1355</v>
      </c>
      <c r="G337" t="s">
        <v>883</v>
      </c>
      <c r="H337" t="s">
        <v>1259</v>
      </c>
      <c r="I337" t="s">
        <v>223</v>
      </c>
      <c r="J337" t="s">
        <v>646</v>
      </c>
      <c r="K337" s="77">
        <v>4.54</v>
      </c>
      <c r="L337" t="s">
        <v>110</v>
      </c>
      <c r="M337" s="78">
        <v>7.2499999999999995E-2</v>
      </c>
      <c r="N337" s="78">
        <v>7.7100000000000002E-2</v>
      </c>
      <c r="O337" s="77">
        <v>3819251.52</v>
      </c>
      <c r="P337" s="77">
        <v>95.421971851470829</v>
      </c>
      <c r="Q337" s="77">
        <v>0</v>
      </c>
      <c r="R337" s="77">
        <v>14199.331245575</v>
      </c>
      <c r="S337" s="78">
        <v>3.0999999999999999E-3</v>
      </c>
      <c r="T337" s="78">
        <v>3.8999999999999998E-3</v>
      </c>
      <c r="U337" s="78">
        <v>5.9999999999999995E-4</v>
      </c>
    </row>
    <row r="338" spans="2:21">
      <c r="B338" t="s">
        <v>1356</v>
      </c>
      <c r="C338" t="s">
        <v>1357</v>
      </c>
      <c r="D338" t="s">
        <v>123</v>
      </c>
      <c r="E338" t="s">
        <v>1248</v>
      </c>
      <c r="F338" t="s">
        <v>1358</v>
      </c>
      <c r="G338" t="s">
        <v>1293</v>
      </c>
      <c r="H338" t="s">
        <v>1359</v>
      </c>
      <c r="I338" t="s">
        <v>386</v>
      </c>
      <c r="J338" t="s">
        <v>282</v>
      </c>
      <c r="K338" s="77">
        <v>4.12</v>
      </c>
      <c r="L338" t="s">
        <v>110</v>
      </c>
      <c r="M338" s="78">
        <v>2.63E-2</v>
      </c>
      <c r="N338" s="78">
        <v>0.1046</v>
      </c>
      <c r="O338" s="77">
        <v>1931022.13</v>
      </c>
      <c r="P338" s="77">
        <v>74.398506841343846</v>
      </c>
      <c r="Q338" s="77">
        <v>0</v>
      </c>
      <c r="R338" s="77">
        <v>5597.4820875546102</v>
      </c>
      <c r="S338" s="78">
        <v>6.4000000000000003E-3</v>
      </c>
      <c r="T338" s="78">
        <v>1.6000000000000001E-3</v>
      </c>
      <c r="U338" s="78">
        <v>2.0000000000000001E-4</v>
      </c>
    </row>
    <row r="339" spans="2:21">
      <c r="B339" t="s">
        <v>1360</v>
      </c>
      <c r="C339" t="s">
        <v>1361</v>
      </c>
      <c r="D339" t="s">
        <v>123</v>
      </c>
      <c r="E339" t="s">
        <v>1248</v>
      </c>
      <c r="F339" t="s">
        <v>1362</v>
      </c>
      <c r="G339" t="s">
        <v>1293</v>
      </c>
      <c r="H339" t="s">
        <v>1259</v>
      </c>
      <c r="I339" t="s">
        <v>223</v>
      </c>
      <c r="J339" t="s">
        <v>367</v>
      </c>
      <c r="K339" s="77">
        <v>3.5</v>
      </c>
      <c r="L339" t="s">
        <v>106</v>
      </c>
      <c r="M339" s="78">
        <v>2.63E-2</v>
      </c>
      <c r="N339" s="78">
        <v>7.6100000000000001E-2</v>
      </c>
      <c r="O339" s="77">
        <v>2712524.42</v>
      </c>
      <c r="P339" s="77">
        <v>83.888624919860931</v>
      </c>
      <c r="Q339" s="77">
        <v>0</v>
      </c>
      <c r="R339" s="77">
        <v>8159.9409873094501</v>
      </c>
      <c r="S339" s="78">
        <v>2.2000000000000001E-3</v>
      </c>
      <c r="T339" s="78">
        <v>2.3E-3</v>
      </c>
      <c r="U339" s="78">
        <v>2.9999999999999997E-4</v>
      </c>
    </row>
    <row r="340" spans="2:21">
      <c r="B340" t="s">
        <v>1363</v>
      </c>
      <c r="C340" t="s">
        <v>1364</v>
      </c>
      <c r="D340" t="s">
        <v>123</v>
      </c>
      <c r="E340" t="s">
        <v>1248</v>
      </c>
      <c r="F340" t="s">
        <v>1362</v>
      </c>
      <c r="G340" t="s">
        <v>1288</v>
      </c>
      <c r="H340" t="s">
        <v>1359</v>
      </c>
      <c r="I340" t="s">
        <v>386</v>
      </c>
      <c r="J340" t="s">
        <v>377</v>
      </c>
      <c r="K340" s="77">
        <v>2.3199999999999998</v>
      </c>
      <c r="L340" t="s">
        <v>106</v>
      </c>
      <c r="M340" s="78">
        <v>7.0499999999999993E-2</v>
      </c>
      <c r="N340" s="78">
        <v>7.1999999999999995E-2</v>
      </c>
      <c r="O340" s="77">
        <v>1069818.3500000001</v>
      </c>
      <c r="P340" s="77">
        <v>98.998583540902658</v>
      </c>
      <c r="Q340" s="77">
        <v>0</v>
      </c>
      <c r="R340" s="77">
        <v>3797.9505678197602</v>
      </c>
      <c r="S340" s="78">
        <v>1.2999999999999999E-3</v>
      </c>
      <c r="T340" s="78">
        <v>1.1000000000000001E-3</v>
      </c>
      <c r="U340" s="78">
        <v>2.0000000000000001E-4</v>
      </c>
    </row>
    <row r="341" spans="2:21">
      <c r="B341" t="s">
        <v>1365</v>
      </c>
      <c r="C341" t="s">
        <v>1366</v>
      </c>
      <c r="D341" t="s">
        <v>123</v>
      </c>
      <c r="E341" t="s">
        <v>1248</v>
      </c>
      <c r="F341" t="s">
        <v>1367</v>
      </c>
      <c r="G341" t="s">
        <v>1368</v>
      </c>
      <c r="H341" t="s">
        <v>1259</v>
      </c>
      <c r="I341" t="s">
        <v>223</v>
      </c>
      <c r="J341" t="s">
        <v>279</v>
      </c>
      <c r="K341" s="77">
        <v>5.49</v>
      </c>
      <c r="L341" t="s">
        <v>106</v>
      </c>
      <c r="M341" s="78">
        <v>0.04</v>
      </c>
      <c r="N341" s="78">
        <v>5.6800000000000003E-2</v>
      </c>
      <c r="O341" s="77">
        <v>3985073.37</v>
      </c>
      <c r="P341" s="77">
        <v>91.144888906791891</v>
      </c>
      <c r="Q341" s="77">
        <v>0</v>
      </c>
      <c r="R341" s="77">
        <v>13025.035832833701</v>
      </c>
      <c r="S341" s="78">
        <v>8.0000000000000002E-3</v>
      </c>
      <c r="T341" s="78">
        <v>3.5999999999999999E-3</v>
      </c>
      <c r="U341" s="78">
        <v>5.0000000000000001E-4</v>
      </c>
    </row>
    <row r="342" spans="2:21">
      <c r="B342" t="s">
        <v>1369</v>
      </c>
      <c r="C342" t="s">
        <v>1370</v>
      </c>
      <c r="D342" t="s">
        <v>123</v>
      </c>
      <c r="E342" t="s">
        <v>1248</v>
      </c>
      <c r="F342" t="s">
        <v>1371</v>
      </c>
      <c r="G342" t="s">
        <v>1372</v>
      </c>
      <c r="H342" t="s">
        <v>1359</v>
      </c>
      <c r="I342" t="s">
        <v>386</v>
      </c>
      <c r="J342" t="s">
        <v>646</v>
      </c>
      <c r="K342" s="77">
        <v>6.39</v>
      </c>
      <c r="L342" t="s">
        <v>110</v>
      </c>
      <c r="M342" s="78">
        <v>6.6299999999999998E-2</v>
      </c>
      <c r="N342" s="78">
        <v>6.4600000000000005E-2</v>
      </c>
      <c r="O342" s="77">
        <v>4279273.4000000004</v>
      </c>
      <c r="P342" s="77">
        <v>101.80080559306808</v>
      </c>
      <c r="Q342" s="77">
        <v>0</v>
      </c>
      <c r="R342" s="77">
        <v>16973.151620977598</v>
      </c>
      <c r="S342" s="78">
        <v>5.7000000000000002E-3</v>
      </c>
      <c r="T342" s="78">
        <v>4.7000000000000002E-3</v>
      </c>
      <c r="U342" s="78">
        <v>6.9999999999999999E-4</v>
      </c>
    </row>
    <row r="343" spans="2:21">
      <c r="B343" t="s">
        <v>1373</v>
      </c>
      <c r="C343" t="s">
        <v>1374</v>
      </c>
      <c r="D343" t="s">
        <v>123</v>
      </c>
      <c r="E343" t="s">
        <v>1248</v>
      </c>
      <c r="F343" t="s">
        <v>1375</v>
      </c>
      <c r="G343" t="s">
        <v>1376</v>
      </c>
      <c r="H343" t="s">
        <v>1359</v>
      </c>
      <c r="I343" t="s">
        <v>386</v>
      </c>
      <c r="J343" t="s">
        <v>313</v>
      </c>
      <c r="K343" s="77">
        <v>6.12</v>
      </c>
      <c r="L343" t="s">
        <v>106</v>
      </c>
      <c r="M343" s="78">
        <v>3.2500000000000001E-2</v>
      </c>
      <c r="N343" s="78">
        <v>5.5800000000000002E-2</v>
      </c>
      <c r="O343" s="77">
        <v>2139636.7000000002</v>
      </c>
      <c r="P343" s="77">
        <v>86.070249937479403</v>
      </c>
      <c r="Q343" s="77">
        <v>0</v>
      </c>
      <c r="R343" s="77">
        <v>6603.9440959589701</v>
      </c>
      <c r="S343" s="78">
        <v>1.6999999999999999E-3</v>
      </c>
      <c r="T343" s="78">
        <v>1.8E-3</v>
      </c>
      <c r="U343" s="78">
        <v>2.9999999999999997E-4</v>
      </c>
    </row>
    <row r="344" spans="2:21">
      <c r="B344" t="s">
        <v>1377</v>
      </c>
      <c r="C344" t="s">
        <v>1378</v>
      </c>
      <c r="D344" t="s">
        <v>123</v>
      </c>
      <c r="E344" t="s">
        <v>1248</v>
      </c>
      <c r="F344" t="s">
        <v>1379</v>
      </c>
      <c r="G344" t="s">
        <v>1288</v>
      </c>
      <c r="H344" t="s">
        <v>1359</v>
      </c>
      <c r="I344" t="s">
        <v>386</v>
      </c>
      <c r="J344" t="s">
        <v>367</v>
      </c>
      <c r="K344" s="77">
        <v>4.97</v>
      </c>
      <c r="L344" t="s">
        <v>106</v>
      </c>
      <c r="M344" s="78">
        <v>3.1300000000000001E-2</v>
      </c>
      <c r="N344" s="78">
        <v>7.0800000000000002E-2</v>
      </c>
      <c r="O344" s="77">
        <v>2139636.7000000002</v>
      </c>
      <c r="P344" s="77">
        <v>83.416333333333199</v>
      </c>
      <c r="Q344" s="77">
        <v>0</v>
      </c>
      <c r="R344" s="77">
        <v>6400.3160444018004</v>
      </c>
      <c r="S344" s="78">
        <v>2.8999999999999998E-3</v>
      </c>
      <c r="T344" s="78">
        <v>1.8E-3</v>
      </c>
      <c r="U344" s="78">
        <v>2.9999999999999997E-4</v>
      </c>
    </row>
    <row r="345" spans="2:21">
      <c r="B345" t="s">
        <v>1380</v>
      </c>
      <c r="C345" t="s">
        <v>1381</v>
      </c>
      <c r="D345" t="s">
        <v>123</v>
      </c>
      <c r="E345" t="s">
        <v>1248</v>
      </c>
      <c r="F345" t="s">
        <v>1382</v>
      </c>
      <c r="G345" t="s">
        <v>1349</v>
      </c>
      <c r="H345" t="s">
        <v>1359</v>
      </c>
      <c r="I345" t="s">
        <v>386</v>
      </c>
      <c r="J345" t="s">
        <v>646</v>
      </c>
      <c r="K345" s="77">
        <v>4.75</v>
      </c>
      <c r="L345" t="s">
        <v>110</v>
      </c>
      <c r="M345" s="78">
        <v>4.8800000000000003E-2</v>
      </c>
      <c r="N345" s="78">
        <v>5.5800000000000002E-2</v>
      </c>
      <c r="O345" s="77">
        <v>2931302.27</v>
      </c>
      <c r="P345" s="77">
        <v>97.144150678054714</v>
      </c>
      <c r="Q345" s="77">
        <v>0</v>
      </c>
      <c r="R345" s="77">
        <v>11094.7750702065</v>
      </c>
      <c r="S345" s="78">
        <v>2.8999999999999998E-3</v>
      </c>
      <c r="T345" s="78">
        <v>3.0999999999999999E-3</v>
      </c>
      <c r="U345" s="78">
        <v>5.0000000000000001E-4</v>
      </c>
    </row>
    <row r="346" spans="2:21">
      <c r="B346" t="s">
        <v>1383</v>
      </c>
      <c r="C346" t="s">
        <v>1384</v>
      </c>
      <c r="D346" t="s">
        <v>123</v>
      </c>
      <c r="E346" t="s">
        <v>1248</v>
      </c>
      <c r="F346" t="s">
        <v>1385</v>
      </c>
      <c r="G346" t="s">
        <v>123</v>
      </c>
      <c r="H346" t="s">
        <v>1259</v>
      </c>
      <c r="I346" t="s">
        <v>223</v>
      </c>
      <c r="J346" t="s">
        <v>307</v>
      </c>
      <c r="K346" s="77">
        <v>7.59</v>
      </c>
      <c r="L346" t="s">
        <v>106</v>
      </c>
      <c r="M346" s="78">
        <v>5.8999999999999997E-2</v>
      </c>
      <c r="N346" s="78">
        <v>5.8599999999999999E-2</v>
      </c>
      <c r="O346" s="77">
        <v>2995491.39</v>
      </c>
      <c r="P346" s="77">
        <v>99.854111156761277</v>
      </c>
      <c r="Q346" s="77">
        <v>0</v>
      </c>
      <c r="R346" s="77">
        <v>10726.160985201999</v>
      </c>
      <c r="S346" s="78">
        <v>6.0000000000000001E-3</v>
      </c>
      <c r="T346" s="78">
        <v>3.0000000000000001E-3</v>
      </c>
      <c r="U346" s="78">
        <v>4.0000000000000002E-4</v>
      </c>
    </row>
    <row r="347" spans="2:21">
      <c r="B347" t="s">
        <v>1386</v>
      </c>
      <c r="C347" t="s">
        <v>1387</v>
      </c>
      <c r="D347" t="s">
        <v>123</v>
      </c>
      <c r="E347" t="s">
        <v>1248</v>
      </c>
      <c r="F347" t="s">
        <v>1388</v>
      </c>
      <c r="G347" t="s">
        <v>1389</v>
      </c>
      <c r="H347" t="s">
        <v>1259</v>
      </c>
      <c r="I347" t="s">
        <v>223</v>
      </c>
      <c r="J347" t="s">
        <v>430</v>
      </c>
      <c r="K347" s="77">
        <v>7.24</v>
      </c>
      <c r="L347" t="s">
        <v>106</v>
      </c>
      <c r="M347" s="78">
        <v>3.15E-2</v>
      </c>
      <c r="N347" s="78">
        <v>6.7100000000000007E-2</v>
      </c>
      <c r="O347" s="77">
        <v>2139636.7000000002</v>
      </c>
      <c r="P347" s="77">
        <v>77.23374925158663</v>
      </c>
      <c r="Q347" s="77">
        <v>0</v>
      </c>
      <c r="R347" s="77">
        <v>5925.9426710745802</v>
      </c>
      <c r="S347" s="78">
        <v>3.3E-3</v>
      </c>
      <c r="T347" s="78">
        <v>1.6000000000000001E-3</v>
      </c>
      <c r="U347" s="78">
        <v>2.0000000000000001E-4</v>
      </c>
    </row>
    <row r="348" spans="2:21">
      <c r="B348" t="s">
        <v>1390</v>
      </c>
      <c r="C348" t="s">
        <v>1391</v>
      </c>
      <c r="D348" t="s">
        <v>123</v>
      </c>
      <c r="E348" t="s">
        <v>1248</v>
      </c>
      <c r="F348" t="s">
        <v>1392</v>
      </c>
      <c r="G348" t="s">
        <v>1393</v>
      </c>
      <c r="H348" t="s">
        <v>1259</v>
      </c>
      <c r="I348" t="s">
        <v>223</v>
      </c>
      <c r="J348" t="s">
        <v>618</v>
      </c>
      <c r="K348" s="77">
        <v>7.41</v>
      </c>
      <c r="L348" t="s">
        <v>106</v>
      </c>
      <c r="M348" s="78">
        <v>4.2799999999999998E-2</v>
      </c>
      <c r="N348" s="78">
        <v>5.8200000000000002E-2</v>
      </c>
      <c r="O348" s="77">
        <v>4279273.4000000004</v>
      </c>
      <c r="P348" s="77">
        <v>88.698849358685663</v>
      </c>
      <c r="Q348" s="77">
        <v>0</v>
      </c>
      <c r="R348" s="77">
        <v>13611.259226583799</v>
      </c>
      <c r="S348" s="78">
        <v>8.9999999999999998E-4</v>
      </c>
      <c r="T348" s="78">
        <v>3.8E-3</v>
      </c>
      <c r="U348" s="78">
        <v>5.9999999999999995E-4</v>
      </c>
    </row>
    <row r="349" spans="2:21">
      <c r="B349" t="s">
        <v>1394</v>
      </c>
      <c r="C349" t="s">
        <v>1395</v>
      </c>
      <c r="D349" t="s">
        <v>123</v>
      </c>
      <c r="E349" t="s">
        <v>1248</v>
      </c>
      <c r="F349" t="s">
        <v>1396</v>
      </c>
      <c r="G349" t="s">
        <v>1288</v>
      </c>
      <c r="H349" t="s">
        <v>1359</v>
      </c>
      <c r="I349" t="s">
        <v>386</v>
      </c>
      <c r="J349" t="s">
        <v>646</v>
      </c>
      <c r="K349" s="77">
        <v>7.22</v>
      </c>
      <c r="L349" t="s">
        <v>106</v>
      </c>
      <c r="M349" s="78">
        <v>6.8000000000000005E-2</v>
      </c>
      <c r="N349" s="78">
        <v>6.7000000000000004E-2</v>
      </c>
      <c r="O349" s="77">
        <v>5135128.09</v>
      </c>
      <c r="P349" s="77">
        <v>101.72359998724586</v>
      </c>
      <c r="Q349" s="77">
        <v>0</v>
      </c>
      <c r="R349" s="77">
        <v>18731.962847682898</v>
      </c>
      <c r="S349" s="78">
        <v>5.1000000000000004E-3</v>
      </c>
      <c r="T349" s="78">
        <v>5.1999999999999998E-3</v>
      </c>
      <c r="U349" s="78">
        <v>8.0000000000000004E-4</v>
      </c>
    </row>
    <row r="350" spans="2:21">
      <c r="B350" t="s">
        <v>1397</v>
      </c>
      <c r="C350" t="s">
        <v>1398</v>
      </c>
      <c r="D350" t="s">
        <v>123</v>
      </c>
      <c r="E350" t="s">
        <v>1248</v>
      </c>
      <c r="F350" t="s">
        <v>1399</v>
      </c>
      <c r="G350" t="s">
        <v>1342</v>
      </c>
      <c r="H350" t="s">
        <v>1359</v>
      </c>
      <c r="I350" t="s">
        <v>386</v>
      </c>
      <c r="J350" t="s">
        <v>313</v>
      </c>
      <c r="K350" s="77">
        <v>7.01</v>
      </c>
      <c r="L350" t="s">
        <v>106</v>
      </c>
      <c r="M350" s="78">
        <v>5.6000000000000001E-2</v>
      </c>
      <c r="N350" s="78">
        <v>5.4600000000000003E-2</v>
      </c>
      <c r="O350" s="77">
        <v>802363.77</v>
      </c>
      <c r="P350" s="77">
        <v>101.58811093771986</v>
      </c>
      <c r="Q350" s="77">
        <v>0</v>
      </c>
      <c r="R350" s="77">
        <v>2922.9708270496599</v>
      </c>
      <c r="S350" s="78">
        <v>1.2999999999999999E-3</v>
      </c>
      <c r="T350" s="78">
        <v>8.0000000000000004E-4</v>
      </c>
      <c r="U350" s="78">
        <v>1E-4</v>
      </c>
    </row>
    <row r="351" spans="2:21">
      <c r="B351" t="s">
        <v>1400</v>
      </c>
      <c r="C351" t="s">
        <v>1401</v>
      </c>
      <c r="D351" t="s">
        <v>123</v>
      </c>
      <c r="E351" t="s">
        <v>1248</v>
      </c>
      <c r="F351" t="s">
        <v>1402</v>
      </c>
      <c r="G351" t="s">
        <v>1293</v>
      </c>
      <c r="H351" t="s">
        <v>1259</v>
      </c>
      <c r="I351" t="s">
        <v>223</v>
      </c>
      <c r="J351" t="s">
        <v>344</v>
      </c>
      <c r="K351" s="77">
        <v>3.52</v>
      </c>
      <c r="L351" t="s">
        <v>106</v>
      </c>
      <c r="M351" s="78">
        <v>4.7E-2</v>
      </c>
      <c r="N351" s="78">
        <v>7.3899999999999993E-2</v>
      </c>
      <c r="O351" s="77">
        <v>2032654.87</v>
      </c>
      <c r="P351" s="77">
        <v>91.000888818397371</v>
      </c>
      <c r="Q351" s="77">
        <v>0</v>
      </c>
      <c r="R351" s="77">
        <v>6633.1461232161</v>
      </c>
      <c r="S351" s="78">
        <v>4.1000000000000003E-3</v>
      </c>
      <c r="T351" s="78">
        <v>1.8E-3</v>
      </c>
      <c r="U351" s="78">
        <v>2.9999999999999997E-4</v>
      </c>
    </row>
    <row r="352" spans="2:21">
      <c r="B352" t="s">
        <v>1403</v>
      </c>
      <c r="C352" t="s">
        <v>1404</v>
      </c>
      <c r="D352" t="s">
        <v>123</v>
      </c>
      <c r="E352" t="s">
        <v>1248</v>
      </c>
      <c r="F352" t="s">
        <v>1405</v>
      </c>
      <c r="G352" t="s">
        <v>1288</v>
      </c>
      <c r="H352" t="s">
        <v>1359</v>
      </c>
      <c r="I352" t="s">
        <v>386</v>
      </c>
      <c r="J352" t="s">
        <v>282</v>
      </c>
      <c r="K352" s="77">
        <v>3.1</v>
      </c>
      <c r="L352" t="s">
        <v>106</v>
      </c>
      <c r="M352" s="78">
        <v>3.4000000000000002E-2</v>
      </c>
      <c r="N352" s="78">
        <v>7.3700000000000002E-2</v>
      </c>
      <c r="O352" s="77">
        <v>962836.52</v>
      </c>
      <c r="P352" s="77">
        <v>88.550333171242173</v>
      </c>
      <c r="Q352" s="77">
        <v>0</v>
      </c>
      <c r="R352" s="77">
        <v>3057.4054824464702</v>
      </c>
      <c r="S352" s="78">
        <v>1E-3</v>
      </c>
      <c r="T352" s="78">
        <v>8.0000000000000004E-4</v>
      </c>
      <c r="U352" s="78">
        <v>1E-4</v>
      </c>
    </row>
    <row r="353" spans="2:21">
      <c r="B353" t="s">
        <v>1406</v>
      </c>
      <c r="C353" t="s">
        <v>1407</v>
      </c>
      <c r="D353" t="s">
        <v>123</v>
      </c>
      <c r="E353" t="s">
        <v>1248</v>
      </c>
      <c r="F353" t="s">
        <v>1405</v>
      </c>
      <c r="G353" t="s">
        <v>1288</v>
      </c>
      <c r="H353" t="s">
        <v>1359</v>
      </c>
      <c r="I353" t="s">
        <v>386</v>
      </c>
      <c r="J353" t="s">
        <v>602</v>
      </c>
      <c r="K353" s="77">
        <v>2.21</v>
      </c>
      <c r="L353" t="s">
        <v>106</v>
      </c>
      <c r="M353" s="78">
        <v>3.7499999999999999E-2</v>
      </c>
      <c r="N353" s="78">
        <v>7.6499999999999999E-2</v>
      </c>
      <c r="O353" s="77">
        <v>641891.03</v>
      </c>
      <c r="P353" s="77">
        <v>92.162333368067166</v>
      </c>
      <c r="Q353" s="77">
        <v>0</v>
      </c>
      <c r="R353" s="77">
        <v>2121.4121590006398</v>
      </c>
      <c r="S353" s="78">
        <v>1.2999999999999999E-3</v>
      </c>
      <c r="T353" s="78">
        <v>5.9999999999999995E-4</v>
      </c>
      <c r="U353" s="78">
        <v>1E-4</v>
      </c>
    </row>
    <row r="354" spans="2:21">
      <c r="B354" t="s">
        <v>1408</v>
      </c>
      <c r="C354" t="s">
        <v>1409</v>
      </c>
      <c r="D354" t="s">
        <v>123</v>
      </c>
      <c r="E354" t="s">
        <v>1248</v>
      </c>
      <c r="F354" t="s">
        <v>1410</v>
      </c>
      <c r="G354" t="s">
        <v>1349</v>
      </c>
      <c r="H354" t="s">
        <v>1359</v>
      </c>
      <c r="I354" t="s">
        <v>386</v>
      </c>
      <c r="J354" t="s">
        <v>313</v>
      </c>
      <c r="K354" s="77">
        <v>3.66</v>
      </c>
      <c r="L354" t="s">
        <v>106</v>
      </c>
      <c r="M354" s="78">
        <v>6.88E-2</v>
      </c>
      <c r="N354" s="78">
        <v>8.7400000000000005E-2</v>
      </c>
      <c r="O354" s="77">
        <v>2225222.16</v>
      </c>
      <c r="P354" s="77">
        <v>93.498205442394237</v>
      </c>
      <c r="Q354" s="77">
        <v>0</v>
      </c>
      <c r="R354" s="77">
        <v>7460.8264361356496</v>
      </c>
      <c r="S354" s="78">
        <v>4.4999999999999997E-3</v>
      </c>
      <c r="T354" s="78">
        <v>2.0999999999999999E-3</v>
      </c>
      <c r="U354" s="78">
        <v>2.9999999999999997E-4</v>
      </c>
    </row>
    <row r="355" spans="2:21">
      <c r="B355" t="s">
        <v>1411</v>
      </c>
      <c r="C355" t="s">
        <v>1412</v>
      </c>
      <c r="D355" t="s">
        <v>123</v>
      </c>
      <c r="E355" t="s">
        <v>1248</v>
      </c>
      <c r="F355" t="s">
        <v>1413</v>
      </c>
      <c r="G355" t="s">
        <v>1372</v>
      </c>
      <c r="H355" t="s">
        <v>1259</v>
      </c>
      <c r="I355" t="s">
        <v>223</v>
      </c>
      <c r="J355" t="s">
        <v>872</v>
      </c>
      <c r="K355" s="77">
        <v>4.26</v>
      </c>
      <c r="L355" t="s">
        <v>110</v>
      </c>
      <c r="M355" s="78">
        <v>0.04</v>
      </c>
      <c r="N355" s="78">
        <v>6.3299999999999995E-2</v>
      </c>
      <c r="O355" s="77">
        <v>2567564.02</v>
      </c>
      <c r="P355" s="77">
        <v>93.614666659720058</v>
      </c>
      <c r="Q355" s="77">
        <v>0</v>
      </c>
      <c r="R355" s="77">
        <v>9364.9706033632701</v>
      </c>
      <c r="S355" s="78">
        <v>2.5999999999999999E-3</v>
      </c>
      <c r="T355" s="78">
        <v>2.5999999999999999E-3</v>
      </c>
      <c r="U355" s="78">
        <v>4.0000000000000002E-4</v>
      </c>
    </row>
    <row r="356" spans="2:21">
      <c r="B356" t="s">
        <v>1414</v>
      </c>
      <c r="C356" t="s">
        <v>1415</v>
      </c>
      <c r="D356" t="s">
        <v>123</v>
      </c>
      <c r="E356" t="s">
        <v>1248</v>
      </c>
      <c r="F356" t="s">
        <v>1416</v>
      </c>
      <c r="G356" t="s">
        <v>1393</v>
      </c>
      <c r="H356" t="s">
        <v>1259</v>
      </c>
      <c r="I356" t="s">
        <v>223</v>
      </c>
      <c r="J356" t="s">
        <v>696</v>
      </c>
      <c r="K356" s="77">
        <v>4.25</v>
      </c>
      <c r="L356" t="s">
        <v>110</v>
      </c>
      <c r="M356" s="78">
        <v>4.6300000000000001E-2</v>
      </c>
      <c r="N356" s="78">
        <v>5.3400000000000003E-2</v>
      </c>
      <c r="O356" s="77">
        <v>2193127.63</v>
      </c>
      <c r="P356" s="77">
        <v>98.798124903168642</v>
      </c>
      <c r="Q356" s="77">
        <v>0</v>
      </c>
      <c r="R356" s="77">
        <v>8442.1652898666598</v>
      </c>
      <c r="S356" s="78">
        <v>3.7000000000000002E-3</v>
      </c>
      <c r="T356" s="78">
        <v>2.3E-3</v>
      </c>
      <c r="U356" s="78">
        <v>2.9999999999999997E-4</v>
      </c>
    </row>
    <row r="357" spans="2:21">
      <c r="B357" t="s">
        <v>1417</v>
      </c>
      <c r="C357" t="s">
        <v>1418</v>
      </c>
      <c r="D357" t="s">
        <v>123</v>
      </c>
      <c r="E357" t="s">
        <v>1248</v>
      </c>
      <c r="F357" t="s">
        <v>1419</v>
      </c>
      <c r="G357" t="s">
        <v>1372</v>
      </c>
      <c r="H357" t="s">
        <v>1359</v>
      </c>
      <c r="I357" t="s">
        <v>386</v>
      </c>
      <c r="J357" t="s">
        <v>1420</v>
      </c>
      <c r="K357" s="77">
        <v>3.57</v>
      </c>
      <c r="L357" t="s">
        <v>106</v>
      </c>
      <c r="M357" s="78">
        <v>5.2999999999999999E-2</v>
      </c>
      <c r="N357" s="78">
        <v>9.98E-2</v>
      </c>
      <c r="O357" s="77">
        <v>3097124.12</v>
      </c>
      <c r="P357" s="77">
        <v>84.577808226926251</v>
      </c>
      <c r="Q357" s="77">
        <v>0</v>
      </c>
      <c r="R357" s="77">
        <v>9393.4541989357695</v>
      </c>
      <c r="S357" s="78">
        <v>2.0999999999999999E-3</v>
      </c>
      <c r="T357" s="78">
        <v>2.5999999999999999E-3</v>
      </c>
      <c r="U357" s="78">
        <v>4.0000000000000002E-4</v>
      </c>
    </row>
    <row r="358" spans="2:21">
      <c r="B358" t="s">
        <v>1421</v>
      </c>
      <c r="C358" t="s">
        <v>1422</v>
      </c>
      <c r="D358" t="s">
        <v>123</v>
      </c>
      <c r="E358" t="s">
        <v>1248</v>
      </c>
      <c r="F358" t="s">
        <v>1423</v>
      </c>
      <c r="G358" t="s">
        <v>1349</v>
      </c>
      <c r="H358" t="s">
        <v>1259</v>
      </c>
      <c r="I358" t="s">
        <v>223</v>
      </c>
      <c r="J358" t="s">
        <v>1424</v>
      </c>
      <c r="K358" s="77">
        <v>4.57</v>
      </c>
      <c r="L358" t="s">
        <v>110</v>
      </c>
      <c r="M358" s="78">
        <v>4.6300000000000001E-2</v>
      </c>
      <c r="N358" s="78">
        <v>6.6100000000000006E-2</v>
      </c>
      <c r="O358" s="77">
        <v>2043353.05</v>
      </c>
      <c r="P358" s="77">
        <v>94.154138885622103</v>
      </c>
      <c r="Q358" s="77">
        <v>0</v>
      </c>
      <c r="R358" s="77">
        <v>7495.9049028827303</v>
      </c>
      <c r="S358" s="78">
        <v>1.4E-3</v>
      </c>
      <c r="T358" s="78">
        <v>2.0999999999999999E-3</v>
      </c>
      <c r="U358" s="78">
        <v>2.9999999999999997E-4</v>
      </c>
    </row>
    <row r="359" spans="2:21">
      <c r="B359" t="s">
        <v>1425</v>
      </c>
      <c r="C359" t="s">
        <v>1426</v>
      </c>
      <c r="D359" t="s">
        <v>123</v>
      </c>
      <c r="E359" t="s">
        <v>1248</v>
      </c>
      <c r="F359" t="s">
        <v>1427</v>
      </c>
      <c r="G359" t="s">
        <v>1334</v>
      </c>
      <c r="H359" t="s">
        <v>1428</v>
      </c>
      <c r="I359" t="s">
        <v>223</v>
      </c>
      <c r="J359" t="s">
        <v>417</v>
      </c>
      <c r="K359" s="77">
        <v>2.04</v>
      </c>
      <c r="L359" t="s">
        <v>106</v>
      </c>
      <c r="M359" s="78">
        <v>6.5000000000000002E-2</v>
      </c>
      <c r="N359" s="78">
        <v>9.4E-2</v>
      </c>
      <c r="O359" s="77">
        <v>1069818.3500000001</v>
      </c>
      <c r="P359" s="77">
        <v>95.077833208291565</v>
      </c>
      <c r="Q359" s="77">
        <v>0</v>
      </c>
      <c r="R359" s="77">
        <v>3647.5361462014398</v>
      </c>
      <c r="S359" s="78">
        <v>2.0999999999999999E-3</v>
      </c>
      <c r="T359" s="78">
        <v>1E-3</v>
      </c>
      <c r="U359" s="78">
        <v>1E-4</v>
      </c>
    </row>
    <row r="360" spans="2:21">
      <c r="B360" t="s">
        <v>1429</v>
      </c>
      <c r="C360" t="s">
        <v>1430</v>
      </c>
      <c r="D360" t="s">
        <v>123</v>
      </c>
      <c r="E360" t="s">
        <v>1248</v>
      </c>
      <c r="F360" t="s">
        <v>1431</v>
      </c>
      <c r="G360" t="s">
        <v>1372</v>
      </c>
      <c r="H360" t="s">
        <v>1428</v>
      </c>
      <c r="I360" t="s">
        <v>223</v>
      </c>
      <c r="J360" t="s">
        <v>478</v>
      </c>
      <c r="K360" s="77">
        <v>4.6399999999999997</v>
      </c>
      <c r="L360" t="s">
        <v>106</v>
      </c>
      <c r="M360" s="78">
        <v>4.1300000000000003E-2</v>
      </c>
      <c r="N360" s="78">
        <v>5.9799999999999999E-2</v>
      </c>
      <c r="O360" s="77">
        <v>3829949.68</v>
      </c>
      <c r="P360" s="77">
        <v>90.774124954157017</v>
      </c>
      <c r="Q360" s="77">
        <v>0</v>
      </c>
      <c r="R360" s="77">
        <v>12467.099469562399</v>
      </c>
      <c r="S360" s="78">
        <v>9.5999999999999992E-3</v>
      </c>
      <c r="T360" s="78">
        <v>3.5000000000000001E-3</v>
      </c>
      <c r="U360" s="78">
        <v>5.0000000000000001E-4</v>
      </c>
    </row>
    <row r="361" spans="2:21">
      <c r="B361" t="s">
        <v>1432</v>
      </c>
      <c r="C361" t="s">
        <v>1433</v>
      </c>
      <c r="D361" t="s">
        <v>123</v>
      </c>
      <c r="E361" t="s">
        <v>1248</v>
      </c>
      <c r="F361" t="s">
        <v>1434</v>
      </c>
      <c r="G361" t="s">
        <v>1435</v>
      </c>
      <c r="H361" t="s">
        <v>1428</v>
      </c>
      <c r="I361" t="s">
        <v>223</v>
      </c>
      <c r="J361" t="s">
        <v>520</v>
      </c>
      <c r="K361" s="77">
        <v>4.29</v>
      </c>
      <c r="L361" t="s">
        <v>110</v>
      </c>
      <c r="M361" s="78">
        <v>3.1300000000000001E-2</v>
      </c>
      <c r="N361" s="78">
        <v>6.5000000000000002E-2</v>
      </c>
      <c r="O361" s="77">
        <v>3209455.05</v>
      </c>
      <c r="P361" s="77">
        <v>87.262506835799357</v>
      </c>
      <c r="Q361" s="77">
        <v>0</v>
      </c>
      <c r="R361" s="77">
        <v>10911.896163948701</v>
      </c>
      <c r="S361" s="78">
        <v>4.3E-3</v>
      </c>
      <c r="T361" s="78">
        <v>3.0000000000000001E-3</v>
      </c>
      <c r="U361" s="78">
        <v>4.0000000000000002E-4</v>
      </c>
    </row>
    <row r="362" spans="2:21">
      <c r="B362" t="s">
        <v>1436</v>
      </c>
      <c r="C362" t="s">
        <v>1437</v>
      </c>
      <c r="D362" t="s">
        <v>123</v>
      </c>
      <c r="E362" t="s">
        <v>1248</v>
      </c>
      <c r="F362" t="s">
        <v>1438</v>
      </c>
      <c r="G362" t="s">
        <v>883</v>
      </c>
      <c r="H362" t="s">
        <v>1439</v>
      </c>
      <c r="I362" t="s">
        <v>386</v>
      </c>
      <c r="J362" t="s">
        <v>481</v>
      </c>
      <c r="K362" s="77">
        <v>5.2</v>
      </c>
      <c r="L362" t="s">
        <v>110</v>
      </c>
      <c r="M362" s="78">
        <v>6.88E-2</v>
      </c>
      <c r="N362" s="78">
        <v>8.14E-2</v>
      </c>
      <c r="O362" s="77">
        <v>1882880.3</v>
      </c>
      <c r="P362" s="77">
        <v>95.233713072321777</v>
      </c>
      <c r="Q362" s="77">
        <v>0</v>
      </c>
      <c r="R362" s="77">
        <v>6986.4196849841801</v>
      </c>
      <c r="S362" s="78">
        <v>1.9E-3</v>
      </c>
      <c r="T362" s="78">
        <v>1.9E-3</v>
      </c>
      <c r="U362" s="78">
        <v>2.9999999999999997E-4</v>
      </c>
    </row>
    <row r="363" spans="2:21">
      <c r="B363" t="s">
        <v>1440</v>
      </c>
      <c r="C363" t="s">
        <v>1441</v>
      </c>
      <c r="D363" t="s">
        <v>123</v>
      </c>
      <c r="E363" t="s">
        <v>1248</v>
      </c>
      <c r="F363" t="s">
        <v>1438</v>
      </c>
      <c r="G363" t="s">
        <v>883</v>
      </c>
      <c r="H363" t="s">
        <v>1439</v>
      </c>
      <c r="I363" t="s">
        <v>386</v>
      </c>
      <c r="J363" t="s">
        <v>481</v>
      </c>
      <c r="K363" s="77">
        <v>5.0599999999999996</v>
      </c>
      <c r="L363" t="s">
        <v>106</v>
      </c>
      <c r="M363" s="78">
        <v>7.7499999999999999E-2</v>
      </c>
      <c r="N363" s="78">
        <v>8.6900000000000005E-2</v>
      </c>
      <c r="O363" s="77">
        <v>2208853.9500000002</v>
      </c>
      <c r="P363" s="77">
        <v>94.450222167716817</v>
      </c>
      <c r="Q363" s="77">
        <v>0</v>
      </c>
      <c r="R363" s="77">
        <v>7481.3551268668398</v>
      </c>
      <c r="S363" s="78">
        <v>1.1000000000000001E-3</v>
      </c>
      <c r="T363" s="78">
        <v>2.0999999999999999E-3</v>
      </c>
      <c r="U363" s="78">
        <v>2.9999999999999997E-4</v>
      </c>
    </row>
    <row r="364" spans="2:21">
      <c r="B364" t="s">
        <v>1442</v>
      </c>
      <c r="C364" t="s">
        <v>1443</v>
      </c>
      <c r="D364" t="s">
        <v>123</v>
      </c>
      <c r="E364" t="s">
        <v>1248</v>
      </c>
      <c r="F364" t="s">
        <v>1444</v>
      </c>
      <c r="G364" t="s">
        <v>1342</v>
      </c>
      <c r="H364" t="s">
        <v>1439</v>
      </c>
      <c r="I364" t="s">
        <v>386</v>
      </c>
      <c r="J364" t="s">
        <v>618</v>
      </c>
      <c r="K364" s="77">
        <v>5.32</v>
      </c>
      <c r="L364" t="s">
        <v>106</v>
      </c>
      <c r="M364" s="78">
        <v>3.2500000000000001E-2</v>
      </c>
      <c r="N364" s="78">
        <v>5.6599999999999998E-2</v>
      </c>
      <c r="O364" s="77">
        <v>1572419.01</v>
      </c>
      <c r="P364" s="77">
        <v>87.345250636492224</v>
      </c>
      <c r="Q364" s="77">
        <v>0</v>
      </c>
      <c r="R364" s="77">
        <v>4925.1318693969897</v>
      </c>
      <c r="S364" s="78">
        <v>2.2000000000000001E-3</v>
      </c>
      <c r="T364" s="78">
        <v>1.4E-3</v>
      </c>
      <c r="U364" s="78">
        <v>2.0000000000000001E-4</v>
      </c>
    </row>
    <row r="365" spans="2:21">
      <c r="B365" t="s">
        <v>1445</v>
      </c>
      <c r="C365" t="s">
        <v>1446</v>
      </c>
      <c r="D365" t="s">
        <v>123</v>
      </c>
      <c r="E365" t="s">
        <v>1248</v>
      </c>
      <c r="F365" t="s">
        <v>1447</v>
      </c>
      <c r="G365" t="s">
        <v>1448</v>
      </c>
      <c r="H365" t="s">
        <v>1439</v>
      </c>
      <c r="I365" t="s">
        <v>386</v>
      </c>
      <c r="J365" t="s">
        <v>1449</v>
      </c>
      <c r="K365" s="77">
        <v>3.38</v>
      </c>
      <c r="L365" t="s">
        <v>106</v>
      </c>
      <c r="M365" s="78">
        <v>0.06</v>
      </c>
      <c r="N365" s="78">
        <v>8.3000000000000004E-2</v>
      </c>
      <c r="O365" s="77">
        <v>2301179.2799999998</v>
      </c>
      <c r="P365" s="77">
        <v>93.827000058132185</v>
      </c>
      <c r="Q365" s="77">
        <v>0</v>
      </c>
      <c r="R365" s="77">
        <v>7742.6311552773204</v>
      </c>
      <c r="S365" s="78">
        <v>3.0999999999999999E-3</v>
      </c>
      <c r="T365" s="78">
        <v>2.0999999999999999E-3</v>
      </c>
      <c r="U365" s="78">
        <v>2.9999999999999997E-4</v>
      </c>
    </row>
    <row r="366" spans="2:21">
      <c r="B366" t="s">
        <v>1450</v>
      </c>
      <c r="C366" t="s">
        <v>1451</v>
      </c>
      <c r="D366" t="s">
        <v>123</v>
      </c>
      <c r="E366" t="s">
        <v>1248</v>
      </c>
      <c r="F366" t="s">
        <v>1452</v>
      </c>
      <c r="G366" t="s">
        <v>883</v>
      </c>
      <c r="H366" t="s">
        <v>1439</v>
      </c>
      <c r="I366" t="s">
        <v>386</v>
      </c>
      <c r="J366" t="s">
        <v>307</v>
      </c>
      <c r="K366" s="77">
        <v>4.58</v>
      </c>
      <c r="L366" t="s">
        <v>106</v>
      </c>
      <c r="M366" s="78">
        <v>7.4999999999999997E-2</v>
      </c>
      <c r="N366" s="78">
        <v>9.6699999999999994E-2</v>
      </c>
      <c r="O366" s="77">
        <v>2567564.02</v>
      </c>
      <c r="P366" s="77">
        <v>89.725333376750385</v>
      </c>
      <c r="Q366" s="77">
        <v>0</v>
      </c>
      <c r="R366" s="77">
        <v>8261.2667766627692</v>
      </c>
      <c r="S366" s="78">
        <v>2.5999999999999999E-3</v>
      </c>
      <c r="T366" s="78">
        <v>2.3E-3</v>
      </c>
      <c r="U366" s="78">
        <v>2.9999999999999997E-4</v>
      </c>
    </row>
    <row r="367" spans="2:21">
      <c r="B367" t="s">
        <v>1453</v>
      </c>
      <c r="C367" t="s">
        <v>1454</v>
      </c>
      <c r="D367" t="s">
        <v>123</v>
      </c>
      <c r="E367" t="s">
        <v>1248</v>
      </c>
      <c r="F367" t="s">
        <v>1455</v>
      </c>
      <c r="G367" t="s">
        <v>1288</v>
      </c>
      <c r="H367" t="s">
        <v>1439</v>
      </c>
      <c r="I367" t="s">
        <v>386</v>
      </c>
      <c r="J367" t="s">
        <v>509</v>
      </c>
      <c r="K367" s="77">
        <v>6.47</v>
      </c>
      <c r="L367" t="s">
        <v>106</v>
      </c>
      <c r="M367" s="78">
        <v>3.6299999999999999E-2</v>
      </c>
      <c r="N367" s="78">
        <v>5.7500000000000002E-2</v>
      </c>
      <c r="O367" s="77">
        <v>4279273.4000000004</v>
      </c>
      <c r="P367" s="77">
        <v>86.444013696574729</v>
      </c>
      <c r="Q367" s="77">
        <v>0</v>
      </c>
      <c r="R367" s="77">
        <v>13265.244003197</v>
      </c>
      <c r="S367" s="78">
        <v>4.7999999999999996E-3</v>
      </c>
      <c r="T367" s="78">
        <v>3.7000000000000002E-3</v>
      </c>
      <c r="U367" s="78">
        <v>5.0000000000000001E-4</v>
      </c>
    </row>
    <row r="368" spans="2:21">
      <c r="B368" t="s">
        <v>1456</v>
      </c>
      <c r="C368" t="s">
        <v>1457</v>
      </c>
      <c r="D368" t="s">
        <v>123</v>
      </c>
      <c r="E368" t="s">
        <v>1248</v>
      </c>
      <c r="F368" t="s">
        <v>1458</v>
      </c>
      <c r="G368" t="s">
        <v>1334</v>
      </c>
      <c r="H368" t="s">
        <v>1439</v>
      </c>
      <c r="I368" t="s">
        <v>386</v>
      </c>
      <c r="J368" t="s">
        <v>618</v>
      </c>
      <c r="K368" s="77">
        <v>4.7699999999999996</v>
      </c>
      <c r="L368" t="s">
        <v>106</v>
      </c>
      <c r="M368" s="78">
        <v>4.4999999999999998E-2</v>
      </c>
      <c r="N368" s="78">
        <v>6.1800000000000001E-2</v>
      </c>
      <c r="O368" s="77">
        <v>4296069.5599999996</v>
      </c>
      <c r="P368" s="77">
        <v>91.584500015569247</v>
      </c>
      <c r="Q368" s="77">
        <v>0</v>
      </c>
      <c r="R368" s="77">
        <v>14109.2383007647</v>
      </c>
      <c r="S368" s="78">
        <v>7.1999999999999998E-3</v>
      </c>
      <c r="T368" s="78">
        <v>3.8999999999999998E-3</v>
      </c>
      <c r="U368" s="78">
        <v>5.9999999999999995E-4</v>
      </c>
    </row>
    <row r="369" spans="2:21">
      <c r="B369" t="s">
        <v>1459</v>
      </c>
      <c r="C369" t="s">
        <v>1460</v>
      </c>
      <c r="D369" t="s">
        <v>123</v>
      </c>
      <c r="E369" t="s">
        <v>1248</v>
      </c>
      <c r="F369" t="s">
        <v>1461</v>
      </c>
      <c r="G369" t="s">
        <v>883</v>
      </c>
      <c r="H369" t="s">
        <v>1428</v>
      </c>
      <c r="I369" t="s">
        <v>223</v>
      </c>
      <c r="J369" t="s">
        <v>377</v>
      </c>
      <c r="K369" s="77">
        <v>4.12</v>
      </c>
      <c r="L369" t="s">
        <v>113</v>
      </c>
      <c r="M369" s="78">
        <v>7.4200000000000002E-2</v>
      </c>
      <c r="N369" s="78">
        <v>7.1499999999999994E-2</v>
      </c>
      <c r="O369" s="77">
        <v>3637382.37</v>
      </c>
      <c r="P369" s="77">
        <v>102.50623017039949</v>
      </c>
      <c r="Q369" s="77">
        <v>0</v>
      </c>
      <c r="R369" s="77">
        <v>16503.2794313677</v>
      </c>
      <c r="S369" s="78">
        <v>5.5999999999999999E-3</v>
      </c>
      <c r="T369" s="78">
        <v>4.5999999999999999E-3</v>
      </c>
      <c r="U369" s="78">
        <v>6.9999999999999999E-4</v>
      </c>
    </row>
    <row r="370" spans="2:21">
      <c r="B370" t="s">
        <v>1462</v>
      </c>
      <c r="C370" t="s">
        <v>1463</v>
      </c>
      <c r="D370" t="s">
        <v>123</v>
      </c>
      <c r="E370" t="s">
        <v>1248</v>
      </c>
      <c r="F370" t="s">
        <v>1464</v>
      </c>
      <c r="G370" t="s">
        <v>1465</v>
      </c>
      <c r="H370" t="s">
        <v>1439</v>
      </c>
      <c r="I370" t="s">
        <v>386</v>
      </c>
      <c r="J370" t="s">
        <v>344</v>
      </c>
      <c r="K370" s="77">
        <v>7.12</v>
      </c>
      <c r="L370" t="s">
        <v>106</v>
      </c>
      <c r="M370" s="78">
        <v>5.1299999999999998E-2</v>
      </c>
      <c r="N370" s="78">
        <v>6.0699999999999997E-2</v>
      </c>
      <c r="O370" s="77">
        <v>2300109.44</v>
      </c>
      <c r="P370" s="77">
        <v>91.201625217562153</v>
      </c>
      <c r="Q370" s="77">
        <v>0</v>
      </c>
      <c r="R370" s="77">
        <v>7522.4855495640404</v>
      </c>
      <c r="S370" s="78">
        <v>4.5999999999999999E-3</v>
      </c>
      <c r="T370" s="78">
        <v>2.0999999999999999E-3</v>
      </c>
      <c r="U370" s="78">
        <v>2.9999999999999997E-4</v>
      </c>
    </row>
    <row r="371" spans="2:21">
      <c r="B371" t="s">
        <v>1466</v>
      </c>
      <c r="C371" t="s">
        <v>1467</v>
      </c>
      <c r="D371" t="s">
        <v>123</v>
      </c>
      <c r="E371" t="s">
        <v>1248</v>
      </c>
      <c r="F371" t="s">
        <v>1468</v>
      </c>
      <c r="G371" t="s">
        <v>1334</v>
      </c>
      <c r="H371" t="s">
        <v>1428</v>
      </c>
      <c r="I371" t="s">
        <v>223</v>
      </c>
      <c r="J371" t="s">
        <v>307</v>
      </c>
      <c r="K371" s="77">
        <v>7.33</v>
      </c>
      <c r="L371" t="s">
        <v>106</v>
      </c>
      <c r="M371" s="78">
        <v>6.4000000000000001E-2</v>
      </c>
      <c r="N371" s="78">
        <v>6.3399999999999998E-2</v>
      </c>
      <c r="O371" s="77">
        <v>2139636.7000000002</v>
      </c>
      <c r="P371" s="77">
        <v>100.49277776777444</v>
      </c>
      <c r="Q371" s="77">
        <v>0</v>
      </c>
      <c r="R371" s="77">
        <v>7710.5467501074199</v>
      </c>
      <c r="S371" s="78">
        <v>1.6999999999999999E-3</v>
      </c>
      <c r="T371" s="78">
        <v>2.0999999999999999E-3</v>
      </c>
      <c r="U371" s="78">
        <v>2.9999999999999997E-4</v>
      </c>
    </row>
    <row r="372" spans="2:21">
      <c r="B372" t="s">
        <v>1469</v>
      </c>
      <c r="C372" t="s">
        <v>1470</v>
      </c>
      <c r="D372" t="s">
        <v>123</v>
      </c>
      <c r="E372" t="s">
        <v>1248</v>
      </c>
      <c r="F372" t="s">
        <v>1471</v>
      </c>
      <c r="G372" t="s">
        <v>1342</v>
      </c>
      <c r="H372" t="s">
        <v>1428</v>
      </c>
      <c r="I372" t="s">
        <v>223</v>
      </c>
      <c r="J372" t="s">
        <v>338</v>
      </c>
      <c r="K372" s="77">
        <v>5.38</v>
      </c>
      <c r="L372" t="s">
        <v>106</v>
      </c>
      <c r="M372" s="78">
        <v>4.0899999999999999E-2</v>
      </c>
      <c r="N372" s="78">
        <v>6.2399999999999997E-2</v>
      </c>
      <c r="O372" s="77">
        <v>1453883.14</v>
      </c>
      <c r="P372" s="77">
        <v>89.035302756034767</v>
      </c>
      <c r="Q372" s="77">
        <v>0</v>
      </c>
      <c r="R372" s="77">
        <v>4641.9667507472795</v>
      </c>
      <c r="S372" s="78">
        <v>2.8999999999999998E-3</v>
      </c>
      <c r="T372" s="78">
        <v>1.2999999999999999E-3</v>
      </c>
      <c r="U372" s="78">
        <v>2.0000000000000001E-4</v>
      </c>
    </row>
    <row r="373" spans="2:21">
      <c r="B373" t="s">
        <v>1472</v>
      </c>
      <c r="C373" t="s">
        <v>1473</v>
      </c>
      <c r="D373" t="s">
        <v>123</v>
      </c>
      <c r="E373" t="s">
        <v>1248</v>
      </c>
      <c r="F373" t="s">
        <v>1474</v>
      </c>
      <c r="G373" t="s">
        <v>883</v>
      </c>
      <c r="H373" t="s">
        <v>1439</v>
      </c>
      <c r="I373" t="s">
        <v>386</v>
      </c>
      <c r="J373" t="s">
        <v>307</v>
      </c>
      <c r="K373" s="77">
        <v>4.5</v>
      </c>
      <c r="L373" t="s">
        <v>106</v>
      </c>
      <c r="M373" s="78">
        <v>7.6300000000000007E-2</v>
      </c>
      <c r="N373" s="78">
        <v>8.72E-2</v>
      </c>
      <c r="O373" s="77">
        <v>3209455.05</v>
      </c>
      <c r="P373" s="77">
        <v>94.049680582648122</v>
      </c>
      <c r="Q373" s="77">
        <v>0</v>
      </c>
      <c r="R373" s="77">
        <v>10824.2772485689</v>
      </c>
      <c r="S373" s="78">
        <v>6.4000000000000003E-3</v>
      </c>
      <c r="T373" s="78">
        <v>3.0000000000000001E-3</v>
      </c>
      <c r="U373" s="78">
        <v>4.0000000000000002E-4</v>
      </c>
    </row>
    <row r="374" spans="2:21">
      <c r="B374" t="s">
        <v>1475</v>
      </c>
      <c r="C374" t="s">
        <v>1476</v>
      </c>
      <c r="D374" t="s">
        <v>123</v>
      </c>
      <c r="E374" t="s">
        <v>1248</v>
      </c>
      <c r="F374" t="s">
        <v>1477</v>
      </c>
      <c r="G374" t="s">
        <v>1393</v>
      </c>
      <c r="H374" t="s">
        <v>1428</v>
      </c>
      <c r="I374" t="s">
        <v>223</v>
      </c>
      <c r="J374" t="s">
        <v>279</v>
      </c>
      <c r="K374" s="77">
        <v>6.55</v>
      </c>
      <c r="L374" t="s">
        <v>106</v>
      </c>
      <c r="M374" s="78">
        <v>4.1300000000000003E-2</v>
      </c>
      <c r="N374" s="78">
        <v>7.7799999999999994E-2</v>
      </c>
      <c r="O374" s="77">
        <v>1604727.56</v>
      </c>
      <c r="P374" s="77">
        <v>78.910166608313844</v>
      </c>
      <c r="Q374" s="77">
        <v>0</v>
      </c>
      <c r="R374" s="77">
        <v>4540.9273869552298</v>
      </c>
      <c r="S374" s="78">
        <v>1.6000000000000001E-3</v>
      </c>
      <c r="T374" s="78">
        <v>1.2999999999999999E-3</v>
      </c>
      <c r="U374" s="78">
        <v>2.0000000000000001E-4</v>
      </c>
    </row>
    <row r="375" spans="2:21">
      <c r="B375" t="s">
        <v>1478</v>
      </c>
      <c r="C375" t="s">
        <v>1479</v>
      </c>
      <c r="D375" t="s">
        <v>123</v>
      </c>
      <c r="E375" t="s">
        <v>1248</v>
      </c>
      <c r="F375" t="s">
        <v>1477</v>
      </c>
      <c r="G375" t="s">
        <v>1393</v>
      </c>
      <c r="H375" t="s">
        <v>1428</v>
      </c>
      <c r="I375" t="s">
        <v>223</v>
      </c>
      <c r="J375" t="s">
        <v>1480</v>
      </c>
      <c r="K375" s="77">
        <v>1.2</v>
      </c>
      <c r="L375" t="s">
        <v>106</v>
      </c>
      <c r="M375" s="78">
        <v>6.25E-2</v>
      </c>
      <c r="N375" s="78">
        <v>8.4900000000000003E-2</v>
      </c>
      <c r="O375" s="77">
        <v>4065309.74</v>
      </c>
      <c r="P375" s="77">
        <v>99.487277784683499</v>
      </c>
      <c r="Q375" s="77">
        <v>0</v>
      </c>
      <c r="R375" s="77">
        <v>14503.4550529342</v>
      </c>
      <c r="S375" s="78">
        <v>3.0999999999999999E-3</v>
      </c>
      <c r="T375" s="78">
        <v>4.0000000000000001E-3</v>
      </c>
      <c r="U375" s="78">
        <v>5.9999999999999995E-4</v>
      </c>
    </row>
    <row r="376" spans="2:21">
      <c r="B376" t="s">
        <v>1481</v>
      </c>
      <c r="C376" t="s">
        <v>1482</v>
      </c>
      <c r="D376" t="s">
        <v>123</v>
      </c>
      <c r="E376" t="s">
        <v>1248</v>
      </c>
      <c r="F376" t="s">
        <v>1483</v>
      </c>
      <c r="G376" t="s">
        <v>1334</v>
      </c>
      <c r="H376" t="s">
        <v>1439</v>
      </c>
      <c r="I376" t="s">
        <v>386</v>
      </c>
      <c r="J376" t="s">
        <v>646</v>
      </c>
      <c r="K376" s="77">
        <v>3.02</v>
      </c>
      <c r="L376" t="s">
        <v>110</v>
      </c>
      <c r="M376" s="78">
        <v>5.7500000000000002E-2</v>
      </c>
      <c r="N376" s="78">
        <v>5.5800000000000002E-2</v>
      </c>
      <c r="O376" s="77">
        <v>3220153.23</v>
      </c>
      <c r="P376" s="77">
        <v>101.06519170889149</v>
      </c>
      <c r="Q376" s="77">
        <v>0</v>
      </c>
      <c r="R376" s="77">
        <v>12680.0038205604</v>
      </c>
      <c r="S376" s="78">
        <v>5.0000000000000001E-3</v>
      </c>
      <c r="T376" s="78">
        <v>3.5000000000000001E-3</v>
      </c>
      <c r="U376" s="78">
        <v>5.0000000000000001E-4</v>
      </c>
    </row>
    <row r="377" spans="2:21">
      <c r="B377" t="s">
        <v>1484</v>
      </c>
      <c r="C377" t="s">
        <v>1485</v>
      </c>
      <c r="D377" t="s">
        <v>123</v>
      </c>
      <c r="E377" t="s">
        <v>1248</v>
      </c>
      <c r="F377" t="s">
        <v>1486</v>
      </c>
      <c r="G377" t="s">
        <v>1306</v>
      </c>
      <c r="H377" t="s">
        <v>1487</v>
      </c>
      <c r="I377" t="s">
        <v>386</v>
      </c>
      <c r="J377" t="s">
        <v>294</v>
      </c>
      <c r="K377" s="77">
        <v>3.2</v>
      </c>
      <c r="L377" t="s">
        <v>110</v>
      </c>
      <c r="M377" s="78">
        <v>3.6299999999999999E-2</v>
      </c>
      <c r="N377" s="78">
        <v>0.39610000000000001</v>
      </c>
      <c r="O377" s="77">
        <v>3316436.89</v>
      </c>
      <c r="P377" s="77">
        <v>36.002999570802501</v>
      </c>
      <c r="Q377" s="77">
        <v>0</v>
      </c>
      <c r="R377" s="77">
        <v>4652.1281529173202</v>
      </c>
      <c r="S377" s="78">
        <v>9.4999999999999998E-3</v>
      </c>
      <c r="T377" s="78">
        <v>1.2999999999999999E-3</v>
      </c>
      <c r="U377" s="78">
        <v>2.0000000000000001E-4</v>
      </c>
    </row>
    <row r="378" spans="2:21">
      <c r="B378" t="s">
        <v>1488</v>
      </c>
      <c r="C378" t="s">
        <v>1489</v>
      </c>
      <c r="D378" t="s">
        <v>123</v>
      </c>
      <c r="E378" t="s">
        <v>1248</v>
      </c>
      <c r="F378" t="s">
        <v>1490</v>
      </c>
      <c r="G378" t="s">
        <v>1435</v>
      </c>
      <c r="H378" t="s">
        <v>1491</v>
      </c>
      <c r="I378" t="s">
        <v>223</v>
      </c>
      <c r="J378" t="s">
        <v>659</v>
      </c>
      <c r="K378" s="77">
        <v>6.79</v>
      </c>
      <c r="L378" t="s">
        <v>106</v>
      </c>
      <c r="M378" s="78">
        <v>0.04</v>
      </c>
      <c r="N378" s="78">
        <v>5.8000000000000003E-2</v>
      </c>
      <c r="O378" s="77">
        <v>4092055.21</v>
      </c>
      <c r="P378" s="77">
        <v>87.081666644872897</v>
      </c>
      <c r="Q378" s="77">
        <v>0</v>
      </c>
      <c r="R378" s="77">
        <v>12778.4595420471</v>
      </c>
      <c r="S378" s="78">
        <v>8.2000000000000007E-3</v>
      </c>
      <c r="T378" s="78">
        <v>3.5000000000000001E-3</v>
      </c>
      <c r="U378" s="78">
        <v>5.0000000000000001E-4</v>
      </c>
    </row>
    <row r="379" spans="2:21">
      <c r="B379" t="s">
        <v>1492</v>
      </c>
      <c r="C379" t="s">
        <v>1493</v>
      </c>
      <c r="D379" t="s">
        <v>123</v>
      </c>
      <c r="E379" t="s">
        <v>1248</v>
      </c>
      <c r="F379" t="s">
        <v>1494</v>
      </c>
      <c r="G379" t="s">
        <v>1448</v>
      </c>
      <c r="H379" t="s">
        <v>1491</v>
      </c>
      <c r="I379" t="s">
        <v>223</v>
      </c>
      <c r="J379" t="s">
        <v>1312</v>
      </c>
      <c r="K379" s="77">
        <v>7.56</v>
      </c>
      <c r="L379" t="s">
        <v>106</v>
      </c>
      <c r="M379" s="78">
        <v>3.2500000000000001E-2</v>
      </c>
      <c r="N379" s="78">
        <v>5.7700000000000001E-2</v>
      </c>
      <c r="O379" s="77">
        <v>534909.21</v>
      </c>
      <c r="P379" s="77">
        <v>82.429665003525855</v>
      </c>
      <c r="Q379" s="77">
        <v>0</v>
      </c>
      <c r="R379" s="77">
        <v>1581.1530296809001</v>
      </c>
      <c r="S379" s="78">
        <v>4.0000000000000002E-4</v>
      </c>
      <c r="T379" s="78">
        <v>4.0000000000000002E-4</v>
      </c>
      <c r="U379" s="78">
        <v>1E-4</v>
      </c>
    </row>
    <row r="380" spans="2:21">
      <c r="B380" t="s">
        <v>1495</v>
      </c>
      <c r="C380" t="s">
        <v>1496</v>
      </c>
      <c r="D380" t="s">
        <v>123</v>
      </c>
      <c r="E380" t="s">
        <v>1248</v>
      </c>
      <c r="F380" t="s">
        <v>1494</v>
      </c>
      <c r="G380" t="s">
        <v>1448</v>
      </c>
      <c r="H380" t="s">
        <v>1487</v>
      </c>
      <c r="I380" t="s">
        <v>386</v>
      </c>
      <c r="J380" t="s">
        <v>413</v>
      </c>
      <c r="K380" s="77">
        <v>5.67</v>
      </c>
      <c r="L380" t="s">
        <v>106</v>
      </c>
      <c r="M380" s="78">
        <v>4.4999999999999998E-2</v>
      </c>
      <c r="N380" s="78">
        <v>5.7500000000000002E-2</v>
      </c>
      <c r="O380" s="77">
        <v>2899207.72</v>
      </c>
      <c r="P380" s="77">
        <v>94.91317799117418</v>
      </c>
      <c r="Q380" s="77">
        <v>0</v>
      </c>
      <c r="R380" s="77">
        <v>9867.7044476300107</v>
      </c>
      <c r="S380" s="78">
        <v>1.9E-3</v>
      </c>
      <c r="T380" s="78">
        <v>2.7000000000000001E-3</v>
      </c>
      <c r="U380" s="78">
        <v>4.0000000000000002E-4</v>
      </c>
    </row>
    <row r="381" spans="2:21">
      <c r="B381" t="s">
        <v>1497</v>
      </c>
      <c r="C381" t="s">
        <v>1498</v>
      </c>
      <c r="D381" t="s">
        <v>123</v>
      </c>
      <c r="E381" t="s">
        <v>1248</v>
      </c>
      <c r="F381" t="s">
        <v>1447</v>
      </c>
      <c r="G381" t="s">
        <v>1448</v>
      </c>
      <c r="H381" t="s">
        <v>1499</v>
      </c>
      <c r="I381" t="s">
        <v>212</v>
      </c>
      <c r="J381" t="s">
        <v>1239</v>
      </c>
      <c r="K381" s="77">
        <v>3.79</v>
      </c>
      <c r="L381" t="s">
        <v>106</v>
      </c>
      <c r="M381" s="78">
        <v>5.5E-2</v>
      </c>
      <c r="N381" s="78">
        <v>8.7900000000000006E-2</v>
      </c>
      <c r="O381" s="77">
        <v>748872.84</v>
      </c>
      <c r="P381" s="77">
        <v>88.405833035614762</v>
      </c>
      <c r="Q381" s="77">
        <v>0</v>
      </c>
      <c r="R381" s="77">
        <v>2374.1015277340298</v>
      </c>
      <c r="S381" s="78">
        <v>6.9999999999999999E-4</v>
      </c>
      <c r="T381" s="78">
        <v>6.9999999999999999E-4</v>
      </c>
      <c r="U381" s="78">
        <v>1E-4</v>
      </c>
    </row>
    <row r="382" spans="2:21">
      <c r="B382" t="s">
        <v>1500</v>
      </c>
      <c r="C382" t="s">
        <v>1501</v>
      </c>
      <c r="D382" t="s">
        <v>123</v>
      </c>
      <c r="E382" t="s">
        <v>1248</v>
      </c>
      <c r="F382" t="s">
        <v>1502</v>
      </c>
      <c r="G382" t="s">
        <v>1503</v>
      </c>
      <c r="H382" t="s">
        <v>1487</v>
      </c>
      <c r="I382" t="s">
        <v>386</v>
      </c>
      <c r="J382" t="s">
        <v>481</v>
      </c>
      <c r="K382" s="77">
        <v>7.18</v>
      </c>
      <c r="L382" t="s">
        <v>106</v>
      </c>
      <c r="M382" s="78">
        <v>6.0999999999999999E-2</v>
      </c>
      <c r="N382" s="78">
        <v>6.5699999999999995E-2</v>
      </c>
      <c r="O382" s="77">
        <v>2674545.91</v>
      </c>
      <c r="P382" s="77">
        <v>95.32972223722723</v>
      </c>
      <c r="Q382" s="77">
        <v>0</v>
      </c>
      <c r="R382" s="77">
        <v>9142.9989523256008</v>
      </c>
      <c r="S382" s="78">
        <v>1.5E-3</v>
      </c>
      <c r="T382" s="78">
        <v>2.5000000000000001E-3</v>
      </c>
      <c r="U382" s="78">
        <v>4.0000000000000002E-4</v>
      </c>
    </row>
    <row r="383" spans="2:21">
      <c r="B383" t="s">
        <v>1504</v>
      </c>
      <c r="C383" t="s">
        <v>1505</v>
      </c>
      <c r="D383" t="s">
        <v>123</v>
      </c>
      <c r="E383" t="s">
        <v>1248</v>
      </c>
      <c r="F383" t="s">
        <v>1506</v>
      </c>
      <c r="G383" t="s">
        <v>1349</v>
      </c>
      <c r="H383" t="s">
        <v>1487</v>
      </c>
      <c r="I383" t="s">
        <v>386</v>
      </c>
      <c r="J383" t="s">
        <v>377</v>
      </c>
      <c r="K383" s="77">
        <v>3.81</v>
      </c>
      <c r="L383" t="s">
        <v>106</v>
      </c>
      <c r="M383" s="78">
        <v>7.3499999999999996E-2</v>
      </c>
      <c r="N383" s="78">
        <v>6.5500000000000003E-2</v>
      </c>
      <c r="O383" s="77">
        <v>1711709.38</v>
      </c>
      <c r="P383" s="77">
        <v>105.13283328461897</v>
      </c>
      <c r="Q383" s="77">
        <v>0</v>
      </c>
      <c r="R383" s="77">
        <v>6453.2528900749503</v>
      </c>
      <c r="S383" s="78">
        <v>1.1000000000000001E-3</v>
      </c>
      <c r="T383" s="78">
        <v>1.8E-3</v>
      </c>
      <c r="U383" s="78">
        <v>2.9999999999999997E-4</v>
      </c>
    </row>
    <row r="384" spans="2:21">
      <c r="B384" t="s">
        <v>1507</v>
      </c>
      <c r="C384" t="s">
        <v>1508</v>
      </c>
      <c r="D384" t="s">
        <v>123</v>
      </c>
      <c r="E384" t="s">
        <v>1248</v>
      </c>
      <c r="F384" t="s">
        <v>1509</v>
      </c>
      <c r="G384" t="s">
        <v>1349</v>
      </c>
      <c r="H384" t="s">
        <v>1491</v>
      </c>
      <c r="I384" t="s">
        <v>223</v>
      </c>
      <c r="J384" t="s">
        <v>417</v>
      </c>
      <c r="K384" s="77">
        <v>5.98</v>
      </c>
      <c r="L384" t="s">
        <v>106</v>
      </c>
      <c r="M384" s="78">
        <v>3.7499999999999999E-2</v>
      </c>
      <c r="N384" s="78">
        <v>5.96E-2</v>
      </c>
      <c r="O384" s="77">
        <v>2567564.02</v>
      </c>
      <c r="P384" s="77">
        <v>86.502583535451251</v>
      </c>
      <c r="Q384" s="77">
        <v>0</v>
      </c>
      <c r="R384" s="77">
        <v>7964.5390130660098</v>
      </c>
      <c r="S384" s="78">
        <v>6.4000000000000003E-3</v>
      </c>
      <c r="T384" s="78">
        <v>2.2000000000000001E-3</v>
      </c>
      <c r="U384" s="78">
        <v>2.9999999999999997E-4</v>
      </c>
    </row>
    <row r="385" spans="2:21">
      <c r="B385" t="s">
        <v>1510</v>
      </c>
      <c r="C385" t="s">
        <v>1511</v>
      </c>
      <c r="D385" t="s">
        <v>123</v>
      </c>
      <c r="E385" t="s">
        <v>1248</v>
      </c>
      <c r="F385" t="s">
        <v>1512</v>
      </c>
      <c r="G385" t="s">
        <v>1376</v>
      </c>
      <c r="H385" t="s">
        <v>1487</v>
      </c>
      <c r="I385" t="s">
        <v>386</v>
      </c>
      <c r="J385" t="s">
        <v>913</v>
      </c>
      <c r="K385" s="77">
        <v>6.76</v>
      </c>
      <c r="L385" t="s">
        <v>106</v>
      </c>
      <c r="M385" s="78">
        <v>0.04</v>
      </c>
      <c r="N385" s="78">
        <v>5.91E-2</v>
      </c>
      <c r="O385" s="77">
        <v>3369927.79</v>
      </c>
      <c r="P385" s="77">
        <v>88.275555601426248</v>
      </c>
      <c r="Q385" s="77">
        <v>0</v>
      </c>
      <c r="R385" s="77">
        <v>10667.7134078938</v>
      </c>
      <c r="S385" s="78">
        <v>3.0999999999999999E-3</v>
      </c>
      <c r="T385" s="78">
        <v>3.0000000000000001E-3</v>
      </c>
      <c r="U385" s="78">
        <v>4.0000000000000002E-4</v>
      </c>
    </row>
    <row r="386" spans="2:21">
      <c r="B386" t="s">
        <v>1513</v>
      </c>
      <c r="C386" t="s">
        <v>1514</v>
      </c>
      <c r="D386" t="s">
        <v>123</v>
      </c>
      <c r="E386" t="s">
        <v>1248</v>
      </c>
      <c r="F386" t="s">
        <v>1515</v>
      </c>
      <c r="G386" t="s">
        <v>1516</v>
      </c>
      <c r="H386" t="s">
        <v>1487</v>
      </c>
      <c r="I386" t="s">
        <v>386</v>
      </c>
      <c r="J386" t="s">
        <v>659</v>
      </c>
      <c r="K386" s="77">
        <v>5.38</v>
      </c>
      <c r="L386" t="s">
        <v>106</v>
      </c>
      <c r="M386" s="78">
        <v>3.7499999999999999E-2</v>
      </c>
      <c r="N386" s="78">
        <v>5.8400000000000001E-2</v>
      </c>
      <c r="O386" s="77">
        <v>3209455.05</v>
      </c>
      <c r="P386" s="77">
        <v>90.081583749118536</v>
      </c>
      <c r="Q386" s="77">
        <v>0</v>
      </c>
      <c r="R386" s="77">
        <v>10367.5847403356</v>
      </c>
      <c r="S386" s="78">
        <v>5.3E-3</v>
      </c>
      <c r="T386" s="78">
        <v>2.8999999999999998E-3</v>
      </c>
      <c r="U386" s="78">
        <v>4.0000000000000002E-4</v>
      </c>
    </row>
    <row r="387" spans="2:21">
      <c r="B387" t="s">
        <v>1517</v>
      </c>
      <c r="C387" t="s">
        <v>1518</v>
      </c>
      <c r="D387" t="s">
        <v>123</v>
      </c>
      <c r="E387" t="s">
        <v>1248</v>
      </c>
      <c r="F387" t="s">
        <v>1519</v>
      </c>
      <c r="G387" t="s">
        <v>883</v>
      </c>
      <c r="H387" t="s">
        <v>1487</v>
      </c>
      <c r="I387" t="s">
        <v>386</v>
      </c>
      <c r="J387" t="s">
        <v>646</v>
      </c>
      <c r="K387" s="77">
        <v>4.93</v>
      </c>
      <c r="L387" t="s">
        <v>110</v>
      </c>
      <c r="M387" s="78">
        <v>7.8799999999999995E-2</v>
      </c>
      <c r="N387" s="78">
        <v>9.6600000000000005E-2</v>
      </c>
      <c r="O387" s="77">
        <v>3188058.66</v>
      </c>
      <c r="P387" s="77">
        <v>90.826125045631713</v>
      </c>
      <c r="Q387" s="77">
        <v>0</v>
      </c>
      <c r="R387" s="77">
        <v>11281.798316877899</v>
      </c>
      <c r="S387" s="78">
        <v>3.2000000000000002E-3</v>
      </c>
      <c r="T387" s="78">
        <v>3.0999999999999999E-3</v>
      </c>
      <c r="U387" s="78">
        <v>5.0000000000000001E-4</v>
      </c>
    </row>
    <row r="388" spans="2:21">
      <c r="B388" t="s">
        <v>1520</v>
      </c>
      <c r="C388" t="s">
        <v>1521</v>
      </c>
      <c r="D388" t="s">
        <v>123</v>
      </c>
      <c r="E388" t="s">
        <v>1248</v>
      </c>
      <c r="F388" t="s">
        <v>1522</v>
      </c>
      <c r="G388" t="s">
        <v>1393</v>
      </c>
      <c r="H388" t="s">
        <v>1491</v>
      </c>
      <c r="I388" t="s">
        <v>223</v>
      </c>
      <c r="J388" t="s">
        <v>646</v>
      </c>
      <c r="K388" s="77">
        <v>5.89</v>
      </c>
      <c r="L388" t="s">
        <v>110</v>
      </c>
      <c r="M388" s="78">
        <v>6.1400000000000003E-2</v>
      </c>
      <c r="N388" s="78">
        <v>6.6699999999999995E-2</v>
      </c>
      <c r="O388" s="77">
        <v>1069818.3500000001</v>
      </c>
      <c r="P388" s="77">
        <v>97.365876608787289</v>
      </c>
      <c r="Q388" s="77">
        <v>0</v>
      </c>
      <c r="R388" s="77">
        <v>4058.4300365697</v>
      </c>
      <c r="S388" s="78">
        <v>1.1000000000000001E-3</v>
      </c>
      <c r="T388" s="78">
        <v>1.1000000000000001E-3</v>
      </c>
      <c r="U388" s="78">
        <v>2.0000000000000001E-4</v>
      </c>
    </row>
    <row r="389" spans="2:21">
      <c r="B389" t="s">
        <v>1523</v>
      </c>
      <c r="C389" t="s">
        <v>1524</v>
      </c>
      <c r="D389" t="s">
        <v>123</v>
      </c>
      <c r="E389" t="s">
        <v>1248</v>
      </c>
      <c r="F389" t="s">
        <v>1525</v>
      </c>
      <c r="G389" t="s">
        <v>1393</v>
      </c>
      <c r="H389" t="s">
        <v>1491</v>
      </c>
      <c r="I389" t="s">
        <v>223</v>
      </c>
      <c r="J389" t="s">
        <v>377</v>
      </c>
      <c r="K389" s="77">
        <v>4.5599999999999996</v>
      </c>
      <c r="L389" t="s">
        <v>110</v>
      </c>
      <c r="M389" s="78">
        <v>7.1300000000000002E-2</v>
      </c>
      <c r="N389" s="78">
        <v>6.6400000000000001E-2</v>
      </c>
      <c r="O389" s="77">
        <v>3209455.05</v>
      </c>
      <c r="P389" s="77">
        <v>103.98410952258071</v>
      </c>
      <c r="Q389" s="77">
        <v>0</v>
      </c>
      <c r="R389" s="77">
        <v>13002.8788715955</v>
      </c>
      <c r="S389" s="78">
        <v>4.3E-3</v>
      </c>
      <c r="T389" s="78">
        <v>3.5999999999999999E-3</v>
      </c>
      <c r="U389" s="78">
        <v>5.0000000000000001E-4</v>
      </c>
    </row>
    <row r="390" spans="2:21">
      <c r="B390" t="s">
        <v>1526</v>
      </c>
      <c r="C390" t="s">
        <v>1527</v>
      </c>
      <c r="D390" t="s">
        <v>123</v>
      </c>
      <c r="E390" t="s">
        <v>1248</v>
      </c>
      <c r="F390" t="s">
        <v>1528</v>
      </c>
      <c r="G390" t="s">
        <v>1284</v>
      </c>
      <c r="H390" t="s">
        <v>1491</v>
      </c>
      <c r="I390" t="s">
        <v>223</v>
      </c>
      <c r="J390" t="s">
        <v>367</v>
      </c>
      <c r="K390" s="77">
        <v>2.81</v>
      </c>
      <c r="L390" t="s">
        <v>106</v>
      </c>
      <c r="M390" s="78">
        <v>4.3799999999999999E-2</v>
      </c>
      <c r="N390" s="78">
        <v>6.08E-2</v>
      </c>
      <c r="O390" s="77">
        <v>1604727.56</v>
      </c>
      <c r="P390" s="77">
        <v>95.917208957011141</v>
      </c>
      <c r="Q390" s="77">
        <v>0</v>
      </c>
      <c r="R390" s="77">
        <v>5519.6066194498699</v>
      </c>
      <c r="S390" s="78">
        <v>8.0000000000000004E-4</v>
      </c>
      <c r="T390" s="78">
        <v>1.5E-3</v>
      </c>
      <c r="U390" s="78">
        <v>2.0000000000000001E-4</v>
      </c>
    </row>
    <row r="391" spans="2:21">
      <c r="B391" t="s">
        <v>1529</v>
      </c>
      <c r="C391" t="s">
        <v>1530</v>
      </c>
      <c r="D391" t="s">
        <v>123</v>
      </c>
      <c r="E391" t="s">
        <v>1248</v>
      </c>
      <c r="F391" t="s">
        <v>1531</v>
      </c>
      <c r="G391" t="s">
        <v>1334</v>
      </c>
      <c r="H391" t="s">
        <v>1532</v>
      </c>
      <c r="I391" t="s">
        <v>386</v>
      </c>
      <c r="J391" t="s">
        <v>913</v>
      </c>
      <c r="K391" s="77">
        <v>6.7</v>
      </c>
      <c r="L391" t="s">
        <v>106</v>
      </c>
      <c r="M391" s="78">
        <v>3.7499999999999999E-2</v>
      </c>
      <c r="N391" s="78">
        <v>6.1100000000000002E-2</v>
      </c>
      <c r="O391" s="77">
        <v>3423418.71</v>
      </c>
      <c r="P391" s="77">
        <v>84.288000129932897</v>
      </c>
      <c r="Q391" s="77">
        <v>0</v>
      </c>
      <c r="R391" s="77">
        <v>10347.5147481774</v>
      </c>
      <c r="S391" s="78">
        <v>3.3999999999999998E-3</v>
      </c>
      <c r="T391" s="78">
        <v>2.8999999999999998E-3</v>
      </c>
      <c r="U391" s="78">
        <v>4.0000000000000002E-4</v>
      </c>
    </row>
    <row r="392" spans="2:21">
      <c r="B392" t="s">
        <v>1533</v>
      </c>
      <c r="C392" t="s">
        <v>1534</v>
      </c>
      <c r="D392" t="s">
        <v>123</v>
      </c>
      <c r="E392" t="s">
        <v>1248</v>
      </c>
      <c r="F392" t="s">
        <v>1535</v>
      </c>
      <c r="G392" t="s">
        <v>1334</v>
      </c>
      <c r="H392" t="s">
        <v>1532</v>
      </c>
      <c r="I392" t="s">
        <v>386</v>
      </c>
      <c r="J392" t="s">
        <v>338</v>
      </c>
      <c r="K392" s="77">
        <v>5.14</v>
      </c>
      <c r="L392" t="s">
        <v>106</v>
      </c>
      <c r="M392" s="78">
        <v>5.8799999999999998E-2</v>
      </c>
      <c r="N392" s="78">
        <v>6.3200000000000006E-2</v>
      </c>
      <c r="O392" s="77">
        <v>320945.52</v>
      </c>
      <c r="P392" s="77">
        <v>98.1320119524121</v>
      </c>
      <c r="Q392" s="77">
        <v>0</v>
      </c>
      <c r="R392" s="77">
        <v>1129.41178400478</v>
      </c>
      <c r="S392" s="78">
        <v>5.9999999999999995E-4</v>
      </c>
      <c r="T392" s="78">
        <v>2.9999999999999997E-4</v>
      </c>
      <c r="U392" s="78">
        <v>0</v>
      </c>
    </row>
    <row r="393" spans="2:21">
      <c r="B393" t="s">
        <v>1536</v>
      </c>
      <c r="C393" t="s">
        <v>1537</v>
      </c>
      <c r="D393" t="s">
        <v>123</v>
      </c>
      <c r="E393" t="s">
        <v>1248</v>
      </c>
      <c r="F393" t="s">
        <v>1538</v>
      </c>
      <c r="G393" t="s">
        <v>1368</v>
      </c>
      <c r="H393" t="s">
        <v>1532</v>
      </c>
      <c r="I393" t="s">
        <v>386</v>
      </c>
      <c r="J393" t="s">
        <v>588</v>
      </c>
      <c r="K393" s="77">
        <v>4.51</v>
      </c>
      <c r="L393" t="s">
        <v>106</v>
      </c>
      <c r="M393" s="78">
        <v>4.6300000000000001E-2</v>
      </c>
      <c r="N393" s="78">
        <v>6.1100000000000002E-2</v>
      </c>
      <c r="O393" s="77">
        <v>2674866.83</v>
      </c>
      <c r="P393" s="77">
        <v>92.839375000000004</v>
      </c>
      <c r="Q393" s="77">
        <v>0</v>
      </c>
      <c r="R393" s="77">
        <v>8905.2201147569904</v>
      </c>
      <c r="S393" s="78">
        <v>4.8999999999999998E-3</v>
      </c>
      <c r="T393" s="78">
        <v>2.5000000000000001E-3</v>
      </c>
      <c r="U393" s="78">
        <v>4.0000000000000002E-4</v>
      </c>
    </row>
    <row r="394" spans="2:21">
      <c r="B394" t="s">
        <v>1539</v>
      </c>
      <c r="C394" t="s">
        <v>1540</v>
      </c>
      <c r="D394" t="s">
        <v>123</v>
      </c>
      <c r="E394" t="s">
        <v>1248</v>
      </c>
      <c r="F394" t="s">
        <v>1541</v>
      </c>
      <c r="G394" t="s">
        <v>1288</v>
      </c>
      <c r="H394" t="s">
        <v>1532</v>
      </c>
      <c r="I394" t="s">
        <v>386</v>
      </c>
      <c r="J394" t="s">
        <v>646</v>
      </c>
      <c r="K394" s="77">
        <v>4.1900000000000004</v>
      </c>
      <c r="L394" t="s">
        <v>106</v>
      </c>
      <c r="M394" s="78">
        <v>6.3799999999999996E-2</v>
      </c>
      <c r="N394" s="78">
        <v>5.7700000000000001E-2</v>
      </c>
      <c r="O394" s="77">
        <v>2995491.39</v>
      </c>
      <c r="P394" s="77">
        <v>102.0227499218489</v>
      </c>
      <c r="Q394" s="77">
        <v>0</v>
      </c>
      <c r="R394" s="77">
        <v>10959.1125341237</v>
      </c>
      <c r="S394" s="78">
        <v>6.0000000000000001E-3</v>
      </c>
      <c r="T394" s="78">
        <v>3.0000000000000001E-3</v>
      </c>
      <c r="U394" s="78">
        <v>4.0000000000000002E-4</v>
      </c>
    </row>
    <row r="395" spans="2:21">
      <c r="B395" t="s">
        <v>1542</v>
      </c>
      <c r="C395" t="s">
        <v>1543</v>
      </c>
      <c r="D395" t="s">
        <v>123</v>
      </c>
      <c r="E395" t="s">
        <v>1248</v>
      </c>
      <c r="F395" t="s">
        <v>1544</v>
      </c>
      <c r="G395" t="s">
        <v>1372</v>
      </c>
      <c r="H395" t="s">
        <v>884</v>
      </c>
      <c r="I395" t="s">
        <v>223</v>
      </c>
      <c r="J395" t="s">
        <v>786</v>
      </c>
      <c r="K395" s="77">
        <v>2.66</v>
      </c>
      <c r="L395" t="s">
        <v>110</v>
      </c>
      <c r="M395" s="78">
        <v>0.05</v>
      </c>
      <c r="N395" s="78">
        <v>8.0299999999999996E-2</v>
      </c>
      <c r="O395" s="77">
        <v>1069818.3500000001</v>
      </c>
      <c r="P395" s="77">
        <v>92.926808177767185</v>
      </c>
      <c r="Q395" s="77">
        <v>0</v>
      </c>
      <c r="R395" s="77">
        <v>3873.3996178051002</v>
      </c>
      <c r="S395" s="78">
        <v>1.1000000000000001E-3</v>
      </c>
      <c r="T395" s="78">
        <v>1.1000000000000001E-3</v>
      </c>
      <c r="U395" s="78">
        <v>2.0000000000000001E-4</v>
      </c>
    </row>
    <row r="396" spans="2:21">
      <c r="B396" t="s">
        <v>1545</v>
      </c>
      <c r="C396" t="s">
        <v>1546</v>
      </c>
      <c r="D396" t="s">
        <v>123</v>
      </c>
      <c r="E396" t="s">
        <v>1248</v>
      </c>
      <c r="F396" t="s">
        <v>1547</v>
      </c>
      <c r="G396" t="s">
        <v>1372</v>
      </c>
      <c r="H396" t="s">
        <v>884</v>
      </c>
      <c r="I396" t="s">
        <v>223</v>
      </c>
      <c r="J396" t="s">
        <v>1548</v>
      </c>
      <c r="K396" s="77">
        <v>2.6</v>
      </c>
      <c r="L396" t="s">
        <v>113</v>
      </c>
      <c r="M396" s="78">
        <v>0.06</v>
      </c>
      <c r="N396" s="78">
        <v>0.1038</v>
      </c>
      <c r="O396" s="77">
        <v>2535469.5</v>
      </c>
      <c r="P396" s="77">
        <v>89.663666747565514</v>
      </c>
      <c r="Q396" s="77">
        <v>0</v>
      </c>
      <c r="R396" s="77">
        <v>10062.500599175301</v>
      </c>
      <c r="S396" s="78">
        <v>2E-3</v>
      </c>
      <c r="T396" s="78">
        <v>2.8E-3</v>
      </c>
      <c r="U396" s="78">
        <v>4.0000000000000002E-4</v>
      </c>
    </row>
    <row r="397" spans="2:21">
      <c r="B397" t="s">
        <v>1549</v>
      </c>
      <c r="C397" t="s">
        <v>1550</v>
      </c>
      <c r="D397" t="s">
        <v>123</v>
      </c>
      <c r="E397" t="s">
        <v>1248</v>
      </c>
      <c r="F397" t="s">
        <v>1379</v>
      </c>
      <c r="G397" t="s">
        <v>1288</v>
      </c>
      <c r="H397" t="s">
        <v>1532</v>
      </c>
      <c r="I397" t="s">
        <v>386</v>
      </c>
      <c r="J397" t="s">
        <v>509</v>
      </c>
      <c r="K397" s="77">
        <v>1.8</v>
      </c>
      <c r="L397" t="s">
        <v>106</v>
      </c>
      <c r="M397" s="78">
        <v>4.2500000000000003E-2</v>
      </c>
      <c r="N397" s="78">
        <v>7.6799999999999993E-2</v>
      </c>
      <c r="O397" s="77">
        <v>2353600.36</v>
      </c>
      <c r="P397" s="77">
        <v>94.699054948676974</v>
      </c>
      <c r="Q397" s="77">
        <v>0</v>
      </c>
      <c r="R397" s="77">
        <v>7992.6106028458898</v>
      </c>
      <c r="S397" s="78">
        <v>5.0000000000000001E-3</v>
      </c>
      <c r="T397" s="78">
        <v>2.2000000000000001E-3</v>
      </c>
      <c r="U397" s="78">
        <v>2.9999999999999997E-4</v>
      </c>
    </row>
    <row r="398" spans="2:21">
      <c r="B398" t="s">
        <v>1551</v>
      </c>
      <c r="C398" t="s">
        <v>1552</v>
      </c>
      <c r="D398" t="s">
        <v>123</v>
      </c>
      <c r="E398" t="s">
        <v>1248</v>
      </c>
      <c r="F398" t="s">
        <v>1553</v>
      </c>
      <c r="G398" t="s">
        <v>1448</v>
      </c>
      <c r="H398" t="s">
        <v>1532</v>
      </c>
      <c r="I398" t="s">
        <v>386</v>
      </c>
      <c r="J398" t="s">
        <v>602</v>
      </c>
      <c r="K398" s="77">
        <v>4.54</v>
      </c>
      <c r="L398" t="s">
        <v>106</v>
      </c>
      <c r="M398" s="78">
        <v>5.1299999999999998E-2</v>
      </c>
      <c r="N398" s="78">
        <v>6.1600000000000002E-2</v>
      </c>
      <c r="O398" s="77">
        <v>3815721.08</v>
      </c>
      <c r="P398" s="77">
        <v>95.661791696611985</v>
      </c>
      <c r="Q398" s="77">
        <v>0</v>
      </c>
      <c r="R398" s="77">
        <v>13089.5711209888</v>
      </c>
      <c r="S398" s="78">
        <v>6.8999999999999999E-3</v>
      </c>
      <c r="T398" s="78">
        <v>3.5999999999999999E-3</v>
      </c>
      <c r="U398" s="78">
        <v>5.0000000000000001E-4</v>
      </c>
    </row>
    <row r="399" spans="2:21">
      <c r="B399" t="s">
        <v>1554</v>
      </c>
      <c r="C399" t="s">
        <v>1555</v>
      </c>
      <c r="D399" t="s">
        <v>123</v>
      </c>
      <c r="E399" t="s">
        <v>1248</v>
      </c>
      <c r="F399" t="s">
        <v>882</v>
      </c>
      <c r="G399" t="s">
        <v>883</v>
      </c>
      <c r="H399" t="s">
        <v>884</v>
      </c>
      <c r="I399" t="s">
        <v>223</v>
      </c>
      <c r="J399" t="s">
        <v>696</v>
      </c>
      <c r="K399" s="77">
        <v>4.07</v>
      </c>
      <c r="L399" t="s">
        <v>113</v>
      </c>
      <c r="M399" s="78">
        <v>8.5000000000000006E-2</v>
      </c>
      <c r="N399" s="78">
        <v>0.1024</v>
      </c>
      <c r="O399" s="77">
        <v>1069818.3500000001</v>
      </c>
      <c r="P399" s="77">
        <v>90.914862834186621</v>
      </c>
      <c r="Q399" s="77">
        <v>0</v>
      </c>
      <c r="R399" s="77">
        <v>4305.0278511070101</v>
      </c>
      <c r="S399" s="78">
        <v>1.4E-3</v>
      </c>
      <c r="T399" s="78">
        <v>1.1999999999999999E-3</v>
      </c>
      <c r="U399" s="78">
        <v>2.0000000000000001E-4</v>
      </c>
    </row>
    <row r="400" spans="2:21">
      <c r="B400" t="s">
        <v>1556</v>
      </c>
      <c r="C400" t="s">
        <v>1557</v>
      </c>
      <c r="D400" t="s">
        <v>123</v>
      </c>
      <c r="E400" t="s">
        <v>1248</v>
      </c>
      <c r="F400" t="s">
        <v>1558</v>
      </c>
      <c r="G400" t="s">
        <v>1465</v>
      </c>
      <c r="H400" t="s">
        <v>1532</v>
      </c>
      <c r="I400" t="s">
        <v>386</v>
      </c>
      <c r="J400" t="s">
        <v>478</v>
      </c>
      <c r="K400" s="77">
        <v>6.26</v>
      </c>
      <c r="L400" t="s">
        <v>106</v>
      </c>
      <c r="M400" s="78">
        <v>4.1300000000000003E-2</v>
      </c>
      <c r="N400" s="78">
        <v>6.3700000000000007E-2</v>
      </c>
      <c r="O400" s="77">
        <v>3426200.25</v>
      </c>
      <c r="P400" s="77">
        <v>85.447041241482026</v>
      </c>
      <c r="Q400" s="77">
        <v>0</v>
      </c>
      <c r="R400" s="77">
        <v>10498.326104604501</v>
      </c>
      <c r="S400" s="78">
        <v>6.8999999999999999E-3</v>
      </c>
      <c r="T400" s="78">
        <v>2.8999999999999998E-3</v>
      </c>
      <c r="U400" s="78">
        <v>4.0000000000000002E-4</v>
      </c>
    </row>
    <row r="401" spans="2:21">
      <c r="B401" t="s">
        <v>1559</v>
      </c>
      <c r="C401" t="s">
        <v>1560</v>
      </c>
      <c r="D401" t="s">
        <v>123</v>
      </c>
      <c r="E401" t="s">
        <v>1248</v>
      </c>
      <c r="F401" t="s">
        <v>1561</v>
      </c>
      <c r="G401" t="s">
        <v>1288</v>
      </c>
      <c r="H401" t="s">
        <v>1532</v>
      </c>
      <c r="I401" t="s">
        <v>386</v>
      </c>
      <c r="J401" t="s">
        <v>786</v>
      </c>
      <c r="K401" s="77">
        <v>3.35</v>
      </c>
      <c r="L401" t="s">
        <v>106</v>
      </c>
      <c r="M401" s="78">
        <v>6.88E-2</v>
      </c>
      <c r="N401" s="78">
        <v>6.0999999999999999E-2</v>
      </c>
      <c r="O401" s="77">
        <v>2674545.91</v>
      </c>
      <c r="P401" s="77">
        <v>103.31029158538952</v>
      </c>
      <c r="Q401" s="77">
        <v>0</v>
      </c>
      <c r="R401" s="77">
        <v>9908.4091132364101</v>
      </c>
      <c r="S401" s="78">
        <v>3.8999999999999998E-3</v>
      </c>
      <c r="T401" s="78">
        <v>2.7000000000000001E-3</v>
      </c>
      <c r="U401" s="78">
        <v>4.0000000000000002E-4</v>
      </c>
    </row>
    <row r="402" spans="2:21">
      <c r="B402" t="s">
        <v>1562</v>
      </c>
      <c r="C402" t="s">
        <v>1563</v>
      </c>
      <c r="D402" t="s">
        <v>123</v>
      </c>
      <c r="E402" t="s">
        <v>1248</v>
      </c>
      <c r="F402" t="s">
        <v>1564</v>
      </c>
      <c r="G402" t="s">
        <v>1465</v>
      </c>
      <c r="H402" t="s">
        <v>1532</v>
      </c>
      <c r="I402" t="s">
        <v>386</v>
      </c>
      <c r="J402" t="s">
        <v>279</v>
      </c>
      <c r="K402" s="77">
        <v>4.72</v>
      </c>
      <c r="L402" t="s">
        <v>106</v>
      </c>
      <c r="M402" s="78">
        <v>0.04</v>
      </c>
      <c r="N402" s="78">
        <v>7.17E-2</v>
      </c>
      <c r="O402" s="77">
        <v>1604727.56</v>
      </c>
      <c r="P402" s="77">
        <v>85.026333333333326</v>
      </c>
      <c r="Q402" s="77">
        <v>0</v>
      </c>
      <c r="R402" s="77">
        <v>4892.8854417454104</v>
      </c>
      <c r="S402" s="78">
        <v>8.0000000000000004E-4</v>
      </c>
      <c r="T402" s="78">
        <v>1.4E-3</v>
      </c>
      <c r="U402" s="78">
        <v>2.0000000000000001E-4</v>
      </c>
    </row>
    <row r="403" spans="2:21">
      <c r="B403" t="s">
        <v>1565</v>
      </c>
      <c r="C403" t="s">
        <v>1566</v>
      </c>
      <c r="D403" t="s">
        <v>123</v>
      </c>
      <c r="E403" t="s">
        <v>1248</v>
      </c>
      <c r="F403" t="s">
        <v>1567</v>
      </c>
      <c r="G403" t="s">
        <v>883</v>
      </c>
      <c r="H403" t="s">
        <v>1568</v>
      </c>
      <c r="I403" t="s">
        <v>223</v>
      </c>
      <c r="J403" t="s">
        <v>755</v>
      </c>
      <c r="K403" s="77">
        <v>3.99</v>
      </c>
      <c r="L403" t="s">
        <v>113</v>
      </c>
      <c r="M403" s="78">
        <v>8.8800000000000004E-2</v>
      </c>
      <c r="N403" s="78">
        <v>0.1123</v>
      </c>
      <c r="O403" s="77">
        <v>2171731.2400000002</v>
      </c>
      <c r="P403" s="77">
        <v>86.91772600208354</v>
      </c>
      <c r="Q403" s="77">
        <v>0</v>
      </c>
      <c r="R403" s="77">
        <v>8354.9810296968408</v>
      </c>
      <c r="S403" s="78">
        <v>1.6999999999999999E-3</v>
      </c>
      <c r="T403" s="78">
        <v>2.3E-3</v>
      </c>
      <c r="U403" s="78">
        <v>2.9999999999999997E-4</v>
      </c>
    </row>
    <row r="404" spans="2:21">
      <c r="B404" t="s">
        <v>1569</v>
      </c>
      <c r="C404" t="s">
        <v>1570</v>
      </c>
      <c r="D404" t="s">
        <v>123</v>
      </c>
      <c r="E404" t="s">
        <v>1248</v>
      </c>
      <c r="F404" t="s">
        <v>1571</v>
      </c>
      <c r="G404" t="s">
        <v>1465</v>
      </c>
      <c r="H404" t="s">
        <v>1572</v>
      </c>
      <c r="I404" t="s">
        <v>386</v>
      </c>
      <c r="J404" t="s">
        <v>364</v>
      </c>
      <c r="K404" s="77">
        <v>6.2</v>
      </c>
      <c r="L404" t="s">
        <v>106</v>
      </c>
      <c r="M404" s="78">
        <v>4.4999999999999998E-2</v>
      </c>
      <c r="N404" s="78">
        <v>7.2400000000000006E-2</v>
      </c>
      <c r="O404" s="77">
        <v>748872.84</v>
      </c>
      <c r="P404" s="77">
        <v>83.514498515051443</v>
      </c>
      <c r="Q404" s="77">
        <v>0</v>
      </c>
      <c r="R404" s="77">
        <v>2242.7468255785602</v>
      </c>
      <c r="S404" s="78">
        <v>2.9999999999999997E-4</v>
      </c>
      <c r="T404" s="78">
        <v>5.9999999999999995E-4</v>
      </c>
      <c r="U404" s="78">
        <v>1E-4</v>
      </c>
    </row>
    <row r="405" spans="2:21">
      <c r="B405" t="s">
        <v>1573</v>
      </c>
      <c r="C405" t="s">
        <v>1574</v>
      </c>
      <c r="D405" t="s">
        <v>123</v>
      </c>
      <c r="E405" t="s">
        <v>1248</v>
      </c>
      <c r="F405" t="s">
        <v>1571</v>
      </c>
      <c r="G405" t="s">
        <v>1465</v>
      </c>
      <c r="H405" t="s">
        <v>1572</v>
      </c>
      <c r="I405" t="s">
        <v>386</v>
      </c>
      <c r="J405" t="s">
        <v>413</v>
      </c>
      <c r="K405" s="77">
        <v>5.86</v>
      </c>
      <c r="L405" t="s">
        <v>106</v>
      </c>
      <c r="M405" s="78">
        <v>4.7500000000000001E-2</v>
      </c>
      <c r="N405" s="78">
        <v>7.22E-2</v>
      </c>
      <c r="O405" s="77">
        <v>3423418.71</v>
      </c>
      <c r="P405" s="77">
        <v>83.872397324293644</v>
      </c>
      <c r="Q405" s="77">
        <v>0</v>
      </c>
      <c r="R405" s="77">
        <v>10296.4937780092</v>
      </c>
      <c r="S405" s="78">
        <v>1.1000000000000001E-3</v>
      </c>
      <c r="T405" s="78">
        <v>2.8999999999999998E-3</v>
      </c>
      <c r="U405" s="78">
        <v>4.0000000000000002E-4</v>
      </c>
    </row>
    <row r="406" spans="2:21">
      <c r="B406" t="s">
        <v>1575</v>
      </c>
      <c r="C406" t="s">
        <v>1576</v>
      </c>
      <c r="D406" t="s">
        <v>123</v>
      </c>
      <c r="E406" t="s">
        <v>1248</v>
      </c>
      <c r="F406" t="s">
        <v>1577</v>
      </c>
      <c r="G406" t="s">
        <v>1293</v>
      </c>
      <c r="H406" t="s">
        <v>1572</v>
      </c>
      <c r="I406" t="s">
        <v>386</v>
      </c>
      <c r="J406" t="s">
        <v>294</v>
      </c>
      <c r="K406" s="77">
        <v>6.45</v>
      </c>
      <c r="L406" t="s">
        <v>106</v>
      </c>
      <c r="M406" s="78">
        <v>5.1299999999999998E-2</v>
      </c>
      <c r="N406" s="78">
        <v>7.0000000000000007E-2</v>
      </c>
      <c r="O406" s="77">
        <v>3209455.05</v>
      </c>
      <c r="P406" s="77">
        <v>89.618416250881467</v>
      </c>
      <c r="Q406" s="77">
        <v>0</v>
      </c>
      <c r="R406" s="77">
        <v>10314.278398976499</v>
      </c>
      <c r="S406" s="78">
        <v>1.6000000000000001E-3</v>
      </c>
      <c r="T406" s="78">
        <v>2.8999999999999998E-3</v>
      </c>
      <c r="U406" s="78">
        <v>4.0000000000000002E-4</v>
      </c>
    </row>
    <row r="407" spans="2:21">
      <c r="B407" t="s">
        <v>1578</v>
      </c>
      <c r="C407" t="s">
        <v>1579</v>
      </c>
      <c r="D407" t="s">
        <v>123</v>
      </c>
      <c r="E407" t="s">
        <v>1248</v>
      </c>
      <c r="F407" t="s">
        <v>1580</v>
      </c>
      <c r="G407" t="s">
        <v>125</v>
      </c>
      <c r="H407" t="s">
        <v>217</v>
      </c>
      <c r="I407" t="s">
        <v>218</v>
      </c>
      <c r="J407" t="s">
        <v>755</v>
      </c>
      <c r="K407" s="77">
        <v>4.08</v>
      </c>
      <c r="L407" t="s">
        <v>106</v>
      </c>
      <c r="M407" s="78">
        <v>2.5000000000000001E-2</v>
      </c>
      <c r="N407" s="78">
        <v>-3.8E-3</v>
      </c>
      <c r="O407" s="77">
        <v>2156747.86</v>
      </c>
      <c r="P407" s="77">
        <v>112.2878333049473</v>
      </c>
      <c r="Q407" s="77">
        <v>0</v>
      </c>
      <c r="R407" s="77">
        <v>8684.4508778313193</v>
      </c>
      <c r="S407" s="78">
        <v>5.0000000000000001E-3</v>
      </c>
      <c r="T407" s="78">
        <v>2.3999999999999998E-3</v>
      </c>
      <c r="U407" s="78">
        <v>4.0000000000000002E-4</v>
      </c>
    </row>
    <row r="408" spans="2:21">
      <c r="B408" t="s">
        <v>1581</v>
      </c>
      <c r="C408" t="s">
        <v>1582</v>
      </c>
      <c r="D408" t="s">
        <v>123</v>
      </c>
      <c r="E408" t="s">
        <v>1248</v>
      </c>
      <c r="F408" t="s">
        <v>1583</v>
      </c>
      <c r="G408" t="s">
        <v>1288</v>
      </c>
      <c r="H408" t="s">
        <v>217</v>
      </c>
      <c r="I408" t="s">
        <v>218</v>
      </c>
      <c r="J408" t="s">
        <v>1584</v>
      </c>
      <c r="K408" s="77">
        <v>0.35</v>
      </c>
      <c r="L408" t="s">
        <v>106</v>
      </c>
      <c r="M408" s="78">
        <v>6.5000000000000002E-2</v>
      </c>
      <c r="N408" s="78">
        <v>0.19309999999999999</v>
      </c>
      <c r="O408" s="77">
        <v>5028.1400000000003</v>
      </c>
      <c r="P408" s="77">
        <v>95.879136588818113</v>
      </c>
      <c r="Q408" s="77">
        <v>0</v>
      </c>
      <c r="R408" s="77">
        <v>17.287836390176</v>
      </c>
      <c r="S408" s="78">
        <v>0</v>
      </c>
      <c r="T408" s="78">
        <v>0</v>
      </c>
      <c r="U408" s="78">
        <v>0</v>
      </c>
    </row>
    <row r="409" spans="2:21">
      <c r="B409" t="s">
        <v>1585</v>
      </c>
      <c r="C409" t="s">
        <v>1586</v>
      </c>
      <c r="D409" t="s">
        <v>123</v>
      </c>
      <c r="E409" t="s">
        <v>1248</v>
      </c>
      <c r="F409" t="s">
        <v>1561</v>
      </c>
      <c r="G409" t="s">
        <v>1448</v>
      </c>
      <c r="H409" t="s">
        <v>217</v>
      </c>
      <c r="I409" t="s">
        <v>218</v>
      </c>
      <c r="J409" t="s">
        <v>417</v>
      </c>
      <c r="K409" s="77">
        <v>7.32</v>
      </c>
      <c r="L409" t="s">
        <v>106</v>
      </c>
      <c r="M409" s="78">
        <v>0.04</v>
      </c>
      <c r="N409" s="78">
        <v>5.74E-2</v>
      </c>
      <c r="O409" s="77">
        <v>1604727.56</v>
      </c>
      <c r="P409" s="77">
        <v>87.841333333333338</v>
      </c>
      <c r="Q409" s="77">
        <v>0</v>
      </c>
      <c r="R409" s="77">
        <v>5054.8761095444397</v>
      </c>
      <c r="S409" s="78">
        <v>1.6000000000000001E-3</v>
      </c>
      <c r="T409" s="78">
        <v>1.4E-3</v>
      </c>
      <c r="U409" s="78">
        <v>2.0000000000000001E-4</v>
      </c>
    </row>
    <row r="410" spans="2:21">
      <c r="B410" t="s">
        <v>258</v>
      </c>
      <c r="C410" s="16"/>
      <c r="D410" s="16"/>
      <c r="E410" s="16"/>
      <c r="F410" s="16"/>
    </row>
    <row r="411" spans="2:21">
      <c r="B411" t="s">
        <v>400</v>
      </c>
      <c r="C411" s="16"/>
      <c r="D411" s="16"/>
      <c r="E411" s="16"/>
      <c r="F411" s="16"/>
    </row>
    <row r="412" spans="2:21">
      <c r="B412" t="s">
        <v>401</v>
      </c>
      <c r="C412" s="16"/>
      <c r="D412" s="16"/>
      <c r="E412" s="16"/>
      <c r="F412" s="16"/>
    </row>
    <row r="413" spans="2:21">
      <c r="B413" t="s">
        <v>402</v>
      </c>
      <c r="C413" s="16"/>
      <c r="D413" s="16"/>
      <c r="E413" s="16"/>
      <c r="F413" s="16"/>
    </row>
    <row r="414" spans="2:21">
      <c r="B414" t="s">
        <v>403</v>
      </c>
      <c r="C414" s="16"/>
      <c r="D414" s="16"/>
      <c r="E414" s="16"/>
      <c r="F414" s="16"/>
    </row>
    <row r="415" spans="2:21">
      <c r="C415" s="16"/>
      <c r="D415" s="16"/>
      <c r="E415" s="16"/>
      <c r="F415" s="16"/>
    </row>
    <row r="416" spans="2:21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83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6">
        <v>45016</v>
      </c>
    </row>
    <row r="2" spans="2:62" s="1" customFormat="1">
      <c r="B2" s="2" t="s">
        <v>1</v>
      </c>
      <c r="C2" s="12" t="s">
        <v>198</v>
      </c>
    </row>
    <row r="3" spans="2:62" s="1" customFormat="1">
      <c r="B3" s="2" t="s">
        <v>2</v>
      </c>
      <c r="C3" s="26" t="s">
        <v>197</v>
      </c>
    </row>
    <row r="4" spans="2:62" s="1" customFormat="1">
      <c r="B4" s="2" t="s">
        <v>3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178983956.30000001</v>
      </c>
      <c r="J11" s="7"/>
      <c r="K11" s="75">
        <v>8971.0240327789998</v>
      </c>
      <c r="L11" s="75">
        <v>3311902.0919421827</v>
      </c>
      <c r="M11" s="7"/>
      <c r="N11" s="76">
        <v>1</v>
      </c>
      <c r="O11" s="76">
        <v>0.13569999999999999</v>
      </c>
      <c r="BF11" s="16"/>
      <c r="BG11" s="19"/>
      <c r="BH11" s="16"/>
      <c r="BJ11" s="16"/>
    </row>
    <row r="12" spans="2:62">
      <c r="B12" s="79" t="s">
        <v>207</v>
      </c>
      <c r="E12" s="16"/>
      <c r="F12" s="16"/>
      <c r="G12" s="16"/>
      <c r="I12" s="81">
        <v>171359369.47999999</v>
      </c>
      <c r="K12" s="81">
        <v>8780.7985599999993</v>
      </c>
      <c r="L12" s="81">
        <v>2531915.7011397379</v>
      </c>
      <c r="N12" s="80">
        <v>0.76449999999999996</v>
      </c>
      <c r="O12" s="80">
        <v>0.1038</v>
      </c>
    </row>
    <row r="13" spans="2:62">
      <c r="B13" s="79" t="s">
        <v>1587</v>
      </c>
      <c r="E13" s="16"/>
      <c r="F13" s="16"/>
      <c r="G13" s="16"/>
      <c r="I13" s="81">
        <v>56368858.719999999</v>
      </c>
      <c r="K13" s="81">
        <v>6518.8913199999997</v>
      </c>
      <c r="L13" s="81">
        <v>1614912.9587674399</v>
      </c>
      <c r="N13" s="80">
        <v>0.48759999999999998</v>
      </c>
      <c r="O13" s="80">
        <v>6.6199999999999995E-2</v>
      </c>
    </row>
    <row r="14" spans="2:62">
      <c r="B14" t="s">
        <v>1588</v>
      </c>
      <c r="C14" t="s">
        <v>1589</v>
      </c>
      <c r="D14" t="s">
        <v>100</v>
      </c>
      <c r="E14" t="s">
        <v>123</v>
      </c>
      <c r="F14" t="s">
        <v>846</v>
      </c>
      <c r="G14" t="s">
        <v>467</v>
      </c>
      <c r="H14" t="s">
        <v>102</v>
      </c>
      <c r="I14" s="77">
        <v>1653801.76</v>
      </c>
      <c r="J14" s="77">
        <v>2674</v>
      </c>
      <c r="K14" s="77">
        <v>0</v>
      </c>
      <c r="L14" s="77">
        <v>44222.659062400002</v>
      </c>
      <c r="M14" s="78">
        <v>7.4000000000000003E-3</v>
      </c>
      <c r="N14" s="78">
        <v>1.34E-2</v>
      </c>
      <c r="O14" s="78">
        <v>1.8E-3</v>
      </c>
    </row>
    <row r="15" spans="2:62">
      <c r="B15" t="s">
        <v>1590</v>
      </c>
      <c r="C15" t="s">
        <v>1591</v>
      </c>
      <c r="D15" t="s">
        <v>100</v>
      </c>
      <c r="E15" t="s">
        <v>123</v>
      </c>
      <c r="F15" t="s">
        <v>1592</v>
      </c>
      <c r="G15" t="s">
        <v>893</v>
      </c>
      <c r="H15" t="s">
        <v>102</v>
      </c>
      <c r="I15" s="77">
        <v>187911.97</v>
      </c>
      <c r="J15" s="77">
        <v>30480</v>
      </c>
      <c r="K15" s="77">
        <v>0</v>
      </c>
      <c r="L15" s="77">
        <v>57275.568456000001</v>
      </c>
      <c r="M15" s="78">
        <v>3.3E-3</v>
      </c>
      <c r="N15" s="78">
        <v>1.7299999999999999E-2</v>
      </c>
      <c r="O15" s="78">
        <v>2.3E-3</v>
      </c>
    </row>
    <row r="16" spans="2:62">
      <c r="B16" t="s">
        <v>1593</v>
      </c>
      <c r="C16" t="s">
        <v>1594</v>
      </c>
      <c r="D16" t="s">
        <v>100</v>
      </c>
      <c r="E16" t="s">
        <v>123</v>
      </c>
      <c r="F16" t="s">
        <v>1112</v>
      </c>
      <c r="G16" t="s">
        <v>893</v>
      </c>
      <c r="H16" t="s">
        <v>102</v>
      </c>
      <c r="I16" s="77">
        <v>743105.77</v>
      </c>
      <c r="J16" s="77">
        <v>6001</v>
      </c>
      <c r="K16" s="77">
        <v>0</v>
      </c>
      <c r="L16" s="77">
        <v>44593.7772577</v>
      </c>
      <c r="M16" s="78">
        <v>6.3E-3</v>
      </c>
      <c r="N16" s="78">
        <v>1.35E-2</v>
      </c>
      <c r="O16" s="78">
        <v>1.8E-3</v>
      </c>
    </row>
    <row r="17" spans="2:15">
      <c r="B17" t="s">
        <v>1595</v>
      </c>
      <c r="C17" t="s">
        <v>1596</v>
      </c>
      <c r="D17" t="s">
        <v>100</v>
      </c>
      <c r="E17" t="s">
        <v>123</v>
      </c>
      <c r="F17" t="s">
        <v>1117</v>
      </c>
      <c r="G17" t="s">
        <v>893</v>
      </c>
      <c r="H17" t="s">
        <v>102</v>
      </c>
      <c r="I17" s="77">
        <v>3259322.4</v>
      </c>
      <c r="J17" s="77">
        <v>1006</v>
      </c>
      <c r="K17" s="77">
        <v>0</v>
      </c>
      <c r="L17" s="77">
        <v>32788.783344000003</v>
      </c>
      <c r="M17" s="78">
        <v>5.8999999999999999E-3</v>
      </c>
      <c r="N17" s="78">
        <v>9.9000000000000008E-3</v>
      </c>
      <c r="O17" s="78">
        <v>1.2999999999999999E-3</v>
      </c>
    </row>
    <row r="18" spans="2:15">
      <c r="B18" t="s">
        <v>1597</v>
      </c>
      <c r="C18" t="s">
        <v>1598</v>
      </c>
      <c r="D18" t="s">
        <v>100</v>
      </c>
      <c r="E18" t="s">
        <v>123</v>
      </c>
      <c r="F18" t="s">
        <v>709</v>
      </c>
      <c r="G18" t="s">
        <v>710</v>
      </c>
      <c r="H18" t="s">
        <v>102</v>
      </c>
      <c r="I18" s="77">
        <v>875299.38</v>
      </c>
      <c r="J18" s="77">
        <v>3560</v>
      </c>
      <c r="K18" s="77">
        <v>614.29540999999995</v>
      </c>
      <c r="L18" s="77">
        <v>31774.953337999999</v>
      </c>
      <c r="M18" s="78">
        <v>3.5000000000000001E-3</v>
      </c>
      <c r="N18" s="78">
        <v>9.5999999999999992E-3</v>
      </c>
      <c r="O18" s="78">
        <v>1.2999999999999999E-3</v>
      </c>
    </row>
    <row r="19" spans="2:15">
      <c r="B19" t="s">
        <v>1599</v>
      </c>
      <c r="C19" t="s">
        <v>1600</v>
      </c>
      <c r="D19" t="s">
        <v>100</v>
      </c>
      <c r="E19" t="s">
        <v>123</v>
      </c>
      <c r="F19" t="s">
        <v>1601</v>
      </c>
      <c r="G19" t="s">
        <v>710</v>
      </c>
      <c r="H19" t="s">
        <v>102</v>
      </c>
      <c r="I19" s="77">
        <v>727869.71</v>
      </c>
      <c r="J19" s="77">
        <v>3020</v>
      </c>
      <c r="K19" s="77">
        <v>0</v>
      </c>
      <c r="L19" s="77">
        <v>21981.665241999999</v>
      </c>
      <c r="M19" s="78">
        <v>3.3999999999999998E-3</v>
      </c>
      <c r="N19" s="78">
        <v>6.6E-3</v>
      </c>
      <c r="O19" s="78">
        <v>8.9999999999999998E-4</v>
      </c>
    </row>
    <row r="20" spans="2:15">
      <c r="B20" t="s">
        <v>1602</v>
      </c>
      <c r="C20" t="s">
        <v>1603</v>
      </c>
      <c r="D20" t="s">
        <v>100</v>
      </c>
      <c r="E20" t="s">
        <v>123</v>
      </c>
      <c r="F20" t="s">
        <v>1227</v>
      </c>
      <c r="G20" t="s">
        <v>945</v>
      </c>
      <c r="H20" t="s">
        <v>102</v>
      </c>
      <c r="I20" s="77">
        <v>152983.29</v>
      </c>
      <c r="J20" s="77">
        <v>60900</v>
      </c>
      <c r="K20" s="77">
        <v>0</v>
      </c>
      <c r="L20" s="77">
        <v>93166.823610000007</v>
      </c>
      <c r="M20" s="78">
        <v>3.3999999999999998E-3</v>
      </c>
      <c r="N20" s="78">
        <v>2.81E-2</v>
      </c>
      <c r="O20" s="78">
        <v>3.8E-3</v>
      </c>
    </row>
    <row r="21" spans="2:15">
      <c r="B21" t="s">
        <v>1604</v>
      </c>
      <c r="C21" t="s">
        <v>1605</v>
      </c>
      <c r="D21" t="s">
        <v>100</v>
      </c>
      <c r="E21" t="s">
        <v>123</v>
      </c>
      <c r="F21" t="s">
        <v>832</v>
      </c>
      <c r="G21" t="s">
        <v>833</v>
      </c>
      <c r="H21" t="s">
        <v>102</v>
      </c>
      <c r="I21" s="77">
        <v>91692.36</v>
      </c>
      <c r="J21" s="77">
        <v>5400</v>
      </c>
      <c r="K21" s="77">
        <v>181.16163</v>
      </c>
      <c r="L21" s="77">
        <v>5132.54907</v>
      </c>
      <c r="M21" s="78">
        <v>8.9999999999999998E-4</v>
      </c>
      <c r="N21" s="78">
        <v>1.5E-3</v>
      </c>
      <c r="O21" s="78">
        <v>2.0000000000000001E-4</v>
      </c>
    </row>
    <row r="22" spans="2:15">
      <c r="B22" t="s">
        <v>1606</v>
      </c>
      <c r="C22" t="s">
        <v>1607</v>
      </c>
      <c r="D22" t="s">
        <v>100</v>
      </c>
      <c r="E22" t="s">
        <v>123</v>
      </c>
      <c r="F22" t="s">
        <v>1608</v>
      </c>
      <c r="G22" t="s">
        <v>833</v>
      </c>
      <c r="H22" t="s">
        <v>102</v>
      </c>
      <c r="I22" s="77">
        <v>1981595.18</v>
      </c>
      <c r="J22" s="77">
        <v>671</v>
      </c>
      <c r="K22" s="77">
        <v>0</v>
      </c>
      <c r="L22" s="77">
        <v>13296.5036578</v>
      </c>
      <c r="M22" s="78">
        <v>4.1000000000000003E-3</v>
      </c>
      <c r="N22" s="78">
        <v>4.0000000000000001E-3</v>
      </c>
      <c r="O22" s="78">
        <v>5.0000000000000001E-4</v>
      </c>
    </row>
    <row r="23" spans="2:15">
      <c r="B23" t="s">
        <v>1609</v>
      </c>
      <c r="C23" t="s">
        <v>1610</v>
      </c>
      <c r="D23" t="s">
        <v>100</v>
      </c>
      <c r="E23" t="s">
        <v>123</v>
      </c>
      <c r="F23" t="s">
        <v>1611</v>
      </c>
      <c r="G23" t="s">
        <v>411</v>
      </c>
      <c r="H23" t="s">
        <v>102</v>
      </c>
      <c r="I23" s="77">
        <v>4143231.98</v>
      </c>
      <c r="J23" s="77">
        <v>1755</v>
      </c>
      <c r="K23" s="77">
        <v>0</v>
      </c>
      <c r="L23" s="77">
        <v>72713.721248999995</v>
      </c>
      <c r="M23" s="78">
        <v>3.3E-3</v>
      </c>
      <c r="N23" s="78">
        <v>2.1999999999999999E-2</v>
      </c>
      <c r="O23" s="78">
        <v>3.0000000000000001E-3</v>
      </c>
    </row>
    <row r="24" spans="2:15">
      <c r="B24" t="s">
        <v>1612</v>
      </c>
      <c r="C24" t="s">
        <v>1613</v>
      </c>
      <c r="D24" t="s">
        <v>100</v>
      </c>
      <c r="E24" t="s">
        <v>123</v>
      </c>
      <c r="F24" t="s">
        <v>454</v>
      </c>
      <c r="G24" t="s">
        <v>411</v>
      </c>
      <c r="H24" t="s">
        <v>102</v>
      </c>
      <c r="I24" s="77">
        <v>4921344.95</v>
      </c>
      <c r="J24" s="77">
        <v>2975</v>
      </c>
      <c r="K24" s="77">
        <v>0</v>
      </c>
      <c r="L24" s="77">
        <v>146410.01226250001</v>
      </c>
      <c r="M24" s="78">
        <v>3.7000000000000002E-3</v>
      </c>
      <c r="N24" s="78">
        <v>4.4200000000000003E-2</v>
      </c>
      <c r="O24" s="78">
        <v>6.0000000000000001E-3</v>
      </c>
    </row>
    <row r="25" spans="2:15">
      <c r="B25" t="s">
        <v>1614</v>
      </c>
      <c r="C25" t="s">
        <v>1615</v>
      </c>
      <c r="D25" t="s">
        <v>100</v>
      </c>
      <c r="E25" t="s">
        <v>123</v>
      </c>
      <c r="F25" t="s">
        <v>420</v>
      </c>
      <c r="G25" t="s">
        <v>411</v>
      </c>
      <c r="H25" t="s">
        <v>102</v>
      </c>
      <c r="I25" s="77">
        <v>5767362.0999999996</v>
      </c>
      <c r="J25" s="77">
        <v>2700</v>
      </c>
      <c r="K25" s="77">
        <v>2606.7019300000002</v>
      </c>
      <c r="L25" s="77">
        <v>158325.47863</v>
      </c>
      <c r="M25" s="78">
        <v>3.7000000000000002E-3</v>
      </c>
      <c r="N25" s="78">
        <v>4.7800000000000002E-2</v>
      </c>
      <c r="O25" s="78">
        <v>6.4999999999999997E-3</v>
      </c>
    </row>
    <row r="26" spans="2:15">
      <c r="B26" t="s">
        <v>1616</v>
      </c>
      <c r="C26" t="s">
        <v>1617</v>
      </c>
      <c r="D26" t="s">
        <v>100</v>
      </c>
      <c r="E26" t="s">
        <v>123</v>
      </c>
      <c r="F26" t="s">
        <v>1262</v>
      </c>
      <c r="G26" t="s">
        <v>411</v>
      </c>
      <c r="H26" t="s">
        <v>102</v>
      </c>
      <c r="I26" s="77">
        <v>954347.07</v>
      </c>
      <c r="J26" s="77">
        <v>11220</v>
      </c>
      <c r="K26" s="77">
        <v>0</v>
      </c>
      <c r="L26" s="77">
        <v>107077.74125399999</v>
      </c>
      <c r="M26" s="78">
        <v>3.7000000000000002E-3</v>
      </c>
      <c r="N26" s="78">
        <v>3.2300000000000002E-2</v>
      </c>
      <c r="O26" s="78">
        <v>4.4000000000000003E-3</v>
      </c>
    </row>
    <row r="27" spans="2:15">
      <c r="B27" t="s">
        <v>1618</v>
      </c>
      <c r="C27" t="s">
        <v>1619</v>
      </c>
      <c r="D27" t="s">
        <v>100</v>
      </c>
      <c r="E27" t="s">
        <v>123</v>
      </c>
      <c r="F27" t="s">
        <v>1620</v>
      </c>
      <c r="G27" t="s">
        <v>411</v>
      </c>
      <c r="H27" t="s">
        <v>102</v>
      </c>
      <c r="I27" s="77">
        <v>207877.69</v>
      </c>
      <c r="J27" s="77">
        <v>12650</v>
      </c>
      <c r="K27" s="77">
        <v>555.26331000000005</v>
      </c>
      <c r="L27" s="77">
        <v>26851.791095</v>
      </c>
      <c r="M27" s="78">
        <v>2.0999999999999999E-3</v>
      </c>
      <c r="N27" s="78">
        <v>8.0999999999999996E-3</v>
      </c>
      <c r="O27" s="78">
        <v>1.1000000000000001E-3</v>
      </c>
    </row>
    <row r="28" spans="2:15">
      <c r="B28" t="s">
        <v>1621</v>
      </c>
      <c r="C28" t="s">
        <v>1622</v>
      </c>
      <c r="D28" t="s">
        <v>100</v>
      </c>
      <c r="E28" t="s">
        <v>123</v>
      </c>
      <c r="F28" t="s">
        <v>1623</v>
      </c>
      <c r="G28" t="s">
        <v>112</v>
      </c>
      <c r="H28" t="s">
        <v>102</v>
      </c>
      <c r="I28" s="77">
        <v>100</v>
      </c>
      <c r="J28" s="77">
        <v>10540</v>
      </c>
      <c r="K28" s="77">
        <v>0</v>
      </c>
      <c r="L28" s="77">
        <v>10.54</v>
      </c>
      <c r="M28" s="78">
        <v>0</v>
      </c>
      <c r="N28" s="78">
        <v>0</v>
      </c>
      <c r="O28" s="78">
        <v>0</v>
      </c>
    </row>
    <row r="29" spans="2:15">
      <c r="B29" t="s">
        <v>1624</v>
      </c>
      <c r="C29" t="s">
        <v>1625</v>
      </c>
      <c r="D29" t="s">
        <v>100</v>
      </c>
      <c r="E29" t="s">
        <v>123</v>
      </c>
      <c r="F29" t="s">
        <v>1047</v>
      </c>
      <c r="G29" t="s">
        <v>112</v>
      </c>
      <c r="H29" t="s">
        <v>102</v>
      </c>
      <c r="I29" s="77">
        <v>35457.599999999999</v>
      </c>
      <c r="J29" s="77">
        <v>152370</v>
      </c>
      <c r="K29" s="77">
        <v>0</v>
      </c>
      <c r="L29" s="77">
        <v>54026.74512</v>
      </c>
      <c r="M29" s="78">
        <v>9.1999999999999998E-3</v>
      </c>
      <c r="N29" s="78">
        <v>1.6299999999999999E-2</v>
      </c>
      <c r="O29" s="78">
        <v>2.2000000000000001E-3</v>
      </c>
    </row>
    <row r="30" spans="2:15">
      <c r="B30" t="s">
        <v>1626</v>
      </c>
      <c r="C30" t="s">
        <v>1627</v>
      </c>
      <c r="D30" t="s">
        <v>100</v>
      </c>
      <c r="E30" t="s">
        <v>123</v>
      </c>
      <c r="F30" t="s">
        <v>1147</v>
      </c>
      <c r="G30" t="s">
        <v>112</v>
      </c>
      <c r="H30" t="s">
        <v>102</v>
      </c>
      <c r="I30" s="77">
        <v>16801.62</v>
      </c>
      <c r="J30" s="77">
        <v>117790</v>
      </c>
      <c r="K30" s="77">
        <v>0</v>
      </c>
      <c r="L30" s="77">
        <v>19790.628197999999</v>
      </c>
      <c r="M30" s="78">
        <v>2.2000000000000001E-3</v>
      </c>
      <c r="N30" s="78">
        <v>6.0000000000000001E-3</v>
      </c>
      <c r="O30" s="78">
        <v>8.0000000000000004E-4</v>
      </c>
    </row>
    <row r="31" spans="2:15">
      <c r="B31" t="s">
        <v>1628</v>
      </c>
      <c r="C31" t="s">
        <v>1629</v>
      </c>
      <c r="D31" t="s">
        <v>100</v>
      </c>
      <c r="E31" t="s">
        <v>123</v>
      </c>
      <c r="F31" t="s">
        <v>1630</v>
      </c>
      <c r="G31" t="s">
        <v>956</v>
      </c>
      <c r="H31" t="s">
        <v>102</v>
      </c>
      <c r="I31" s="77">
        <v>215791.49</v>
      </c>
      <c r="J31" s="77">
        <v>5940</v>
      </c>
      <c r="K31" s="77">
        <v>4.0649999999999999E-2</v>
      </c>
      <c r="L31" s="77">
        <v>12818.055156</v>
      </c>
      <c r="M31" s="78">
        <v>1.1999999999999999E-3</v>
      </c>
      <c r="N31" s="78">
        <v>3.8999999999999998E-3</v>
      </c>
      <c r="O31" s="78">
        <v>5.0000000000000001E-4</v>
      </c>
    </row>
    <row r="32" spans="2:15">
      <c r="B32" t="s">
        <v>1631</v>
      </c>
      <c r="C32" t="s">
        <v>1632</v>
      </c>
      <c r="D32" t="s">
        <v>100</v>
      </c>
      <c r="E32" t="s">
        <v>123</v>
      </c>
      <c r="F32" t="s">
        <v>1633</v>
      </c>
      <c r="G32" t="s">
        <v>956</v>
      </c>
      <c r="H32" t="s">
        <v>102</v>
      </c>
      <c r="I32" s="77">
        <v>3693522.07</v>
      </c>
      <c r="J32" s="77">
        <v>1051</v>
      </c>
      <c r="K32" s="77">
        <v>0</v>
      </c>
      <c r="L32" s="77">
        <v>38818.916955699999</v>
      </c>
      <c r="M32" s="78">
        <v>3.0999999999999999E-3</v>
      </c>
      <c r="N32" s="78">
        <v>1.17E-2</v>
      </c>
      <c r="O32" s="78">
        <v>1.6000000000000001E-3</v>
      </c>
    </row>
    <row r="33" spans="2:15">
      <c r="B33" t="s">
        <v>1634</v>
      </c>
      <c r="C33" t="s">
        <v>1635</v>
      </c>
      <c r="D33" t="s">
        <v>100</v>
      </c>
      <c r="E33" t="s">
        <v>123</v>
      </c>
      <c r="F33" t="s">
        <v>1636</v>
      </c>
      <c r="G33" t="s">
        <v>956</v>
      </c>
      <c r="H33" t="s">
        <v>102</v>
      </c>
      <c r="I33" s="77">
        <v>811.5</v>
      </c>
      <c r="J33" s="77">
        <v>39690</v>
      </c>
      <c r="K33" s="77">
        <v>0</v>
      </c>
      <c r="L33" s="77">
        <v>322.08434999999997</v>
      </c>
      <c r="M33" s="78">
        <v>0</v>
      </c>
      <c r="N33" s="78">
        <v>1E-4</v>
      </c>
      <c r="O33" s="78">
        <v>0</v>
      </c>
    </row>
    <row r="34" spans="2:15">
      <c r="B34" t="s">
        <v>1637</v>
      </c>
      <c r="C34" t="s">
        <v>1638</v>
      </c>
      <c r="D34" t="s">
        <v>100</v>
      </c>
      <c r="E34" t="s">
        <v>123</v>
      </c>
      <c r="F34" t="s">
        <v>949</v>
      </c>
      <c r="G34" t="s">
        <v>663</v>
      </c>
      <c r="H34" t="s">
        <v>102</v>
      </c>
      <c r="I34" s="77">
        <v>5796070.1299999999</v>
      </c>
      <c r="J34" s="77">
        <v>2413</v>
      </c>
      <c r="K34" s="77">
        <v>0</v>
      </c>
      <c r="L34" s="77">
        <v>139859.17223689999</v>
      </c>
      <c r="M34" s="78">
        <v>4.4999999999999997E-3</v>
      </c>
      <c r="N34" s="78">
        <v>4.2200000000000001E-2</v>
      </c>
      <c r="O34" s="78">
        <v>5.7000000000000002E-3</v>
      </c>
    </row>
    <row r="35" spans="2:15">
      <c r="B35" t="s">
        <v>1639</v>
      </c>
      <c r="C35" t="s">
        <v>1640</v>
      </c>
      <c r="D35" t="s">
        <v>100</v>
      </c>
      <c r="E35" t="s">
        <v>123</v>
      </c>
      <c r="F35" t="s">
        <v>1641</v>
      </c>
      <c r="G35" t="s">
        <v>1642</v>
      </c>
      <c r="H35" t="s">
        <v>102</v>
      </c>
      <c r="I35" s="77">
        <v>158999.28</v>
      </c>
      <c r="J35" s="77">
        <v>15300</v>
      </c>
      <c r="K35" s="77">
        <v>0</v>
      </c>
      <c r="L35" s="77">
        <v>24326.88984</v>
      </c>
      <c r="M35" s="78">
        <v>1.4E-3</v>
      </c>
      <c r="N35" s="78">
        <v>7.3000000000000001E-3</v>
      </c>
      <c r="O35" s="78">
        <v>1E-3</v>
      </c>
    </row>
    <row r="36" spans="2:15">
      <c r="B36" t="s">
        <v>1643</v>
      </c>
      <c r="C36" t="s">
        <v>1644</v>
      </c>
      <c r="D36" t="s">
        <v>100</v>
      </c>
      <c r="E36" t="s">
        <v>123</v>
      </c>
      <c r="F36" t="s">
        <v>1645</v>
      </c>
      <c r="G36" t="s">
        <v>1642</v>
      </c>
      <c r="H36" t="s">
        <v>102</v>
      </c>
      <c r="I36" s="77">
        <v>42468.52</v>
      </c>
      <c r="J36" s="77">
        <v>37180</v>
      </c>
      <c r="K36" s="77">
        <v>0</v>
      </c>
      <c r="L36" s="77">
        <v>15789.795736</v>
      </c>
      <c r="M36" s="78">
        <v>1.5E-3</v>
      </c>
      <c r="N36" s="78">
        <v>4.7999999999999996E-3</v>
      </c>
      <c r="O36" s="78">
        <v>5.9999999999999995E-4</v>
      </c>
    </row>
    <row r="37" spans="2:15">
      <c r="B37" t="s">
        <v>1646</v>
      </c>
      <c r="C37" t="s">
        <v>1647</v>
      </c>
      <c r="D37" t="s">
        <v>100</v>
      </c>
      <c r="E37" t="s">
        <v>123</v>
      </c>
      <c r="F37" t="s">
        <v>939</v>
      </c>
      <c r="G37" t="s">
        <v>940</v>
      </c>
      <c r="H37" t="s">
        <v>102</v>
      </c>
      <c r="I37" s="77">
        <v>466969.51</v>
      </c>
      <c r="J37" s="77">
        <v>8105</v>
      </c>
      <c r="K37" s="77">
        <v>0</v>
      </c>
      <c r="L37" s="77">
        <v>37847.878785499997</v>
      </c>
      <c r="M37" s="78">
        <v>4.0000000000000001E-3</v>
      </c>
      <c r="N37" s="78">
        <v>1.14E-2</v>
      </c>
      <c r="O37" s="78">
        <v>1.6000000000000001E-3</v>
      </c>
    </row>
    <row r="38" spans="2:15">
      <c r="B38" t="s">
        <v>1648</v>
      </c>
      <c r="C38" t="s">
        <v>1649</v>
      </c>
      <c r="D38" t="s">
        <v>100</v>
      </c>
      <c r="E38" t="s">
        <v>123</v>
      </c>
      <c r="F38" t="s">
        <v>1073</v>
      </c>
      <c r="G38" t="s">
        <v>1074</v>
      </c>
      <c r="H38" t="s">
        <v>102</v>
      </c>
      <c r="I38" s="77">
        <v>2054183.65</v>
      </c>
      <c r="J38" s="77">
        <v>2537</v>
      </c>
      <c r="K38" s="77">
        <v>402.50071000000003</v>
      </c>
      <c r="L38" s="77">
        <v>52517.139910500002</v>
      </c>
      <c r="M38" s="78">
        <v>5.7999999999999996E-3</v>
      </c>
      <c r="N38" s="78">
        <v>1.5900000000000001E-2</v>
      </c>
      <c r="O38" s="78">
        <v>2.2000000000000001E-3</v>
      </c>
    </row>
    <row r="39" spans="2:15">
      <c r="B39" t="s">
        <v>1650</v>
      </c>
      <c r="C39" t="s">
        <v>1651</v>
      </c>
      <c r="D39" t="s">
        <v>100</v>
      </c>
      <c r="E39" t="s">
        <v>123</v>
      </c>
      <c r="F39" t="s">
        <v>577</v>
      </c>
      <c r="G39" t="s">
        <v>448</v>
      </c>
      <c r="H39" t="s">
        <v>102</v>
      </c>
      <c r="I39" s="77">
        <v>412712.15</v>
      </c>
      <c r="J39" s="77">
        <v>4751</v>
      </c>
      <c r="K39" s="77">
        <v>0</v>
      </c>
      <c r="L39" s="77">
        <v>19607.954246500001</v>
      </c>
      <c r="M39" s="78">
        <v>3.3E-3</v>
      </c>
      <c r="N39" s="78">
        <v>5.8999999999999999E-3</v>
      </c>
      <c r="O39" s="78">
        <v>8.0000000000000004E-4</v>
      </c>
    </row>
    <row r="40" spans="2:15">
      <c r="B40" t="s">
        <v>1652</v>
      </c>
      <c r="C40" t="s">
        <v>1653</v>
      </c>
      <c r="D40" t="s">
        <v>100</v>
      </c>
      <c r="E40" t="s">
        <v>123</v>
      </c>
      <c r="F40" t="s">
        <v>982</v>
      </c>
      <c r="G40" t="s">
        <v>448</v>
      </c>
      <c r="H40" t="s">
        <v>102</v>
      </c>
      <c r="I40" s="77">
        <v>120462.03</v>
      </c>
      <c r="J40" s="77">
        <v>2805</v>
      </c>
      <c r="K40" s="77">
        <v>0</v>
      </c>
      <c r="L40" s="77">
        <v>3378.9599414999998</v>
      </c>
      <c r="M40" s="78">
        <v>6.9999999999999999E-4</v>
      </c>
      <c r="N40" s="78">
        <v>1E-3</v>
      </c>
      <c r="O40" s="78">
        <v>1E-4</v>
      </c>
    </row>
    <row r="41" spans="2:15">
      <c r="B41" t="s">
        <v>1654</v>
      </c>
      <c r="C41" t="s">
        <v>1655</v>
      </c>
      <c r="D41" t="s">
        <v>100</v>
      </c>
      <c r="E41" t="s">
        <v>123</v>
      </c>
      <c r="F41" t="s">
        <v>581</v>
      </c>
      <c r="G41" t="s">
        <v>448</v>
      </c>
      <c r="H41" t="s">
        <v>102</v>
      </c>
      <c r="I41" s="77">
        <v>1557874.21</v>
      </c>
      <c r="J41" s="77">
        <v>1823</v>
      </c>
      <c r="K41" s="77">
        <v>0</v>
      </c>
      <c r="L41" s="77">
        <v>28400.0468483</v>
      </c>
      <c r="M41" s="78">
        <v>3.3E-3</v>
      </c>
      <c r="N41" s="78">
        <v>8.6E-3</v>
      </c>
      <c r="O41" s="78">
        <v>1.1999999999999999E-3</v>
      </c>
    </row>
    <row r="42" spans="2:15">
      <c r="B42" t="s">
        <v>1656</v>
      </c>
      <c r="C42" t="s">
        <v>1657</v>
      </c>
      <c r="D42" t="s">
        <v>100</v>
      </c>
      <c r="E42" t="s">
        <v>123</v>
      </c>
      <c r="F42" t="s">
        <v>594</v>
      </c>
      <c r="G42" t="s">
        <v>448</v>
      </c>
      <c r="H42" t="s">
        <v>102</v>
      </c>
      <c r="I42" s="77">
        <v>67326.25</v>
      </c>
      <c r="J42" s="77">
        <v>29700</v>
      </c>
      <c r="K42" s="77">
        <v>0</v>
      </c>
      <c r="L42" s="77">
        <v>19995.896250000002</v>
      </c>
      <c r="M42" s="78">
        <v>2.8E-3</v>
      </c>
      <c r="N42" s="78">
        <v>6.0000000000000001E-3</v>
      </c>
      <c r="O42" s="78">
        <v>8.0000000000000004E-4</v>
      </c>
    </row>
    <row r="43" spans="2:15">
      <c r="B43" t="s">
        <v>1658</v>
      </c>
      <c r="C43" t="s">
        <v>1659</v>
      </c>
      <c r="D43" t="s">
        <v>100</v>
      </c>
      <c r="E43" t="s">
        <v>123</v>
      </c>
      <c r="F43" t="s">
        <v>517</v>
      </c>
      <c r="G43" t="s">
        <v>448</v>
      </c>
      <c r="H43" t="s">
        <v>102</v>
      </c>
      <c r="I43" s="77">
        <v>5508878.7300000004</v>
      </c>
      <c r="J43" s="77">
        <v>992</v>
      </c>
      <c r="K43" s="77">
        <v>656.73828000000003</v>
      </c>
      <c r="L43" s="77">
        <v>55304.8152816</v>
      </c>
      <c r="M43" s="78">
        <v>7.3000000000000001E-3</v>
      </c>
      <c r="N43" s="78">
        <v>1.67E-2</v>
      </c>
      <c r="O43" s="78">
        <v>2.3E-3</v>
      </c>
    </row>
    <row r="44" spans="2:15">
      <c r="B44" t="s">
        <v>1660</v>
      </c>
      <c r="C44" t="s">
        <v>1661</v>
      </c>
      <c r="D44" t="s">
        <v>100</v>
      </c>
      <c r="E44" t="s">
        <v>123</v>
      </c>
      <c r="F44" t="s">
        <v>531</v>
      </c>
      <c r="G44" t="s">
        <v>448</v>
      </c>
      <c r="H44" t="s">
        <v>102</v>
      </c>
      <c r="I44" s="77">
        <v>274387.65000000002</v>
      </c>
      <c r="J44" s="77">
        <v>22500</v>
      </c>
      <c r="K44" s="77">
        <v>1502.1894</v>
      </c>
      <c r="L44" s="77">
        <v>63239.410649999998</v>
      </c>
      <c r="M44" s="78">
        <v>5.7999999999999996E-3</v>
      </c>
      <c r="N44" s="78">
        <v>1.9099999999999999E-2</v>
      </c>
      <c r="O44" s="78">
        <v>2.5999999999999999E-3</v>
      </c>
    </row>
    <row r="45" spans="2:15">
      <c r="B45" t="s">
        <v>1662</v>
      </c>
      <c r="C45" t="s">
        <v>1663</v>
      </c>
      <c r="D45" t="s">
        <v>100</v>
      </c>
      <c r="E45" t="s">
        <v>123</v>
      </c>
      <c r="F45" t="s">
        <v>489</v>
      </c>
      <c r="G45" t="s">
        <v>448</v>
      </c>
      <c r="H45" t="s">
        <v>102</v>
      </c>
      <c r="I45" s="77">
        <v>361175.52</v>
      </c>
      <c r="J45" s="77">
        <v>20580</v>
      </c>
      <c r="K45" s="77">
        <v>0</v>
      </c>
      <c r="L45" s="77">
        <v>74329.922015999997</v>
      </c>
      <c r="M45" s="78">
        <v>3.0000000000000001E-3</v>
      </c>
      <c r="N45" s="78">
        <v>2.24E-2</v>
      </c>
      <c r="O45" s="78">
        <v>3.0000000000000001E-3</v>
      </c>
    </row>
    <row r="46" spans="2:15">
      <c r="B46" t="s">
        <v>1664</v>
      </c>
      <c r="C46" t="s">
        <v>1665</v>
      </c>
      <c r="D46" t="s">
        <v>100</v>
      </c>
      <c r="E46" t="s">
        <v>123</v>
      </c>
      <c r="F46" t="s">
        <v>1265</v>
      </c>
      <c r="G46" t="s">
        <v>1266</v>
      </c>
      <c r="H46" t="s">
        <v>102</v>
      </c>
      <c r="I46" s="77">
        <v>820972.65</v>
      </c>
      <c r="J46" s="77">
        <v>3197</v>
      </c>
      <c r="K46" s="77">
        <v>0</v>
      </c>
      <c r="L46" s="77">
        <v>26246.495620500002</v>
      </c>
      <c r="M46" s="78">
        <v>6.9999999999999999E-4</v>
      </c>
      <c r="N46" s="78">
        <v>7.9000000000000008E-3</v>
      </c>
      <c r="O46" s="78">
        <v>1.1000000000000001E-3</v>
      </c>
    </row>
    <row r="47" spans="2:15">
      <c r="B47" t="s">
        <v>1666</v>
      </c>
      <c r="C47" t="s">
        <v>1667</v>
      </c>
      <c r="D47" t="s">
        <v>100</v>
      </c>
      <c r="E47" t="s">
        <v>123</v>
      </c>
      <c r="F47" t="s">
        <v>1668</v>
      </c>
      <c r="G47" t="s">
        <v>129</v>
      </c>
      <c r="H47" t="s">
        <v>102</v>
      </c>
      <c r="I47" s="77">
        <v>35268.410000000003</v>
      </c>
      <c r="J47" s="77">
        <v>80520</v>
      </c>
      <c r="K47" s="77">
        <v>0</v>
      </c>
      <c r="L47" s="77">
        <v>28398.123732</v>
      </c>
      <c r="M47" s="78">
        <v>5.9999999999999995E-4</v>
      </c>
      <c r="N47" s="78">
        <v>8.6E-3</v>
      </c>
      <c r="O47" s="78">
        <v>1.1999999999999999E-3</v>
      </c>
    </row>
    <row r="48" spans="2:15">
      <c r="B48" t="s">
        <v>1669</v>
      </c>
      <c r="C48" t="s">
        <v>1670</v>
      </c>
      <c r="D48" t="s">
        <v>100</v>
      </c>
      <c r="E48" t="s">
        <v>123</v>
      </c>
      <c r="F48" t="s">
        <v>667</v>
      </c>
      <c r="G48" t="s">
        <v>132</v>
      </c>
      <c r="H48" t="s">
        <v>102</v>
      </c>
      <c r="I48" s="77">
        <v>9060880.1400000006</v>
      </c>
      <c r="J48" s="77">
        <v>488.6</v>
      </c>
      <c r="K48" s="77">
        <v>0</v>
      </c>
      <c r="L48" s="77">
        <v>44271.460364040002</v>
      </c>
      <c r="M48" s="78">
        <v>3.3E-3</v>
      </c>
      <c r="N48" s="78">
        <v>1.34E-2</v>
      </c>
      <c r="O48" s="78">
        <v>1.8E-3</v>
      </c>
    </row>
    <row r="49" spans="2:15">
      <c r="B49" s="79" t="s">
        <v>1671</v>
      </c>
      <c r="E49" s="16"/>
      <c r="F49" s="16"/>
      <c r="G49" s="16"/>
      <c r="I49" s="81">
        <v>88563867.310000002</v>
      </c>
      <c r="K49" s="81">
        <v>1848.4935499999999</v>
      </c>
      <c r="L49" s="81">
        <v>735825.50461086002</v>
      </c>
      <c r="N49" s="80">
        <v>0.22220000000000001</v>
      </c>
      <c r="O49" s="80">
        <v>3.0200000000000001E-2</v>
      </c>
    </row>
    <row r="50" spans="2:15">
      <c r="B50" t="s">
        <v>1672</v>
      </c>
      <c r="C50" t="s">
        <v>1673</v>
      </c>
      <c r="D50" t="s">
        <v>100</v>
      </c>
      <c r="E50" t="s">
        <v>123</v>
      </c>
      <c r="F50" t="s">
        <v>1674</v>
      </c>
      <c r="G50" t="s">
        <v>101</v>
      </c>
      <c r="H50" t="s">
        <v>102</v>
      </c>
      <c r="I50" s="77">
        <v>71395.8</v>
      </c>
      <c r="J50" s="77">
        <v>14230</v>
      </c>
      <c r="K50" s="77">
        <v>0</v>
      </c>
      <c r="L50" s="77">
        <v>10159.62234</v>
      </c>
      <c r="M50" s="78">
        <v>2.8E-3</v>
      </c>
      <c r="N50" s="78">
        <v>3.0999999999999999E-3</v>
      </c>
      <c r="O50" s="78">
        <v>4.0000000000000002E-4</v>
      </c>
    </row>
    <row r="51" spans="2:15">
      <c r="B51" t="s">
        <v>1675</v>
      </c>
      <c r="C51" t="s">
        <v>1676</v>
      </c>
      <c r="D51" t="s">
        <v>100</v>
      </c>
      <c r="E51" t="s">
        <v>123</v>
      </c>
      <c r="F51" t="s">
        <v>1090</v>
      </c>
      <c r="G51" t="s">
        <v>467</v>
      </c>
      <c r="H51" t="s">
        <v>102</v>
      </c>
      <c r="I51" s="77">
        <v>4584122.8899999997</v>
      </c>
      <c r="J51" s="77">
        <v>98.1</v>
      </c>
      <c r="K51" s="77">
        <v>0</v>
      </c>
      <c r="L51" s="77">
        <v>4497.0245550899999</v>
      </c>
      <c r="M51" s="78">
        <v>1.4E-3</v>
      </c>
      <c r="N51" s="78">
        <v>1.4E-3</v>
      </c>
      <c r="O51" s="78">
        <v>2.0000000000000001E-4</v>
      </c>
    </row>
    <row r="52" spans="2:15">
      <c r="B52" t="s">
        <v>1677</v>
      </c>
      <c r="C52" t="s">
        <v>1678</v>
      </c>
      <c r="D52" t="s">
        <v>100</v>
      </c>
      <c r="E52" t="s">
        <v>123</v>
      </c>
      <c r="F52" t="s">
        <v>773</v>
      </c>
      <c r="G52" t="s">
        <v>467</v>
      </c>
      <c r="H52" t="s">
        <v>102</v>
      </c>
      <c r="I52" s="77">
        <v>72382.880000000005</v>
      </c>
      <c r="J52" s="77">
        <v>35160</v>
      </c>
      <c r="K52" s="77">
        <v>0</v>
      </c>
      <c r="L52" s="77">
        <v>25449.820608000002</v>
      </c>
      <c r="M52" s="78">
        <v>6.7999999999999996E-3</v>
      </c>
      <c r="N52" s="78">
        <v>7.7000000000000002E-3</v>
      </c>
      <c r="O52" s="78">
        <v>1E-3</v>
      </c>
    </row>
    <row r="53" spans="2:15">
      <c r="B53" t="s">
        <v>1679</v>
      </c>
      <c r="C53" t="s">
        <v>1680</v>
      </c>
      <c r="D53" t="s">
        <v>100</v>
      </c>
      <c r="E53" t="s">
        <v>123</v>
      </c>
      <c r="F53" t="s">
        <v>892</v>
      </c>
      <c r="G53" t="s">
        <v>893</v>
      </c>
      <c r="H53" t="s">
        <v>102</v>
      </c>
      <c r="I53" s="77">
        <v>179527.78</v>
      </c>
      <c r="J53" s="77">
        <v>8390</v>
      </c>
      <c r="K53" s="77">
        <v>0</v>
      </c>
      <c r="L53" s="77">
        <v>15062.380741999999</v>
      </c>
      <c r="M53" s="78">
        <v>5.3E-3</v>
      </c>
      <c r="N53" s="78">
        <v>4.4999999999999997E-3</v>
      </c>
      <c r="O53" s="78">
        <v>5.9999999999999995E-4</v>
      </c>
    </row>
    <row r="54" spans="2:15">
      <c r="B54" t="s">
        <v>1681</v>
      </c>
      <c r="C54" t="s">
        <v>1682</v>
      </c>
      <c r="D54" t="s">
        <v>100</v>
      </c>
      <c r="E54" t="s">
        <v>123</v>
      </c>
      <c r="F54" t="s">
        <v>1683</v>
      </c>
      <c r="G54" t="s">
        <v>893</v>
      </c>
      <c r="H54" t="s">
        <v>102</v>
      </c>
      <c r="I54" s="77">
        <v>787987.94</v>
      </c>
      <c r="J54" s="77">
        <v>762</v>
      </c>
      <c r="K54" s="77">
        <v>0</v>
      </c>
      <c r="L54" s="77">
        <v>6004.4681028000005</v>
      </c>
      <c r="M54" s="78">
        <v>4.4000000000000003E-3</v>
      </c>
      <c r="N54" s="78">
        <v>1.8E-3</v>
      </c>
      <c r="O54" s="78">
        <v>2.0000000000000001E-4</v>
      </c>
    </row>
    <row r="55" spans="2:15">
      <c r="B55" t="s">
        <v>1684</v>
      </c>
      <c r="C55" t="s">
        <v>1685</v>
      </c>
      <c r="D55" t="s">
        <v>100</v>
      </c>
      <c r="E55" t="s">
        <v>123</v>
      </c>
      <c r="F55" t="s">
        <v>803</v>
      </c>
      <c r="G55" t="s">
        <v>804</v>
      </c>
      <c r="H55" t="s">
        <v>102</v>
      </c>
      <c r="I55" s="77">
        <v>5741.55</v>
      </c>
      <c r="J55" s="77">
        <v>45570</v>
      </c>
      <c r="K55" s="77">
        <v>0</v>
      </c>
      <c r="L55" s="77">
        <v>2616.4243350000002</v>
      </c>
      <c r="M55" s="78">
        <v>1.9E-3</v>
      </c>
      <c r="N55" s="78">
        <v>8.0000000000000004E-4</v>
      </c>
      <c r="O55" s="78">
        <v>1E-4</v>
      </c>
    </row>
    <row r="56" spans="2:15">
      <c r="B56" t="s">
        <v>1686</v>
      </c>
      <c r="C56" t="s">
        <v>1687</v>
      </c>
      <c r="D56" t="s">
        <v>100</v>
      </c>
      <c r="E56" t="s">
        <v>123</v>
      </c>
      <c r="F56" t="s">
        <v>1688</v>
      </c>
      <c r="G56" t="s">
        <v>710</v>
      </c>
      <c r="H56" t="s">
        <v>102</v>
      </c>
      <c r="I56" s="77">
        <v>44407.57</v>
      </c>
      <c r="J56" s="77">
        <v>8831</v>
      </c>
      <c r="K56" s="77">
        <v>0</v>
      </c>
      <c r="L56" s="77">
        <v>3921.6325066999998</v>
      </c>
      <c r="M56" s="78">
        <v>3.0000000000000001E-3</v>
      </c>
      <c r="N56" s="78">
        <v>1.1999999999999999E-3</v>
      </c>
      <c r="O56" s="78">
        <v>2.0000000000000001E-4</v>
      </c>
    </row>
    <row r="57" spans="2:15">
      <c r="B57" t="s">
        <v>1689</v>
      </c>
      <c r="C57" t="s">
        <v>1690</v>
      </c>
      <c r="D57" t="s">
        <v>100</v>
      </c>
      <c r="E57" t="s">
        <v>123</v>
      </c>
      <c r="F57" t="s">
        <v>1691</v>
      </c>
      <c r="G57" t="s">
        <v>710</v>
      </c>
      <c r="H57" t="s">
        <v>102</v>
      </c>
      <c r="I57" s="77">
        <v>233823.1</v>
      </c>
      <c r="J57" s="77">
        <v>4874</v>
      </c>
      <c r="K57" s="77">
        <v>0</v>
      </c>
      <c r="L57" s="77">
        <v>11396.537893999999</v>
      </c>
      <c r="M57" s="78">
        <v>3.0000000000000001E-3</v>
      </c>
      <c r="N57" s="78">
        <v>3.3999999999999998E-3</v>
      </c>
      <c r="O57" s="78">
        <v>5.0000000000000001E-4</v>
      </c>
    </row>
    <row r="58" spans="2:15">
      <c r="B58" t="s">
        <v>1692</v>
      </c>
      <c r="C58" t="s">
        <v>1693</v>
      </c>
      <c r="D58" t="s">
        <v>100</v>
      </c>
      <c r="E58" t="s">
        <v>123</v>
      </c>
      <c r="F58" t="s">
        <v>1694</v>
      </c>
      <c r="G58" t="s">
        <v>710</v>
      </c>
      <c r="H58" t="s">
        <v>102</v>
      </c>
      <c r="I58" s="77">
        <v>17832</v>
      </c>
      <c r="J58" s="77">
        <v>383</v>
      </c>
      <c r="K58" s="77">
        <v>0</v>
      </c>
      <c r="L58" s="77">
        <v>68.296559999999999</v>
      </c>
      <c r="M58" s="78">
        <v>0</v>
      </c>
      <c r="N58" s="78">
        <v>0</v>
      </c>
      <c r="O58" s="78">
        <v>0</v>
      </c>
    </row>
    <row r="59" spans="2:15">
      <c r="B59" t="s">
        <v>1695</v>
      </c>
      <c r="C59" t="s">
        <v>1696</v>
      </c>
      <c r="D59" t="s">
        <v>100</v>
      </c>
      <c r="E59" t="s">
        <v>123</v>
      </c>
      <c r="F59" t="s">
        <v>1697</v>
      </c>
      <c r="G59" t="s">
        <v>710</v>
      </c>
      <c r="H59" t="s">
        <v>102</v>
      </c>
      <c r="I59" s="77">
        <v>221065.08</v>
      </c>
      <c r="J59" s="77">
        <v>7300</v>
      </c>
      <c r="K59" s="77">
        <v>0</v>
      </c>
      <c r="L59" s="77">
        <v>16137.750840000001</v>
      </c>
      <c r="M59" s="78">
        <v>3.5999999999999999E-3</v>
      </c>
      <c r="N59" s="78">
        <v>4.8999999999999998E-3</v>
      </c>
      <c r="O59" s="78">
        <v>6.9999999999999999E-4</v>
      </c>
    </row>
    <row r="60" spans="2:15">
      <c r="B60" t="s">
        <v>1698</v>
      </c>
      <c r="C60" t="s">
        <v>1699</v>
      </c>
      <c r="D60" t="s">
        <v>100</v>
      </c>
      <c r="E60" t="s">
        <v>123</v>
      </c>
      <c r="F60" t="s">
        <v>1107</v>
      </c>
      <c r="G60" t="s">
        <v>833</v>
      </c>
      <c r="H60" t="s">
        <v>102</v>
      </c>
      <c r="I60" s="77">
        <v>1098873.24</v>
      </c>
      <c r="J60" s="77">
        <v>895.2</v>
      </c>
      <c r="K60" s="77">
        <v>0</v>
      </c>
      <c r="L60" s="77">
        <v>9837.1132444800005</v>
      </c>
      <c r="M60" s="78">
        <v>5.1999999999999998E-3</v>
      </c>
      <c r="N60" s="78">
        <v>3.0000000000000001E-3</v>
      </c>
      <c r="O60" s="78">
        <v>4.0000000000000002E-4</v>
      </c>
    </row>
    <row r="61" spans="2:15">
      <c r="B61" t="s">
        <v>1700</v>
      </c>
      <c r="C61" t="s">
        <v>1701</v>
      </c>
      <c r="D61" t="s">
        <v>100</v>
      </c>
      <c r="E61" t="s">
        <v>123</v>
      </c>
      <c r="F61" t="s">
        <v>1122</v>
      </c>
      <c r="G61" t="s">
        <v>833</v>
      </c>
      <c r="H61" t="s">
        <v>102</v>
      </c>
      <c r="I61" s="77">
        <v>103803.69</v>
      </c>
      <c r="J61" s="77">
        <v>14130</v>
      </c>
      <c r="K61" s="77">
        <v>0</v>
      </c>
      <c r="L61" s="77">
        <v>14667.461396999999</v>
      </c>
      <c r="M61" s="78">
        <v>8.2000000000000007E-3</v>
      </c>
      <c r="N61" s="78">
        <v>4.4000000000000003E-3</v>
      </c>
      <c r="O61" s="78">
        <v>5.9999999999999995E-4</v>
      </c>
    </row>
    <row r="62" spans="2:15">
      <c r="B62" t="s">
        <v>1702</v>
      </c>
      <c r="C62" t="s">
        <v>1703</v>
      </c>
      <c r="D62" t="s">
        <v>100</v>
      </c>
      <c r="E62" t="s">
        <v>123</v>
      </c>
      <c r="F62" t="s">
        <v>1704</v>
      </c>
      <c r="G62" t="s">
        <v>833</v>
      </c>
      <c r="H62" t="s">
        <v>102</v>
      </c>
      <c r="I62" s="77">
        <v>54970.95</v>
      </c>
      <c r="J62" s="77">
        <v>7144</v>
      </c>
      <c r="K62" s="77">
        <v>70.448499999999996</v>
      </c>
      <c r="L62" s="77">
        <v>3997.5731679999999</v>
      </c>
      <c r="M62" s="78">
        <v>1.8E-3</v>
      </c>
      <c r="N62" s="78">
        <v>1.1999999999999999E-3</v>
      </c>
      <c r="O62" s="78">
        <v>2.0000000000000001E-4</v>
      </c>
    </row>
    <row r="63" spans="2:15">
      <c r="B63" t="s">
        <v>1705</v>
      </c>
      <c r="C63" t="s">
        <v>1706</v>
      </c>
      <c r="D63" t="s">
        <v>100</v>
      </c>
      <c r="E63" t="s">
        <v>123</v>
      </c>
      <c r="F63" t="s">
        <v>1053</v>
      </c>
      <c r="G63" t="s">
        <v>833</v>
      </c>
      <c r="H63" t="s">
        <v>102</v>
      </c>
      <c r="I63" s="77">
        <v>84990.41</v>
      </c>
      <c r="J63" s="77">
        <v>20430</v>
      </c>
      <c r="K63" s="77">
        <v>0</v>
      </c>
      <c r="L63" s="77">
        <v>17363.540763000001</v>
      </c>
      <c r="M63" s="78">
        <v>4.4999999999999997E-3</v>
      </c>
      <c r="N63" s="78">
        <v>5.1999999999999998E-3</v>
      </c>
      <c r="O63" s="78">
        <v>6.9999999999999999E-4</v>
      </c>
    </row>
    <row r="64" spans="2:15">
      <c r="B64" t="s">
        <v>1707</v>
      </c>
      <c r="C64" t="s">
        <v>1708</v>
      </c>
      <c r="D64" t="s">
        <v>100</v>
      </c>
      <c r="E64" t="s">
        <v>123</v>
      </c>
      <c r="F64" t="s">
        <v>1709</v>
      </c>
      <c r="G64" t="s">
        <v>833</v>
      </c>
      <c r="H64" t="s">
        <v>102</v>
      </c>
      <c r="I64" s="77">
        <v>1319399.8400000001</v>
      </c>
      <c r="J64" s="77">
        <v>653</v>
      </c>
      <c r="K64" s="77">
        <v>108.94969</v>
      </c>
      <c r="L64" s="77">
        <v>8724.6306452000008</v>
      </c>
      <c r="M64" s="78">
        <v>4.4000000000000003E-3</v>
      </c>
      <c r="N64" s="78">
        <v>2.5999999999999999E-3</v>
      </c>
      <c r="O64" s="78">
        <v>4.0000000000000002E-4</v>
      </c>
    </row>
    <row r="65" spans="2:15">
      <c r="B65" t="s">
        <v>1710</v>
      </c>
      <c r="C65" t="s">
        <v>1711</v>
      </c>
      <c r="D65" t="s">
        <v>100</v>
      </c>
      <c r="E65" t="s">
        <v>123</v>
      </c>
      <c r="F65" t="s">
        <v>1712</v>
      </c>
      <c r="G65" t="s">
        <v>411</v>
      </c>
      <c r="H65" t="s">
        <v>102</v>
      </c>
      <c r="I65" s="77">
        <v>8287.14</v>
      </c>
      <c r="J65" s="77">
        <v>13450</v>
      </c>
      <c r="K65" s="77">
        <v>0</v>
      </c>
      <c r="L65" s="77">
        <v>1114.62033</v>
      </c>
      <c r="M65" s="78">
        <v>2.0000000000000001E-4</v>
      </c>
      <c r="N65" s="78">
        <v>2.9999999999999997E-4</v>
      </c>
      <c r="O65" s="78">
        <v>0</v>
      </c>
    </row>
    <row r="66" spans="2:15">
      <c r="B66" t="s">
        <v>1713</v>
      </c>
      <c r="C66" t="s">
        <v>1714</v>
      </c>
      <c r="D66" t="s">
        <v>100</v>
      </c>
      <c r="E66" t="s">
        <v>123</v>
      </c>
      <c r="F66" t="s">
        <v>1715</v>
      </c>
      <c r="G66" t="s">
        <v>1716</v>
      </c>
      <c r="H66" t="s">
        <v>102</v>
      </c>
      <c r="I66" s="77">
        <v>6153</v>
      </c>
      <c r="J66" s="77">
        <v>499.9</v>
      </c>
      <c r="K66" s="77">
        <v>0</v>
      </c>
      <c r="L66" s="77">
        <v>30.758846999999999</v>
      </c>
      <c r="M66" s="78">
        <v>0</v>
      </c>
      <c r="N66" s="78">
        <v>0</v>
      </c>
      <c r="O66" s="78">
        <v>0</v>
      </c>
    </row>
    <row r="67" spans="2:15">
      <c r="B67" t="s">
        <v>1717</v>
      </c>
      <c r="C67" t="s">
        <v>1718</v>
      </c>
      <c r="D67" t="s">
        <v>100</v>
      </c>
      <c r="E67" t="s">
        <v>123</v>
      </c>
      <c r="F67" t="s">
        <v>1719</v>
      </c>
      <c r="G67" t="s">
        <v>112</v>
      </c>
      <c r="H67" t="s">
        <v>102</v>
      </c>
      <c r="I67" s="77">
        <v>83050.98</v>
      </c>
      <c r="J67" s="77">
        <v>8579</v>
      </c>
      <c r="K67" s="77">
        <v>0</v>
      </c>
      <c r="L67" s="77">
        <v>7124.9435741999996</v>
      </c>
      <c r="M67" s="78">
        <v>2.3E-3</v>
      </c>
      <c r="N67" s="78">
        <v>2.2000000000000001E-3</v>
      </c>
      <c r="O67" s="78">
        <v>2.9999999999999997E-4</v>
      </c>
    </row>
    <row r="68" spans="2:15">
      <c r="B68" t="s">
        <v>1720</v>
      </c>
      <c r="C68" t="s">
        <v>1721</v>
      </c>
      <c r="D68" t="s">
        <v>100</v>
      </c>
      <c r="E68" t="s">
        <v>123</v>
      </c>
      <c r="F68" t="s">
        <v>753</v>
      </c>
      <c r="G68" t="s">
        <v>112</v>
      </c>
      <c r="H68" t="s">
        <v>102</v>
      </c>
      <c r="I68" s="77">
        <v>13765724.869999999</v>
      </c>
      <c r="J68" s="77">
        <v>60.9</v>
      </c>
      <c r="K68" s="77">
        <v>0</v>
      </c>
      <c r="L68" s="77">
        <v>8383.32644583</v>
      </c>
      <c r="M68" s="78">
        <v>1.09E-2</v>
      </c>
      <c r="N68" s="78">
        <v>2.5000000000000001E-3</v>
      </c>
      <c r="O68" s="78">
        <v>2.9999999999999997E-4</v>
      </c>
    </row>
    <row r="69" spans="2:15">
      <c r="B69" t="s">
        <v>1722</v>
      </c>
      <c r="C69" t="s">
        <v>1723</v>
      </c>
      <c r="D69" t="s">
        <v>100</v>
      </c>
      <c r="E69" t="s">
        <v>123</v>
      </c>
      <c r="F69" t="s">
        <v>1724</v>
      </c>
      <c r="G69" t="s">
        <v>112</v>
      </c>
      <c r="H69" t="s">
        <v>102</v>
      </c>
      <c r="I69" s="77">
        <v>31569.66</v>
      </c>
      <c r="J69" s="77">
        <v>40150</v>
      </c>
      <c r="K69" s="77">
        <v>0</v>
      </c>
      <c r="L69" s="77">
        <v>12675.218489999999</v>
      </c>
      <c r="M69" s="78">
        <v>4.5999999999999999E-3</v>
      </c>
      <c r="N69" s="78">
        <v>3.8E-3</v>
      </c>
      <c r="O69" s="78">
        <v>5.0000000000000001E-4</v>
      </c>
    </row>
    <row r="70" spans="2:15">
      <c r="B70" t="s">
        <v>1725</v>
      </c>
      <c r="C70" t="s">
        <v>1726</v>
      </c>
      <c r="D70" t="s">
        <v>100</v>
      </c>
      <c r="E70" t="s">
        <v>123</v>
      </c>
      <c r="F70" t="s">
        <v>955</v>
      </c>
      <c r="G70" t="s">
        <v>956</v>
      </c>
      <c r="H70" t="s">
        <v>102</v>
      </c>
      <c r="I70" s="77">
        <v>35334104.829999998</v>
      </c>
      <c r="J70" s="77">
        <v>126</v>
      </c>
      <c r="K70" s="77">
        <v>0</v>
      </c>
      <c r="L70" s="77">
        <v>44520.9720858</v>
      </c>
      <c r="M70" s="78">
        <v>1.3599999999999999E-2</v>
      </c>
      <c r="N70" s="78">
        <v>1.34E-2</v>
      </c>
      <c r="O70" s="78">
        <v>1.8E-3</v>
      </c>
    </row>
    <row r="71" spans="2:15">
      <c r="B71" t="s">
        <v>1727</v>
      </c>
      <c r="C71" t="s">
        <v>1728</v>
      </c>
      <c r="D71" t="s">
        <v>100</v>
      </c>
      <c r="E71" t="s">
        <v>123</v>
      </c>
      <c r="F71" t="s">
        <v>1729</v>
      </c>
      <c r="G71" t="s">
        <v>956</v>
      </c>
      <c r="H71" t="s">
        <v>102</v>
      </c>
      <c r="I71" s="77">
        <v>117078.29</v>
      </c>
      <c r="J71" s="77">
        <v>1796</v>
      </c>
      <c r="K71" s="77">
        <v>0</v>
      </c>
      <c r="L71" s="77">
        <v>2102.7260884000002</v>
      </c>
      <c r="M71" s="78">
        <v>1.1999999999999999E-3</v>
      </c>
      <c r="N71" s="78">
        <v>5.9999999999999995E-4</v>
      </c>
      <c r="O71" s="78">
        <v>1E-4</v>
      </c>
    </row>
    <row r="72" spans="2:15">
      <c r="B72" t="s">
        <v>1730</v>
      </c>
      <c r="C72" t="s">
        <v>1731</v>
      </c>
      <c r="D72" t="s">
        <v>100</v>
      </c>
      <c r="E72" t="s">
        <v>123</v>
      </c>
      <c r="F72" t="s">
        <v>1732</v>
      </c>
      <c r="G72" t="s">
        <v>956</v>
      </c>
      <c r="H72" t="s">
        <v>102</v>
      </c>
      <c r="I72" s="77">
        <v>561389.62</v>
      </c>
      <c r="J72" s="77">
        <v>1519</v>
      </c>
      <c r="K72" s="77">
        <v>0</v>
      </c>
      <c r="L72" s="77">
        <v>8527.5083278000002</v>
      </c>
      <c r="M72" s="78">
        <v>6.0000000000000001E-3</v>
      </c>
      <c r="N72" s="78">
        <v>2.5999999999999999E-3</v>
      </c>
      <c r="O72" s="78">
        <v>2.9999999999999997E-4</v>
      </c>
    </row>
    <row r="73" spans="2:15">
      <c r="B73" t="s">
        <v>1733</v>
      </c>
      <c r="C73" t="s">
        <v>1734</v>
      </c>
      <c r="D73" t="s">
        <v>100</v>
      </c>
      <c r="E73" t="s">
        <v>123</v>
      </c>
      <c r="F73" t="s">
        <v>1735</v>
      </c>
      <c r="G73" t="s">
        <v>956</v>
      </c>
      <c r="H73" t="s">
        <v>102</v>
      </c>
      <c r="I73" s="77">
        <v>2835608.25</v>
      </c>
      <c r="J73" s="77">
        <v>263.10000000000002</v>
      </c>
      <c r="K73" s="77">
        <v>0</v>
      </c>
      <c r="L73" s="77">
        <v>7460.4853057500004</v>
      </c>
      <c r="M73" s="78">
        <v>2.5000000000000001E-3</v>
      </c>
      <c r="N73" s="78">
        <v>2.3E-3</v>
      </c>
      <c r="O73" s="78">
        <v>2.9999999999999997E-4</v>
      </c>
    </row>
    <row r="74" spans="2:15">
      <c r="B74" t="s">
        <v>1736</v>
      </c>
      <c r="C74" t="s">
        <v>1737</v>
      </c>
      <c r="D74" t="s">
        <v>100</v>
      </c>
      <c r="E74" t="s">
        <v>123</v>
      </c>
      <c r="F74" t="s">
        <v>1738</v>
      </c>
      <c r="G74" t="s">
        <v>663</v>
      </c>
      <c r="H74" t="s">
        <v>102</v>
      </c>
      <c r="I74" s="77">
        <v>1123286.24</v>
      </c>
      <c r="J74" s="77">
        <v>861.4</v>
      </c>
      <c r="K74" s="77">
        <v>126.29859999999999</v>
      </c>
      <c r="L74" s="77">
        <v>9802.2862713600007</v>
      </c>
      <c r="M74" s="78">
        <v>1.0500000000000001E-2</v>
      </c>
      <c r="N74" s="78">
        <v>3.0000000000000001E-3</v>
      </c>
      <c r="O74" s="78">
        <v>4.0000000000000002E-4</v>
      </c>
    </row>
    <row r="75" spans="2:15">
      <c r="B75" t="s">
        <v>1739</v>
      </c>
      <c r="C75" t="s">
        <v>1740</v>
      </c>
      <c r="D75" t="s">
        <v>100</v>
      </c>
      <c r="E75" t="s">
        <v>123</v>
      </c>
      <c r="F75" t="s">
        <v>1741</v>
      </c>
      <c r="G75" t="s">
        <v>663</v>
      </c>
      <c r="H75" t="s">
        <v>102</v>
      </c>
      <c r="I75" s="77">
        <v>45903.839999999997</v>
      </c>
      <c r="J75" s="77">
        <v>14360</v>
      </c>
      <c r="K75" s="77">
        <v>0</v>
      </c>
      <c r="L75" s="77">
        <v>6591.791424</v>
      </c>
      <c r="M75" s="78">
        <v>4.7999999999999996E-3</v>
      </c>
      <c r="N75" s="78">
        <v>2E-3</v>
      </c>
      <c r="O75" s="78">
        <v>2.9999999999999997E-4</v>
      </c>
    </row>
    <row r="76" spans="2:15">
      <c r="B76" t="s">
        <v>1742</v>
      </c>
      <c r="C76" t="s">
        <v>1743</v>
      </c>
      <c r="D76" t="s">
        <v>100</v>
      </c>
      <c r="E76" t="s">
        <v>123</v>
      </c>
      <c r="F76" t="s">
        <v>1744</v>
      </c>
      <c r="G76" t="s">
        <v>1642</v>
      </c>
      <c r="H76" t="s">
        <v>102</v>
      </c>
      <c r="I76" s="77">
        <v>100822.6</v>
      </c>
      <c r="J76" s="77">
        <v>9869</v>
      </c>
      <c r="K76" s="77">
        <v>0</v>
      </c>
      <c r="L76" s="77">
        <v>9950.1823939999995</v>
      </c>
      <c r="M76" s="78">
        <v>2.3E-3</v>
      </c>
      <c r="N76" s="78">
        <v>3.0000000000000001E-3</v>
      </c>
      <c r="O76" s="78">
        <v>4.0000000000000002E-4</v>
      </c>
    </row>
    <row r="77" spans="2:15">
      <c r="B77" t="s">
        <v>1745</v>
      </c>
      <c r="C77" t="s">
        <v>1746</v>
      </c>
      <c r="D77" t="s">
        <v>100</v>
      </c>
      <c r="E77" t="s">
        <v>123</v>
      </c>
      <c r="F77" t="s">
        <v>1747</v>
      </c>
      <c r="G77" t="s">
        <v>940</v>
      </c>
      <c r="H77" t="s">
        <v>102</v>
      </c>
      <c r="I77" s="77">
        <v>472231.22</v>
      </c>
      <c r="J77" s="77">
        <v>1221</v>
      </c>
      <c r="K77" s="77">
        <v>0</v>
      </c>
      <c r="L77" s="77">
        <v>5765.9431961999999</v>
      </c>
      <c r="M77" s="78">
        <v>4.7000000000000002E-3</v>
      </c>
      <c r="N77" s="78">
        <v>1.6999999999999999E-3</v>
      </c>
      <c r="O77" s="78">
        <v>2.0000000000000001E-4</v>
      </c>
    </row>
    <row r="78" spans="2:15">
      <c r="B78" t="s">
        <v>1748</v>
      </c>
      <c r="C78" t="s">
        <v>1749</v>
      </c>
      <c r="D78" t="s">
        <v>100</v>
      </c>
      <c r="E78" t="s">
        <v>123</v>
      </c>
      <c r="F78" t="s">
        <v>850</v>
      </c>
      <c r="G78" t="s">
        <v>1167</v>
      </c>
      <c r="H78" t="s">
        <v>102</v>
      </c>
      <c r="I78" s="77">
        <v>141909.97</v>
      </c>
      <c r="J78" s="77">
        <v>33500</v>
      </c>
      <c r="K78" s="77">
        <v>0</v>
      </c>
      <c r="L78" s="77">
        <v>47539.839950000001</v>
      </c>
      <c r="M78" s="78">
        <v>8.8000000000000005E-3</v>
      </c>
      <c r="N78" s="78">
        <v>1.44E-2</v>
      </c>
      <c r="O78" s="78">
        <v>1.9E-3</v>
      </c>
    </row>
    <row r="79" spans="2:15">
      <c r="B79" t="s">
        <v>1750</v>
      </c>
      <c r="C79" t="s">
        <v>1751</v>
      </c>
      <c r="D79" t="s">
        <v>100</v>
      </c>
      <c r="E79" t="s">
        <v>123</v>
      </c>
      <c r="F79" t="s">
        <v>1752</v>
      </c>
      <c r="G79" t="s">
        <v>1010</v>
      </c>
      <c r="H79" t="s">
        <v>102</v>
      </c>
      <c r="I79" s="77">
        <v>33265.11</v>
      </c>
      <c r="J79" s="77">
        <v>8193</v>
      </c>
      <c r="K79" s="77">
        <v>63.753399999999999</v>
      </c>
      <c r="L79" s="77">
        <v>2789.1638622999999</v>
      </c>
      <c r="M79" s="78">
        <v>3.0000000000000001E-3</v>
      </c>
      <c r="N79" s="78">
        <v>8.0000000000000004E-4</v>
      </c>
      <c r="O79" s="78">
        <v>1E-4</v>
      </c>
    </row>
    <row r="80" spans="2:15">
      <c r="B80" t="s">
        <v>1753</v>
      </c>
      <c r="C80" t="s">
        <v>1754</v>
      </c>
      <c r="D80" t="s">
        <v>100</v>
      </c>
      <c r="E80" t="s">
        <v>123</v>
      </c>
      <c r="F80" t="s">
        <v>1755</v>
      </c>
      <c r="G80" t="s">
        <v>1010</v>
      </c>
      <c r="H80" t="s">
        <v>102</v>
      </c>
      <c r="I80" s="77">
        <v>47772.79</v>
      </c>
      <c r="J80" s="77">
        <v>3586</v>
      </c>
      <c r="K80" s="77">
        <v>0</v>
      </c>
      <c r="L80" s="77">
        <v>1713.1322494000001</v>
      </c>
      <c r="M80" s="78">
        <v>1.6999999999999999E-3</v>
      </c>
      <c r="N80" s="78">
        <v>5.0000000000000001E-4</v>
      </c>
      <c r="O80" s="78">
        <v>1E-4</v>
      </c>
    </row>
    <row r="81" spans="2:15">
      <c r="B81" t="s">
        <v>1756</v>
      </c>
      <c r="C81" t="s">
        <v>1757</v>
      </c>
      <c r="D81" t="s">
        <v>100</v>
      </c>
      <c r="E81" t="s">
        <v>123</v>
      </c>
      <c r="F81" t="s">
        <v>1758</v>
      </c>
      <c r="G81" t="s">
        <v>1010</v>
      </c>
      <c r="H81" t="s">
        <v>102</v>
      </c>
      <c r="I81" s="77">
        <v>667</v>
      </c>
      <c r="J81" s="77">
        <v>3341</v>
      </c>
      <c r="K81" s="77">
        <v>0</v>
      </c>
      <c r="L81" s="77">
        <v>22.284469999999999</v>
      </c>
      <c r="M81" s="78">
        <v>0</v>
      </c>
      <c r="N81" s="78">
        <v>0</v>
      </c>
      <c r="O81" s="78">
        <v>0</v>
      </c>
    </row>
    <row r="82" spans="2:15">
      <c r="B82" t="s">
        <v>1759</v>
      </c>
      <c r="C82" t="s">
        <v>1760</v>
      </c>
      <c r="D82" t="s">
        <v>100</v>
      </c>
      <c r="E82" t="s">
        <v>123</v>
      </c>
      <c r="F82" t="s">
        <v>1761</v>
      </c>
      <c r="G82" t="s">
        <v>1010</v>
      </c>
      <c r="H82" t="s">
        <v>102</v>
      </c>
      <c r="I82" s="77">
        <v>77003.210000000006</v>
      </c>
      <c r="J82" s="77">
        <v>11960</v>
      </c>
      <c r="K82" s="77">
        <v>0</v>
      </c>
      <c r="L82" s="77">
        <v>9209.5839159999996</v>
      </c>
      <c r="M82" s="78">
        <v>6.3E-3</v>
      </c>
      <c r="N82" s="78">
        <v>2.8E-3</v>
      </c>
      <c r="O82" s="78">
        <v>4.0000000000000002E-4</v>
      </c>
    </row>
    <row r="83" spans="2:15">
      <c r="B83" t="s">
        <v>1762</v>
      </c>
      <c r="C83" t="s">
        <v>1763</v>
      </c>
      <c r="D83" t="s">
        <v>100</v>
      </c>
      <c r="E83" t="s">
        <v>123</v>
      </c>
      <c r="F83" t="s">
        <v>1035</v>
      </c>
      <c r="G83" t="s">
        <v>1010</v>
      </c>
      <c r="H83" t="s">
        <v>102</v>
      </c>
      <c r="I83" s="77">
        <v>841</v>
      </c>
      <c r="J83" s="77">
        <v>1696</v>
      </c>
      <c r="K83" s="77">
        <v>0</v>
      </c>
      <c r="L83" s="77">
        <v>14.26336</v>
      </c>
      <c r="M83" s="78">
        <v>0</v>
      </c>
      <c r="N83" s="78">
        <v>0</v>
      </c>
      <c r="O83" s="78">
        <v>0</v>
      </c>
    </row>
    <row r="84" spans="2:15">
      <c r="B84" t="s">
        <v>1764</v>
      </c>
      <c r="C84" t="s">
        <v>1765</v>
      </c>
      <c r="D84" t="s">
        <v>100</v>
      </c>
      <c r="E84" t="s">
        <v>123</v>
      </c>
      <c r="F84" t="s">
        <v>1766</v>
      </c>
      <c r="G84" t="s">
        <v>1010</v>
      </c>
      <c r="H84" t="s">
        <v>102</v>
      </c>
      <c r="I84" s="77">
        <v>34425.43</v>
      </c>
      <c r="J84" s="77">
        <v>32520</v>
      </c>
      <c r="K84" s="77">
        <v>0</v>
      </c>
      <c r="L84" s="77">
        <v>11195.149836000001</v>
      </c>
      <c r="M84" s="78">
        <v>4.0000000000000001E-3</v>
      </c>
      <c r="N84" s="78">
        <v>3.3999999999999998E-3</v>
      </c>
      <c r="O84" s="78">
        <v>5.0000000000000001E-4</v>
      </c>
    </row>
    <row r="85" spans="2:15">
      <c r="B85" t="s">
        <v>1767</v>
      </c>
      <c r="C85" t="s">
        <v>1768</v>
      </c>
      <c r="D85" t="s">
        <v>100</v>
      </c>
      <c r="E85" t="s">
        <v>123</v>
      </c>
      <c r="F85" t="s">
        <v>1769</v>
      </c>
      <c r="G85" t="s">
        <v>1074</v>
      </c>
      <c r="H85" t="s">
        <v>102</v>
      </c>
      <c r="I85" s="77">
        <v>1246955.72</v>
      </c>
      <c r="J85" s="77">
        <v>1220</v>
      </c>
      <c r="K85" s="77">
        <v>186.97800000000001</v>
      </c>
      <c r="L85" s="77">
        <v>15399.837783999999</v>
      </c>
      <c r="M85" s="78">
        <v>0.01</v>
      </c>
      <c r="N85" s="78">
        <v>4.5999999999999999E-3</v>
      </c>
      <c r="O85" s="78">
        <v>5.9999999999999995E-4</v>
      </c>
    </row>
    <row r="86" spans="2:15">
      <c r="B86" t="s">
        <v>1770</v>
      </c>
      <c r="C86" t="s">
        <v>1771</v>
      </c>
      <c r="D86" t="s">
        <v>100</v>
      </c>
      <c r="E86" t="s">
        <v>123</v>
      </c>
      <c r="F86" t="s">
        <v>1772</v>
      </c>
      <c r="G86" t="s">
        <v>814</v>
      </c>
      <c r="H86" t="s">
        <v>102</v>
      </c>
      <c r="I86" s="77">
        <v>30979.98</v>
      </c>
      <c r="J86" s="77">
        <v>3174</v>
      </c>
      <c r="K86" s="77">
        <v>0</v>
      </c>
      <c r="L86" s="77">
        <v>983.30456519999996</v>
      </c>
      <c r="M86" s="78">
        <v>5.0000000000000001E-4</v>
      </c>
      <c r="N86" s="78">
        <v>2.9999999999999997E-4</v>
      </c>
      <c r="O86" s="78">
        <v>0</v>
      </c>
    </row>
    <row r="87" spans="2:15">
      <c r="B87" t="s">
        <v>1773</v>
      </c>
      <c r="C87" t="s">
        <v>1774</v>
      </c>
      <c r="D87" t="s">
        <v>100</v>
      </c>
      <c r="E87" t="s">
        <v>123</v>
      </c>
      <c r="F87" t="s">
        <v>1775</v>
      </c>
      <c r="G87" t="s">
        <v>814</v>
      </c>
      <c r="H87" t="s">
        <v>102</v>
      </c>
      <c r="I87" s="77">
        <v>6065.98</v>
      </c>
      <c r="J87" s="77">
        <v>4494</v>
      </c>
      <c r="K87" s="77">
        <v>0</v>
      </c>
      <c r="L87" s="77">
        <v>272.60514119999999</v>
      </c>
      <c r="M87" s="78">
        <v>2.9999999999999997E-4</v>
      </c>
      <c r="N87" s="78">
        <v>1E-4</v>
      </c>
      <c r="O87" s="78">
        <v>0</v>
      </c>
    </row>
    <row r="88" spans="2:15">
      <c r="B88" t="s">
        <v>1776</v>
      </c>
      <c r="C88" t="s">
        <v>1777</v>
      </c>
      <c r="D88" t="s">
        <v>100</v>
      </c>
      <c r="E88" t="s">
        <v>123</v>
      </c>
      <c r="F88" t="s">
        <v>837</v>
      </c>
      <c r="G88" t="s">
        <v>814</v>
      </c>
      <c r="H88" t="s">
        <v>102</v>
      </c>
      <c r="I88" s="77">
        <v>884601.18</v>
      </c>
      <c r="J88" s="77">
        <v>1185</v>
      </c>
      <c r="K88" s="77">
        <v>0</v>
      </c>
      <c r="L88" s="77">
        <v>10482.523982999999</v>
      </c>
      <c r="M88" s="78">
        <v>5.0000000000000001E-3</v>
      </c>
      <c r="N88" s="78">
        <v>3.2000000000000002E-3</v>
      </c>
      <c r="O88" s="78">
        <v>4.0000000000000002E-4</v>
      </c>
    </row>
    <row r="89" spans="2:15">
      <c r="B89" t="s">
        <v>1778</v>
      </c>
      <c r="C89" t="s">
        <v>1779</v>
      </c>
      <c r="D89" t="s">
        <v>100</v>
      </c>
      <c r="E89" t="s">
        <v>123</v>
      </c>
      <c r="F89" t="s">
        <v>1780</v>
      </c>
      <c r="G89" t="s">
        <v>814</v>
      </c>
      <c r="H89" t="s">
        <v>102</v>
      </c>
      <c r="I89" s="77">
        <v>428</v>
      </c>
      <c r="J89" s="77">
        <v>3950</v>
      </c>
      <c r="K89" s="77">
        <v>0</v>
      </c>
      <c r="L89" s="77">
        <v>16.905999999999999</v>
      </c>
      <c r="M89" s="78">
        <v>0</v>
      </c>
      <c r="N89" s="78">
        <v>0</v>
      </c>
      <c r="O89" s="78">
        <v>0</v>
      </c>
    </row>
    <row r="90" spans="2:15">
      <c r="B90" t="s">
        <v>1781</v>
      </c>
      <c r="C90" t="s">
        <v>1782</v>
      </c>
      <c r="D90" t="s">
        <v>100</v>
      </c>
      <c r="E90" t="s">
        <v>123</v>
      </c>
      <c r="F90" t="s">
        <v>843</v>
      </c>
      <c r="G90" t="s">
        <v>448</v>
      </c>
      <c r="H90" t="s">
        <v>102</v>
      </c>
      <c r="I90" s="77">
        <v>453</v>
      </c>
      <c r="J90" s="77">
        <v>16950</v>
      </c>
      <c r="K90" s="77">
        <v>0</v>
      </c>
      <c r="L90" s="77">
        <v>76.783500000000004</v>
      </c>
      <c r="M90" s="78">
        <v>1E-4</v>
      </c>
      <c r="N90" s="78">
        <v>0</v>
      </c>
      <c r="O90" s="78">
        <v>0</v>
      </c>
    </row>
    <row r="91" spans="2:15">
      <c r="B91" t="s">
        <v>1783</v>
      </c>
      <c r="C91" t="s">
        <v>1784</v>
      </c>
      <c r="D91" t="s">
        <v>100</v>
      </c>
      <c r="E91" t="s">
        <v>123</v>
      </c>
      <c r="F91" t="s">
        <v>608</v>
      </c>
      <c r="G91" t="s">
        <v>448</v>
      </c>
      <c r="H91" t="s">
        <v>102</v>
      </c>
      <c r="I91" s="77">
        <v>19049.29</v>
      </c>
      <c r="J91" s="77">
        <v>59120</v>
      </c>
      <c r="K91" s="77">
        <v>0</v>
      </c>
      <c r="L91" s="77">
        <v>11261.940248000001</v>
      </c>
      <c r="M91" s="78">
        <v>3.5000000000000001E-3</v>
      </c>
      <c r="N91" s="78">
        <v>3.3999999999999998E-3</v>
      </c>
      <c r="O91" s="78">
        <v>5.0000000000000001E-4</v>
      </c>
    </row>
    <row r="92" spans="2:15">
      <c r="B92" t="s">
        <v>1785</v>
      </c>
      <c r="C92" t="s">
        <v>1786</v>
      </c>
      <c r="D92" t="s">
        <v>100</v>
      </c>
      <c r="E92" t="s">
        <v>123</v>
      </c>
      <c r="F92" t="s">
        <v>1787</v>
      </c>
      <c r="G92" t="s">
        <v>448</v>
      </c>
      <c r="H92" t="s">
        <v>102</v>
      </c>
      <c r="I92" s="77">
        <v>3200</v>
      </c>
      <c r="J92" s="77">
        <v>708.3</v>
      </c>
      <c r="K92" s="77">
        <v>0</v>
      </c>
      <c r="L92" s="77">
        <v>22.665600000000001</v>
      </c>
      <c r="M92" s="78">
        <v>0</v>
      </c>
      <c r="N92" s="78">
        <v>0</v>
      </c>
      <c r="O92" s="78">
        <v>0</v>
      </c>
    </row>
    <row r="93" spans="2:15">
      <c r="B93" t="s">
        <v>1788</v>
      </c>
      <c r="C93" t="s">
        <v>1789</v>
      </c>
      <c r="D93" t="s">
        <v>100</v>
      </c>
      <c r="E93" t="s">
        <v>123</v>
      </c>
      <c r="F93" t="s">
        <v>649</v>
      </c>
      <c r="G93" t="s">
        <v>448</v>
      </c>
      <c r="H93" t="s">
        <v>102</v>
      </c>
      <c r="I93" s="77">
        <v>186224.78</v>
      </c>
      <c r="J93" s="77">
        <v>7670</v>
      </c>
      <c r="K93" s="77">
        <v>0</v>
      </c>
      <c r="L93" s="77">
        <v>14283.440626</v>
      </c>
      <c r="M93" s="78">
        <v>5.1000000000000004E-3</v>
      </c>
      <c r="N93" s="78">
        <v>4.3E-3</v>
      </c>
      <c r="O93" s="78">
        <v>5.9999999999999995E-4</v>
      </c>
    </row>
    <row r="94" spans="2:15">
      <c r="B94" t="s">
        <v>1790</v>
      </c>
      <c r="C94" t="s">
        <v>1791</v>
      </c>
      <c r="D94" t="s">
        <v>100</v>
      </c>
      <c r="E94" t="s">
        <v>123</v>
      </c>
      <c r="F94" t="s">
        <v>903</v>
      </c>
      <c r="G94" t="s">
        <v>448</v>
      </c>
      <c r="H94" t="s">
        <v>102</v>
      </c>
      <c r="I94" s="77">
        <v>7009493.3600000003</v>
      </c>
      <c r="J94" s="77">
        <v>160</v>
      </c>
      <c r="K94" s="77">
        <v>203.17663999999999</v>
      </c>
      <c r="L94" s="77">
        <v>11418.366016</v>
      </c>
      <c r="M94" s="78">
        <v>1.0200000000000001E-2</v>
      </c>
      <c r="N94" s="78">
        <v>3.3999999999999998E-3</v>
      </c>
      <c r="O94" s="78">
        <v>5.0000000000000001E-4</v>
      </c>
    </row>
    <row r="95" spans="2:15">
      <c r="B95" t="s">
        <v>1792</v>
      </c>
      <c r="C95" t="s">
        <v>1793</v>
      </c>
      <c r="D95" t="s">
        <v>100</v>
      </c>
      <c r="E95" t="s">
        <v>123</v>
      </c>
      <c r="F95" t="s">
        <v>740</v>
      </c>
      <c r="G95" t="s">
        <v>448</v>
      </c>
      <c r="H95" t="s">
        <v>102</v>
      </c>
      <c r="I95" s="77">
        <v>18229</v>
      </c>
      <c r="J95" s="77">
        <v>724.8</v>
      </c>
      <c r="K95" s="77">
        <v>0</v>
      </c>
      <c r="L95" s="77">
        <v>132.12379200000001</v>
      </c>
      <c r="M95" s="78">
        <v>1E-4</v>
      </c>
      <c r="N95" s="78">
        <v>0</v>
      </c>
      <c r="O95" s="78">
        <v>0</v>
      </c>
    </row>
    <row r="96" spans="2:15">
      <c r="B96" t="s">
        <v>1794</v>
      </c>
      <c r="C96" t="s">
        <v>1795</v>
      </c>
      <c r="D96" t="s">
        <v>100</v>
      </c>
      <c r="E96" t="s">
        <v>123</v>
      </c>
      <c r="F96" t="s">
        <v>556</v>
      </c>
      <c r="G96" t="s">
        <v>448</v>
      </c>
      <c r="H96" t="s">
        <v>102</v>
      </c>
      <c r="I96" s="77">
        <v>95208.7</v>
      </c>
      <c r="J96" s="77">
        <v>19500</v>
      </c>
      <c r="K96" s="77">
        <v>0</v>
      </c>
      <c r="L96" s="77">
        <v>18565.696499999998</v>
      </c>
      <c r="M96" s="78">
        <v>7.7999999999999996E-3</v>
      </c>
      <c r="N96" s="78">
        <v>5.5999999999999999E-3</v>
      </c>
      <c r="O96" s="78">
        <v>8.0000000000000004E-4</v>
      </c>
    </row>
    <row r="97" spans="2:15">
      <c r="B97" t="s">
        <v>1796</v>
      </c>
      <c r="C97" t="s">
        <v>1797</v>
      </c>
      <c r="D97" t="s">
        <v>100</v>
      </c>
      <c r="E97" t="s">
        <v>123</v>
      </c>
      <c r="F97" t="s">
        <v>560</v>
      </c>
      <c r="G97" t="s">
        <v>448</v>
      </c>
      <c r="H97" t="s">
        <v>102</v>
      </c>
      <c r="I97" s="77">
        <v>1199159.1200000001</v>
      </c>
      <c r="J97" s="77">
        <v>1570</v>
      </c>
      <c r="K97" s="77">
        <v>0</v>
      </c>
      <c r="L97" s="77">
        <v>18826.798183999999</v>
      </c>
      <c r="M97" s="78">
        <v>6.1999999999999998E-3</v>
      </c>
      <c r="N97" s="78">
        <v>5.7000000000000002E-3</v>
      </c>
      <c r="O97" s="78">
        <v>8.0000000000000004E-4</v>
      </c>
    </row>
    <row r="98" spans="2:15">
      <c r="B98" t="s">
        <v>1798</v>
      </c>
      <c r="C98" t="s">
        <v>1799</v>
      </c>
      <c r="D98" t="s">
        <v>100</v>
      </c>
      <c r="E98" t="s">
        <v>123</v>
      </c>
      <c r="F98" t="s">
        <v>1800</v>
      </c>
      <c r="G98" t="s">
        <v>1801</v>
      </c>
      <c r="H98" t="s">
        <v>102</v>
      </c>
      <c r="I98" s="77">
        <v>529</v>
      </c>
      <c r="J98" s="77">
        <v>5265</v>
      </c>
      <c r="K98" s="77">
        <v>0</v>
      </c>
      <c r="L98" s="77">
        <v>27.851849999999999</v>
      </c>
      <c r="M98" s="78">
        <v>0</v>
      </c>
      <c r="N98" s="78">
        <v>0</v>
      </c>
      <c r="O98" s="78">
        <v>0</v>
      </c>
    </row>
    <row r="99" spans="2:15">
      <c r="B99" t="s">
        <v>1802</v>
      </c>
      <c r="C99" t="s">
        <v>1803</v>
      </c>
      <c r="D99" t="s">
        <v>100</v>
      </c>
      <c r="E99" t="s">
        <v>123</v>
      </c>
      <c r="F99" t="s">
        <v>1804</v>
      </c>
      <c r="G99" t="s">
        <v>125</v>
      </c>
      <c r="H99" t="s">
        <v>102</v>
      </c>
      <c r="I99" s="77">
        <v>358975.32</v>
      </c>
      <c r="J99" s="77">
        <v>1985</v>
      </c>
      <c r="K99" s="77">
        <v>0</v>
      </c>
      <c r="L99" s="77">
        <v>7125.6601019999998</v>
      </c>
      <c r="M99" s="78">
        <v>2.7000000000000001E-3</v>
      </c>
      <c r="N99" s="78">
        <v>2.2000000000000001E-3</v>
      </c>
      <c r="O99" s="78">
        <v>2.9999999999999997E-4</v>
      </c>
    </row>
    <row r="100" spans="2:15">
      <c r="B100" t="s">
        <v>1805</v>
      </c>
      <c r="C100" t="s">
        <v>1806</v>
      </c>
      <c r="D100" t="s">
        <v>100</v>
      </c>
      <c r="E100" t="s">
        <v>123</v>
      </c>
      <c r="F100" t="s">
        <v>1807</v>
      </c>
      <c r="G100" t="s">
        <v>1808</v>
      </c>
      <c r="H100" t="s">
        <v>102</v>
      </c>
      <c r="I100" s="77">
        <v>645262.56000000006</v>
      </c>
      <c r="J100" s="77">
        <v>3813</v>
      </c>
      <c r="K100" s="77">
        <v>0</v>
      </c>
      <c r="L100" s="77">
        <v>24603.861412800001</v>
      </c>
      <c r="M100" s="78">
        <v>5.8999999999999999E-3</v>
      </c>
      <c r="N100" s="78">
        <v>7.4000000000000003E-3</v>
      </c>
      <c r="O100" s="78">
        <v>1E-3</v>
      </c>
    </row>
    <row r="101" spans="2:15">
      <c r="B101" t="s">
        <v>1809</v>
      </c>
      <c r="C101" t="s">
        <v>1810</v>
      </c>
      <c r="D101" t="s">
        <v>100</v>
      </c>
      <c r="E101" t="s">
        <v>123</v>
      </c>
      <c r="F101" t="s">
        <v>1811</v>
      </c>
      <c r="G101" t="s">
        <v>573</v>
      </c>
      <c r="H101" t="s">
        <v>102</v>
      </c>
      <c r="I101" s="77">
        <v>76135.649999999994</v>
      </c>
      <c r="J101" s="77">
        <v>9714</v>
      </c>
      <c r="K101" s="77">
        <v>0</v>
      </c>
      <c r="L101" s="77">
        <v>7395.8170410000002</v>
      </c>
      <c r="M101" s="78">
        <v>3.5000000000000001E-3</v>
      </c>
      <c r="N101" s="78">
        <v>2.2000000000000001E-3</v>
      </c>
      <c r="O101" s="78">
        <v>2.9999999999999997E-4</v>
      </c>
    </row>
    <row r="102" spans="2:15">
      <c r="B102" t="s">
        <v>1812</v>
      </c>
      <c r="C102" t="s">
        <v>1813</v>
      </c>
      <c r="D102" t="s">
        <v>100</v>
      </c>
      <c r="E102" t="s">
        <v>123</v>
      </c>
      <c r="F102" t="s">
        <v>1814</v>
      </c>
      <c r="G102" t="s">
        <v>573</v>
      </c>
      <c r="H102" t="s">
        <v>102</v>
      </c>
      <c r="I102" s="77">
        <v>71396.58</v>
      </c>
      <c r="J102" s="77">
        <v>16530</v>
      </c>
      <c r="K102" s="77">
        <v>0</v>
      </c>
      <c r="L102" s="77">
        <v>11801.854674</v>
      </c>
      <c r="M102" s="78">
        <v>4.8999999999999998E-3</v>
      </c>
      <c r="N102" s="78">
        <v>3.5999999999999999E-3</v>
      </c>
      <c r="O102" s="78">
        <v>5.0000000000000001E-4</v>
      </c>
    </row>
    <row r="103" spans="2:15">
      <c r="B103" t="s">
        <v>1815</v>
      </c>
      <c r="C103" t="s">
        <v>1816</v>
      </c>
      <c r="D103" t="s">
        <v>100</v>
      </c>
      <c r="E103" t="s">
        <v>123</v>
      </c>
      <c r="F103" t="s">
        <v>1817</v>
      </c>
      <c r="G103" t="s">
        <v>573</v>
      </c>
      <c r="H103" t="s">
        <v>102</v>
      </c>
      <c r="I103" s="77">
        <v>39097.78</v>
      </c>
      <c r="J103" s="77">
        <v>30550</v>
      </c>
      <c r="K103" s="77">
        <v>0</v>
      </c>
      <c r="L103" s="77">
        <v>11944.371789999999</v>
      </c>
      <c r="M103" s="78">
        <v>2.8E-3</v>
      </c>
      <c r="N103" s="78">
        <v>3.5999999999999999E-3</v>
      </c>
      <c r="O103" s="78">
        <v>5.0000000000000001E-4</v>
      </c>
    </row>
    <row r="104" spans="2:15">
      <c r="B104" t="s">
        <v>1818</v>
      </c>
      <c r="C104" t="s">
        <v>1819</v>
      </c>
      <c r="D104" t="s">
        <v>100</v>
      </c>
      <c r="E104" t="s">
        <v>123</v>
      </c>
      <c r="F104" t="s">
        <v>1820</v>
      </c>
      <c r="G104" t="s">
        <v>573</v>
      </c>
      <c r="H104" t="s">
        <v>102</v>
      </c>
      <c r="I104" s="77">
        <v>74288.759999999995</v>
      </c>
      <c r="J104" s="77">
        <v>6565</v>
      </c>
      <c r="K104" s="77">
        <v>0</v>
      </c>
      <c r="L104" s="77">
        <v>4877.0570939999998</v>
      </c>
      <c r="M104" s="78">
        <v>1.5E-3</v>
      </c>
      <c r="N104" s="78">
        <v>1.5E-3</v>
      </c>
      <c r="O104" s="78">
        <v>2.0000000000000001E-4</v>
      </c>
    </row>
    <row r="105" spans="2:15">
      <c r="B105" t="s">
        <v>1821</v>
      </c>
      <c r="C105" t="s">
        <v>1822</v>
      </c>
      <c r="D105" t="s">
        <v>100</v>
      </c>
      <c r="E105" t="s">
        <v>123</v>
      </c>
      <c r="F105" t="s">
        <v>1823</v>
      </c>
      <c r="G105" t="s">
        <v>573</v>
      </c>
      <c r="H105" t="s">
        <v>102</v>
      </c>
      <c r="I105" s="77">
        <v>34998.26</v>
      </c>
      <c r="J105" s="77">
        <v>21280</v>
      </c>
      <c r="K105" s="77">
        <v>0</v>
      </c>
      <c r="L105" s="77">
        <v>7447.6297279999999</v>
      </c>
      <c r="M105" s="78">
        <v>2.5000000000000001E-3</v>
      </c>
      <c r="N105" s="78">
        <v>2.2000000000000001E-3</v>
      </c>
      <c r="O105" s="78">
        <v>2.9999999999999997E-4</v>
      </c>
    </row>
    <row r="106" spans="2:15">
      <c r="B106" t="s">
        <v>1824</v>
      </c>
      <c r="C106" t="s">
        <v>1825</v>
      </c>
      <c r="D106" t="s">
        <v>100</v>
      </c>
      <c r="E106" t="s">
        <v>123</v>
      </c>
      <c r="F106" t="s">
        <v>572</v>
      </c>
      <c r="G106" t="s">
        <v>573</v>
      </c>
      <c r="H106" t="s">
        <v>102</v>
      </c>
      <c r="I106" s="77">
        <v>2511418.7000000002</v>
      </c>
      <c r="J106" s="77">
        <v>1741</v>
      </c>
      <c r="K106" s="77">
        <v>0</v>
      </c>
      <c r="L106" s="77">
        <v>43723.799567000002</v>
      </c>
      <c r="M106" s="78">
        <v>9.4999999999999998E-3</v>
      </c>
      <c r="N106" s="78">
        <v>1.32E-2</v>
      </c>
      <c r="O106" s="78">
        <v>1.8E-3</v>
      </c>
    </row>
    <row r="107" spans="2:15">
      <c r="B107" t="s">
        <v>1826</v>
      </c>
      <c r="C107" t="s">
        <v>1827</v>
      </c>
      <c r="D107" t="s">
        <v>100</v>
      </c>
      <c r="E107" t="s">
        <v>123</v>
      </c>
      <c r="F107" t="s">
        <v>1828</v>
      </c>
      <c r="G107" t="s">
        <v>1829</v>
      </c>
      <c r="H107" t="s">
        <v>102</v>
      </c>
      <c r="I107" s="77">
        <v>780791.72</v>
      </c>
      <c r="J107" s="77">
        <v>3650</v>
      </c>
      <c r="K107" s="77">
        <v>316.55898000000002</v>
      </c>
      <c r="L107" s="77">
        <v>28815.456760000001</v>
      </c>
      <c r="M107" s="78">
        <v>1.09E-2</v>
      </c>
      <c r="N107" s="78">
        <v>8.6999999999999994E-3</v>
      </c>
      <c r="O107" s="78">
        <v>1.1999999999999999E-3</v>
      </c>
    </row>
    <row r="108" spans="2:15">
      <c r="B108" t="s">
        <v>1830</v>
      </c>
      <c r="C108" t="s">
        <v>1831</v>
      </c>
      <c r="D108" t="s">
        <v>100</v>
      </c>
      <c r="E108" t="s">
        <v>123</v>
      </c>
      <c r="F108" t="s">
        <v>1832</v>
      </c>
      <c r="G108" t="s">
        <v>1829</v>
      </c>
      <c r="H108" t="s">
        <v>102</v>
      </c>
      <c r="I108" s="77">
        <v>199063.06</v>
      </c>
      <c r="J108" s="77">
        <v>14920</v>
      </c>
      <c r="K108" s="77">
        <v>248.82873000000001</v>
      </c>
      <c r="L108" s="77">
        <v>29949.037282000001</v>
      </c>
      <c r="M108" s="78">
        <v>8.6999999999999994E-3</v>
      </c>
      <c r="N108" s="78">
        <v>8.9999999999999993E-3</v>
      </c>
      <c r="O108" s="78">
        <v>1.1999999999999999E-3</v>
      </c>
    </row>
    <row r="109" spans="2:15">
      <c r="B109" t="s">
        <v>1833</v>
      </c>
      <c r="C109" t="s">
        <v>1834</v>
      </c>
      <c r="D109" t="s">
        <v>100</v>
      </c>
      <c r="E109" t="s">
        <v>123</v>
      </c>
      <c r="F109" t="s">
        <v>1835</v>
      </c>
      <c r="G109" t="s">
        <v>1829</v>
      </c>
      <c r="H109" t="s">
        <v>102</v>
      </c>
      <c r="I109" s="77">
        <v>520486.18</v>
      </c>
      <c r="J109" s="77">
        <v>6316</v>
      </c>
      <c r="K109" s="77">
        <v>307.03994</v>
      </c>
      <c r="L109" s="77">
        <v>33180.9470688</v>
      </c>
      <c r="M109" s="78">
        <v>8.2000000000000007E-3</v>
      </c>
      <c r="N109" s="78">
        <v>0.01</v>
      </c>
      <c r="O109" s="78">
        <v>1.4E-3</v>
      </c>
    </row>
    <row r="110" spans="2:15">
      <c r="B110" t="s">
        <v>1836</v>
      </c>
      <c r="C110" t="s">
        <v>1837</v>
      </c>
      <c r="D110" t="s">
        <v>100</v>
      </c>
      <c r="E110" t="s">
        <v>123</v>
      </c>
      <c r="F110" t="s">
        <v>1838</v>
      </c>
      <c r="G110" t="s">
        <v>1829</v>
      </c>
      <c r="H110" t="s">
        <v>102</v>
      </c>
      <c r="I110" s="77">
        <v>362</v>
      </c>
      <c r="J110" s="77">
        <v>6649</v>
      </c>
      <c r="K110" s="77">
        <v>0.17100000000000001</v>
      </c>
      <c r="L110" s="77">
        <v>24.240379999999998</v>
      </c>
      <c r="M110" s="78">
        <v>0</v>
      </c>
      <c r="N110" s="78">
        <v>0</v>
      </c>
      <c r="O110" s="78">
        <v>0</v>
      </c>
    </row>
    <row r="111" spans="2:15">
      <c r="B111" t="s">
        <v>1839</v>
      </c>
      <c r="C111" t="s">
        <v>1840</v>
      </c>
      <c r="D111" t="s">
        <v>100</v>
      </c>
      <c r="E111" t="s">
        <v>123</v>
      </c>
      <c r="F111" t="s">
        <v>1841</v>
      </c>
      <c r="G111" t="s">
        <v>127</v>
      </c>
      <c r="H111" t="s">
        <v>102</v>
      </c>
      <c r="I111" s="77">
        <v>60081.31</v>
      </c>
      <c r="J111" s="77">
        <v>26300</v>
      </c>
      <c r="K111" s="77">
        <v>0</v>
      </c>
      <c r="L111" s="77">
        <v>15801.384529999999</v>
      </c>
      <c r="M111" s="78">
        <v>1.03E-2</v>
      </c>
      <c r="N111" s="78">
        <v>4.7999999999999996E-3</v>
      </c>
      <c r="O111" s="78">
        <v>5.9999999999999995E-4</v>
      </c>
    </row>
    <row r="112" spans="2:15">
      <c r="B112" t="s">
        <v>1842</v>
      </c>
      <c r="C112" t="s">
        <v>1843</v>
      </c>
      <c r="D112" t="s">
        <v>100</v>
      </c>
      <c r="E112" t="s">
        <v>123</v>
      </c>
      <c r="F112" t="s">
        <v>1844</v>
      </c>
      <c r="G112" t="s">
        <v>127</v>
      </c>
      <c r="H112" t="s">
        <v>102</v>
      </c>
      <c r="I112" s="77">
        <v>5549765.0199999996</v>
      </c>
      <c r="J112" s="77">
        <v>181</v>
      </c>
      <c r="K112" s="77">
        <v>184.37379000000001</v>
      </c>
      <c r="L112" s="77">
        <v>10229.448476199999</v>
      </c>
      <c r="M112" s="78">
        <v>1.09E-2</v>
      </c>
      <c r="N112" s="78">
        <v>3.0999999999999999E-3</v>
      </c>
      <c r="O112" s="78">
        <v>4.0000000000000002E-4</v>
      </c>
    </row>
    <row r="113" spans="2:15">
      <c r="B113" t="s">
        <v>1845</v>
      </c>
      <c r="C113" t="s">
        <v>1846</v>
      </c>
      <c r="D113" t="s">
        <v>100</v>
      </c>
      <c r="E113" t="s">
        <v>123</v>
      </c>
      <c r="F113" t="s">
        <v>1847</v>
      </c>
      <c r="G113" t="s">
        <v>128</v>
      </c>
      <c r="H113" t="s">
        <v>102</v>
      </c>
      <c r="I113" s="77">
        <v>196837.15</v>
      </c>
      <c r="J113" s="77">
        <v>703.5</v>
      </c>
      <c r="K113" s="77">
        <v>31.91628</v>
      </c>
      <c r="L113" s="77">
        <v>1416.66563025</v>
      </c>
      <c r="M113" s="78">
        <v>1E-3</v>
      </c>
      <c r="N113" s="78">
        <v>4.0000000000000002E-4</v>
      </c>
      <c r="O113" s="78">
        <v>1E-4</v>
      </c>
    </row>
    <row r="114" spans="2:15">
      <c r="B114" t="s">
        <v>1848</v>
      </c>
      <c r="C114" t="s">
        <v>1849</v>
      </c>
      <c r="D114" t="s">
        <v>100</v>
      </c>
      <c r="E114" t="s">
        <v>123</v>
      </c>
      <c r="F114" t="s">
        <v>1850</v>
      </c>
      <c r="G114" t="s">
        <v>128</v>
      </c>
      <c r="H114" t="s">
        <v>102</v>
      </c>
      <c r="I114" s="77">
        <v>1731</v>
      </c>
      <c r="J114" s="77">
        <v>1570</v>
      </c>
      <c r="K114" s="77">
        <v>0</v>
      </c>
      <c r="L114" s="77">
        <v>27.1767</v>
      </c>
      <c r="M114" s="78">
        <v>0</v>
      </c>
      <c r="N114" s="78">
        <v>0</v>
      </c>
      <c r="O114" s="78">
        <v>0</v>
      </c>
    </row>
    <row r="115" spans="2:15">
      <c r="B115" t="s">
        <v>1851</v>
      </c>
      <c r="C115" t="s">
        <v>1852</v>
      </c>
      <c r="D115" t="s">
        <v>100</v>
      </c>
      <c r="E115" t="s">
        <v>123</v>
      </c>
      <c r="F115" t="s">
        <v>1853</v>
      </c>
      <c r="G115" t="s">
        <v>128</v>
      </c>
      <c r="H115" t="s">
        <v>102</v>
      </c>
      <c r="I115" s="77">
        <v>519552.98</v>
      </c>
      <c r="J115" s="77">
        <v>1500</v>
      </c>
      <c r="K115" s="77">
        <v>0</v>
      </c>
      <c r="L115" s="77">
        <v>7793.2947000000004</v>
      </c>
      <c r="M115" s="78">
        <v>2.5999999999999999E-3</v>
      </c>
      <c r="N115" s="78">
        <v>2.3999999999999998E-3</v>
      </c>
      <c r="O115" s="78">
        <v>2.9999999999999997E-4</v>
      </c>
    </row>
    <row r="116" spans="2:15">
      <c r="B116" t="s">
        <v>1854</v>
      </c>
      <c r="C116" t="s">
        <v>1855</v>
      </c>
      <c r="D116" t="s">
        <v>100</v>
      </c>
      <c r="E116" t="s">
        <v>123</v>
      </c>
      <c r="F116" t="s">
        <v>1856</v>
      </c>
      <c r="G116" t="s">
        <v>129</v>
      </c>
      <c r="H116" t="s">
        <v>102</v>
      </c>
      <c r="I116" s="77">
        <v>886</v>
      </c>
      <c r="J116" s="77">
        <v>4720</v>
      </c>
      <c r="K116" s="77">
        <v>0</v>
      </c>
      <c r="L116" s="77">
        <v>41.819200000000002</v>
      </c>
      <c r="M116" s="78">
        <v>0</v>
      </c>
      <c r="N116" s="78">
        <v>0</v>
      </c>
      <c r="O116" s="78">
        <v>0</v>
      </c>
    </row>
    <row r="117" spans="2:15">
      <c r="B117" t="s">
        <v>1857</v>
      </c>
      <c r="C117" t="s">
        <v>1858</v>
      </c>
      <c r="D117" t="s">
        <v>100</v>
      </c>
      <c r="E117" t="s">
        <v>123</v>
      </c>
      <c r="F117" t="s">
        <v>1859</v>
      </c>
      <c r="G117" t="s">
        <v>129</v>
      </c>
      <c r="H117" t="s">
        <v>102</v>
      </c>
      <c r="I117" s="77">
        <v>77342.37</v>
      </c>
      <c r="J117" s="77">
        <v>6095</v>
      </c>
      <c r="K117" s="77">
        <v>0</v>
      </c>
      <c r="L117" s="77">
        <v>4714.0174514999999</v>
      </c>
      <c r="M117" s="78">
        <v>2.3E-3</v>
      </c>
      <c r="N117" s="78">
        <v>1.4E-3</v>
      </c>
      <c r="O117" s="78">
        <v>2.0000000000000001E-4</v>
      </c>
    </row>
    <row r="118" spans="2:15">
      <c r="B118" t="s">
        <v>1860</v>
      </c>
      <c r="C118" t="s">
        <v>1861</v>
      </c>
      <c r="D118" t="s">
        <v>100</v>
      </c>
      <c r="E118" t="s">
        <v>123</v>
      </c>
      <c r="F118" t="s">
        <v>1862</v>
      </c>
      <c r="G118" t="s">
        <v>129</v>
      </c>
      <c r="H118" t="s">
        <v>102</v>
      </c>
      <c r="I118" s="77">
        <v>692</v>
      </c>
      <c r="J118" s="77">
        <v>7669</v>
      </c>
      <c r="K118" s="77">
        <v>0</v>
      </c>
      <c r="L118" s="77">
        <v>53.069479999999999</v>
      </c>
      <c r="M118" s="78">
        <v>0</v>
      </c>
      <c r="N118" s="78">
        <v>0</v>
      </c>
      <c r="O118" s="78">
        <v>0</v>
      </c>
    </row>
    <row r="119" spans="2:15">
      <c r="B119" t="s">
        <v>1863</v>
      </c>
      <c r="C119" t="s">
        <v>1864</v>
      </c>
      <c r="D119" t="s">
        <v>100</v>
      </c>
      <c r="E119" t="s">
        <v>123</v>
      </c>
      <c r="F119" t="s">
        <v>1865</v>
      </c>
      <c r="G119" t="s">
        <v>129</v>
      </c>
      <c r="H119" t="s">
        <v>102</v>
      </c>
      <c r="I119" s="77">
        <v>2186.5300000000002</v>
      </c>
      <c r="J119" s="77">
        <v>13850</v>
      </c>
      <c r="K119" s="77">
        <v>0</v>
      </c>
      <c r="L119" s="77">
        <v>302.834405</v>
      </c>
      <c r="M119" s="78">
        <v>0</v>
      </c>
      <c r="N119" s="78">
        <v>1E-4</v>
      </c>
      <c r="O119" s="78">
        <v>0</v>
      </c>
    </row>
    <row r="120" spans="2:15">
      <c r="B120" t="s">
        <v>1866</v>
      </c>
      <c r="C120" t="s">
        <v>1867</v>
      </c>
      <c r="D120" t="s">
        <v>100</v>
      </c>
      <c r="E120" t="s">
        <v>123</v>
      </c>
      <c r="F120" t="s">
        <v>1067</v>
      </c>
      <c r="G120" t="s">
        <v>132</v>
      </c>
      <c r="H120" t="s">
        <v>102</v>
      </c>
      <c r="I120" s="77">
        <v>1293632.3600000001</v>
      </c>
      <c r="J120" s="77">
        <v>1666</v>
      </c>
      <c r="K120" s="77">
        <v>0</v>
      </c>
      <c r="L120" s="77">
        <v>21551.915117600001</v>
      </c>
      <c r="M120" s="78">
        <v>6.8999999999999999E-3</v>
      </c>
      <c r="N120" s="78">
        <v>6.4999999999999997E-3</v>
      </c>
      <c r="O120" s="78">
        <v>8.9999999999999998E-4</v>
      </c>
    </row>
    <row r="121" spans="2:15">
      <c r="B121" t="s">
        <v>1868</v>
      </c>
      <c r="C121" t="s">
        <v>1869</v>
      </c>
      <c r="D121" t="s">
        <v>100</v>
      </c>
      <c r="E121" t="s">
        <v>123</v>
      </c>
      <c r="F121" t="s">
        <v>818</v>
      </c>
      <c r="G121" t="s">
        <v>132</v>
      </c>
      <c r="H121" t="s">
        <v>102</v>
      </c>
      <c r="I121" s="77">
        <v>1146887.1399999999</v>
      </c>
      <c r="J121" s="77">
        <v>1290</v>
      </c>
      <c r="K121" s="77">
        <v>0</v>
      </c>
      <c r="L121" s="77">
        <v>14794.844106</v>
      </c>
      <c r="M121" s="78">
        <v>7.0000000000000001E-3</v>
      </c>
      <c r="N121" s="78">
        <v>4.4999999999999997E-3</v>
      </c>
      <c r="O121" s="78">
        <v>5.9999999999999995E-4</v>
      </c>
    </row>
    <row r="122" spans="2:15">
      <c r="B122" s="79" t="s">
        <v>1870</v>
      </c>
      <c r="E122" s="16"/>
      <c r="F122" s="16"/>
      <c r="G122" s="16"/>
      <c r="I122" s="81">
        <v>26426643.449999999</v>
      </c>
      <c r="K122" s="81">
        <v>413.41368999999997</v>
      </c>
      <c r="L122" s="81">
        <v>181177.23776143789</v>
      </c>
      <c r="N122" s="80">
        <v>5.4699999999999999E-2</v>
      </c>
      <c r="O122" s="80">
        <v>7.4000000000000003E-3</v>
      </c>
    </row>
    <row r="123" spans="2:15">
      <c r="B123" t="s">
        <v>1871</v>
      </c>
      <c r="C123" t="s">
        <v>1872</v>
      </c>
      <c r="D123" t="s">
        <v>100</v>
      </c>
      <c r="E123" t="s">
        <v>123</v>
      </c>
      <c r="F123" t="s">
        <v>1873</v>
      </c>
      <c r="G123" t="s">
        <v>101</v>
      </c>
      <c r="H123" t="s">
        <v>102</v>
      </c>
      <c r="I123" s="77">
        <v>2311</v>
      </c>
      <c r="J123" s="77">
        <v>1357</v>
      </c>
      <c r="K123" s="77">
        <v>0</v>
      </c>
      <c r="L123" s="77">
        <v>31.36027</v>
      </c>
      <c r="M123" s="78">
        <v>2.0000000000000001E-4</v>
      </c>
      <c r="N123" s="78">
        <v>0</v>
      </c>
      <c r="O123" s="78">
        <v>0</v>
      </c>
    </row>
    <row r="124" spans="2:15">
      <c r="B124" t="s">
        <v>1874</v>
      </c>
      <c r="C124" t="s">
        <v>1875</v>
      </c>
      <c r="D124" t="s">
        <v>100</v>
      </c>
      <c r="E124" t="s">
        <v>123</v>
      </c>
      <c r="F124" t="s">
        <v>1876</v>
      </c>
      <c r="G124" t="s">
        <v>1877</v>
      </c>
      <c r="H124" t="s">
        <v>102</v>
      </c>
      <c r="I124" s="77">
        <v>85950.81</v>
      </c>
      <c r="J124" s="77">
        <v>483.4</v>
      </c>
      <c r="K124" s="77">
        <v>0</v>
      </c>
      <c r="L124" s="77">
        <v>415.48621553999999</v>
      </c>
      <c r="M124" s="78">
        <v>2.8999999999999998E-3</v>
      </c>
      <c r="N124" s="78">
        <v>1E-4</v>
      </c>
      <c r="O124" s="78">
        <v>0</v>
      </c>
    </row>
    <row r="125" spans="2:15">
      <c r="B125" t="s">
        <v>1878</v>
      </c>
      <c r="C125" t="s">
        <v>1879</v>
      </c>
      <c r="D125" t="s">
        <v>100</v>
      </c>
      <c r="E125" t="s">
        <v>123</v>
      </c>
      <c r="F125" t="s">
        <v>1880</v>
      </c>
      <c r="G125" t="s">
        <v>1877</v>
      </c>
      <c r="H125" t="s">
        <v>102</v>
      </c>
      <c r="I125" s="77">
        <v>192076.53</v>
      </c>
      <c r="J125" s="77">
        <v>3999</v>
      </c>
      <c r="K125" s="77">
        <v>0</v>
      </c>
      <c r="L125" s="77">
        <v>7681.1404346999998</v>
      </c>
      <c r="M125" s="78">
        <v>7.7999999999999996E-3</v>
      </c>
      <c r="N125" s="78">
        <v>2.3E-3</v>
      </c>
      <c r="O125" s="78">
        <v>2.9999999999999997E-4</v>
      </c>
    </row>
    <row r="126" spans="2:15">
      <c r="B126" t="s">
        <v>1881</v>
      </c>
      <c r="C126" t="s">
        <v>1882</v>
      </c>
      <c r="D126" t="s">
        <v>100</v>
      </c>
      <c r="E126" t="s">
        <v>123</v>
      </c>
      <c r="F126" t="s">
        <v>1883</v>
      </c>
      <c r="G126" t="s">
        <v>1877</v>
      </c>
      <c r="H126" t="s">
        <v>102</v>
      </c>
      <c r="I126" s="77">
        <v>649</v>
      </c>
      <c r="J126" s="77">
        <v>199</v>
      </c>
      <c r="K126" s="77">
        <v>0</v>
      </c>
      <c r="L126" s="77">
        <v>1.2915099999999999</v>
      </c>
      <c r="M126" s="78">
        <v>0</v>
      </c>
      <c r="N126" s="78">
        <v>0</v>
      </c>
      <c r="O126" s="78">
        <v>0</v>
      </c>
    </row>
    <row r="127" spans="2:15">
      <c r="B127" t="s">
        <v>1884</v>
      </c>
      <c r="C127" t="s">
        <v>1885</v>
      </c>
      <c r="D127" t="s">
        <v>100</v>
      </c>
      <c r="E127" t="s">
        <v>123</v>
      </c>
      <c r="F127" t="s">
        <v>1886</v>
      </c>
      <c r="G127" t="s">
        <v>1877</v>
      </c>
      <c r="H127" t="s">
        <v>102</v>
      </c>
      <c r="I127" s="77">
        <v>1014</v>
      </c>
      <c r="J127" s="77">
        <v>1640</v>
      </c>
      <c r="K127" s="77">
        <v>0</v>
      </c>
      <c r="L127" s="77">
        <v>16.6296</v>
      </c>
      <c r="M127" s="78">
        <v>1E-4</v>
      </c>
      <c r="N127" s="78">
        <v>0</v>
      </c>
      <c r="O127" s="78">
        <v>0</v>
      </c>
    </row>
    <row r="128" spans="2:15">
      <c r="B128" t="s">
        <v>1887</v>
      </c>
      <c r="C128" t="s">
        <v>1888</v>
      </c>
      <c r="D128" t="s">
        <v>100</v>
      </c>
      <c r="E128" t="s">
        <v>123</v>
      </c>
      <c r="F128" t="s">
        <v>1889</v>
      </c>
      <c r="G128" t="s">
        <v>467</v>
      </c>
      <c r="H128" t="s">
        <v>102</v>
      </c>
      <c r="I128" s="77">
        <v>24</v>
      </c>
      <c r="J128" s="77">
        <v>7700</v>
      </c>
      <c r="K128" s="77">
        <v>0</v>
      </c>
      <c r="L128" s="77">
        <v>1.8480000000000001</v>
      </c>
      <c r="M128" s="78">
        <v>0</v>
      </c>
      <c r="N128" s="78">
        <v>0</v>
      </c>
      <c r="O128" s="78">
        <v>0</v>
      </c>
    </row>
    <row r="129" spans="2:15">
      <c r="B129" t="s">
        <v>1890</v>
      </c>
      <c r="C129" t="s">
        <v>1891</v>
      </c>
      <c r="D129" t="s">
        <v>100</v>
      </c>
      <c r="E129" t="s">
        <v>123</v>
      </c>
      <c r="F129" t="s">
        <v>1212</v>
      </c>
      <c r="G129" t="s">
        <v>467</v>
      </c>
      <c r="H129" t="s">
        <v>102</v>
      </c>
      <c r="I129" s="77">
        <v>7321.98</v>
      </c>
      <c r="J129" s="77">
        <v>143</v>
      </c>
      <c r="K129" s="77">
        <v>0</v>
      </c>
      <c r="L129" s="77">
        <v>10.470431400000001</v>
      </c>
      <c r="M129" s="78">
        <v>1E-4</v>
      </c>
      <c r="N129" s="78">
        <v>0</v>
      </c>
      <c r="O129" s="78">
        <v>0</v>
      </c>
    </row>
    <row r="130" spans="2:15">
      <c r="B130" t="s">
        <v>1892</v>
      </c>
      <c r="C130" t="s">
        <v>1893</v>
      </c>
      <c r="D130" t="s">
        <v>100</v>
      </c>
      <c r="E130" t="s">
        <v>123</v>
      </c>
      <c r="F130" t="s">
        <v>912</v>
      </c>
      <c r="G130" t="s">
        <v>467</v>
      </c>
      <c r="H130" t="s">
        <v>102</v>
      </c>
      <c r="I130" s="77">
        <v>1621928.85</v>
      </c>
      <c r="J130" s="77">
        <v>416.9</v>
      </c>
      <c r="K130" s="77">
        <v>0</v>
      </c>
      <c r="L130" s="77">
        <v>6761.8213756499999</v>
      </c>
      <c r="M130" s="78">
        <v>2.8E-3</v>
      </c>
      <c r="N130" s="78">
        <v>2E-3</v>
      </c>
      <c r="O130" s="78">
        <v>2.9999999999999997E-4</v>
      </c>
    </row>
    <row r="131" spans="2:15">
      <c r="B131" t="s">
        <v>1894</v>
      </c>
      <c r="C131" t="s">
        <v>1895</v>
      </c>
      <c r="D131" t="s">
        <v>100</v>
      </c>
      <c r="E131" t="s">
        <v>123</v>
      </c>
      <c r="F131" t="s">
        <v>1896</v>
      </c>
      <c r="G131" t="s">
        <v>467</v>
      </c>
      <c r="H131" t="s">
        <v>102</v>
      </c>
      <c r="I131" s="77">
        <v>108899.4</v>
      </c>
      <c r="J131" s="77">
        <v>3768</v>
      </c>
      <c r="K131" s="77">
        <v>0</v>
      </c>
      <c r="L131" s="77">
        <v>4103.3293919999996</v>
      </c>
      <c r="M131" s="78">
        <v>6.7999999999999996E-3</v>
      </c>
      <c r="N131" s="78">
        <v>1.1999999999999999E-3</v>
      </c>
      <c r="O131" s="78">
        <v>2.0000000000000001E-4</v>
      </c>
    </row>
    <row r="132" spans="2:15">
      <c r="B132" t="s">
        <v>1897</v>
      </c>
      <c r="C132" t="s">
        <v>1898</v>
      </c>
      <c r="D132" t="s">
        <v>100</v>
      </c>
      <c r="E132" t="s">
        <v>123</v>
      </c>
      <c r="F132" t="s">
        <v>1191</v>
      </c>
      <c r="G132" t="s">
        <v>893</v>
      </c>
      <c r="H132" t="s">
        <v>102</v>
      </c>
      <c r="I132" s="77">
        <v>16885.3</v>
      </c>
      <c r="J132" s="77">
        <v>4338</v>
      </c>
      <c r="K132" s="77">
        <v>0</v>
      </c>
      <c r="L132" s="77">
        <v>732.48431400000004</v>
      </c>
      <c r="M132" s="78">
        <v>1.2999999999999999E-3</v>
      </c>
      <c r="N132" s="78">
        <v>2.0000000000000001E-4</v>
      </c>
      <c r="O132" s="78">
        <v>0</v>
      </c>
    </row>
    <row r="133" spans="2:15">
      <c r="B133" t="s">
        <v>1899</v>
      </c>
      <c r="C133" t="s">
        <v>1900</v>
      </c>
      <c r="D133" t="s">
        <v>100</v>
      </c>
      <c r="E133" t="s">
        <v>123</v>
      </c>
      <c r="F133" t="s">
        <v>1901</v>
      </c>
      <c r="G133" t="s">
        <v>893</v>
      </c>
      <c r="H133" t="s">
        <v>102</v>
      </c>
      <c r="I133" s="77">
        <v>174282.64</v>
      </c>
      <c r="J133" s="77">
        <v>1211</v>
      </c>
      <c r="K133" s="77">
        <v>0</v>
      </c>
      <c r="L133" s="77">
        <v>2110.5627703999999</v>
      </c>
      <c r="M133" s="78">
        <v>3.8E-3</v>
      </c>
      <c r="N133" s="78">
        <v>5.9999999999999995E-4</v>
      </c>
      <c r="O133" s="78">
        <v>1E-4</v>
      </c>
    </row>
    <row r="134" spans="2:15">
      <c r="B134" t="s">
        <v>1902</v>
      </c>
      <c r="C134" t="s">
        <v>1903</v>
      </c>
      <c r="D134" t="s">
        <v>100</v>
      </c>
      <c r="E134" t="s">
        <v>123</v>
      </c>
      <c r="F134" t="s">
        <v>1904</v>
      </c>
      <c r="G134" t="s">
        <v>893</v>
      </c>
      <c r="H134" t="s">
        <v>102</v>
      </c>
      <c r="I134" s="77">
        <v>201136.2</v>
      </c>
      <c r="J134" s="77">
        <v>428.7</v>
      </c>
      <c r="K134" s="77">
        <v>0</v>
      </c>
      <c r="L134" s="77">
        <v>862.27088939999999</v>
      </c>
      <c r="M134" s="78">
        <v>2.8E-3</v>
      </c>
      <c r="N134" s="78">
        <v>2.9999999999999997E-4</v>
      </c>
      <c r="O134" s="78">
        <v>0</v>
      </c>
    </row>
    <row r="135" spans="2:15">
      <c r="B135" t="s">
        <v>1905</v>
      </c>
      <c r="C135" t="s">
        <v>1906</v>
      </c>
      <c r="D135" t="s">
        <v>100</v>
      </c>
      <c r="E135" t="s">
        <v>123</v>
      </c>
      <c r="F135" t="s">
        <v>1907</v>
      </c>
      <c r="G135" t="s">
        <v>893</v>
      </c>
      <c r="H135" t="s">
        <v>102</v>
      </c>
      <c r="I135" s="77">
        <v>189028.15</v>
      </c>
      <c r="J135" s="77">
        <v>701.5</v>
      </c>
      <c r="K135" s="77">
        <v>0</v>
      </c>
      <c r="L135" s="77">
        <v>1326.03247225</v>
      </c>
      <c r="M135" s="78">
        <v>6.7999999999999996E-3</v>
      </c>
      <c r="N135" s="78">
        <v>4.0000000000000002E-4</v>
      </c>
      <c r="O135" s="78">
        <v>1E-4</v>
      </c>
    </row>
    <row r="136" spans="2:15">
      <c r="B136" t="s">
        <v>1908</v>
      </c>
      <c r="C136" t="s">
        <v>1909</v>
      </c>
      <c r="D136" t="s">
        <v>100</v>
      </c>
      <c r="E136" t="s">
        <v>123</v>
      </c>
      <c r="F136" t="s">
        <v>1910</v>
      </c>
      <c r="G136" t="s">
        <v>804</v>
      </c>
      <c r="H136" t="s">
        <v>102</v>
      </c>
      <c r="I136" s="77">
        <v>25812</v>
      </c>
      <c r="J136" s="77">
        <v>573.6</v>
      </c>
      <c r="K136" s="77">
        <v>0</v>
      </c>
      <c r="L136" s="77">
        <v>148.05763200000001</v>
      </c>
      <c r="M136" s="78">
        <v>6.9999999999999999E-4</v>
      </c>
      <c r="N136" s="78">
        <v>0</v>
      </c>
      <c r="O136" s="78">
        <v>0</v>
      </c>
    </row>
    <row r="137" spans="2:15">
      <c r="B137" t="s">
        <v>1911</v>
      </c>
      <c r="C137" t="s">
        <v>1912</v>
      </c>
      <c r="D137" t="s">
        <v>100</v>
      </c>
      <c r="E137" t="s">
        <v>123</v>
      </c>
      <c r="F137" t="s">
        <v>1913</v>
      </c>
      <c r="G137" t="s">
        <v>804</v>
      </c>
      <c r="H137" t="s">
        <v>102</v>
      </c>
      <c r="I137" s="77">
        <v>982</v>
      </c>
      <c r="J137" s="77">
        <v>76.3</v>
      </c>
      <c r="K137" s="77">
        <v>0</v>
      </c>
      <c r="L137" s="77">
        <v>0.74926599999999999</v>
      </c>
      <c r="M137" s="78">
        <v>1E-4</v>
      </c>
      <c r="N137" s="78">
        <v>0</v>
      </c>
      <c r="O137" s="78">
        <v>0</v>
      </c>
    </row>
    <row r="138" spans="2:15">
      <c r="B138" t="s">
        <v>1914</v>
      </c>
      <c r="C138" t="s">
        <v>1915</v>
      </c>
      <c r="D138" t="s">
        <v>100</v>
      </c>
      <c r="E138" t="s">
        <v>123</v>
      </c>
      <c r="F138" t="s">
        <v>1916</v>
      </c>
      <c r="G138" t="s">
        <v>804</v>
      </c>
      <c r="H138" t="s">
        <v>102</v>
      </c>
      <c r="I138" s="77">
        <v>13213</v>
      </c>
      <c r="J138" s="77">
        <v>163</v>
      </c>
      <c r="K138" s="77">
        <v>0</v>
      </c>
      <c r="L138" s="77">
        <v>21.537189999999999</v>
      </c>
      <c r="M138" s="78">
        <v>1E-4</v>
      </c>
      <c r="N138" s="78">
        <v>0</v>
      </c>
      <c r="O138" s="78">
        <v>0</v>
      </c>
    </row>
    <row r="139" spans="2:15">
      <c r="B139" t="s">
        <v>1917</v>
      </c>
      <c r="C139" t="s">
        <v>1918</v>
      </c>
      <c r="D139" t="s">
        <v>100</v>
      </c>
      <c r="E139" t="s">
        <v>123</v>
      </c>
      <c r="F139" t="s">
        <v>1919</v>
      </c>
      <c r="G139" t="s">
        <v>804</v>
      </c>
      <c r="H139" t="s">
        <v>102</v>
      </c>
      <c r="I139" s="77">
        <v>354</v>
      </c>
      <c r="J139" s="77">
        <v>2954</v>
      </c>
      <c r="K139" s="77">
        <v>0</v>
      </c>
      <c r="L139" s="77">
        <v>10.45716</v>
      </c>
      <c r="M139" s="78">
        <v>0</v>
      </c>
      <c r="N139" s="78">
        <v>0</v>
      </c>
      <c r="O139" s="78">
        <v>0</v>
      </c>
    </row>
    <row r="140" spans="2:15">
      <c r="B140" t="s">
        <v>1920</v>
      </c>
      <c r="C140" t="s">
        <v>1921</v>
      </c>
      <c r="D140" t="s">
        <v>100</v>
      </c>
      <c r="E140" t="s">
        <v>123</v>
      </c>
      <c r="F140" t="s">
        <v>1922</v>
      </c>
      <c r="G140" t="s">
        <v>804</v>
      </c>
      <c r="H140" t="s">
        <v>102</v>
      </c>
      <c r="I140" s="77">
        <v>2467</v>
      </c>
      <c r="J140" s="77">
        <v>492</v>
      </c>
      <c r="K140" s="77">
        <v>0</v>
      </c>
      <c r="L140" s="77">
        <v>12.137639999999999</v>
      </c>
      <c r="M140" s="78">
        <v>2.0000000000000001E-4</v>
      </c>
      <c r="N140" s="78">
        <v>0</v>
      </c>
      <c r="O140" s="78">
        <v>0</v>
      </c>
    </row>
    <row r="141" spans="2:15">
      <c r="B141" t="s">
        <v>1923</v>
      </c>
      <c r="C141" t="s">
        <v>1924</v>
      </c>
      <c r="D141" t="s">
        <v>100</v>
      </c>
      <c r="E141" t="s">
        <v>123</v>
      </c>
      <c r="F141" t="s">
        <v>1925</v>
      </c>
      <c r="G141" t="s">
        <v>804</v>
      </c>
      <c r="H141" t="s">
        <v>102</v>
      </c>
      <c r="I141" s="77">
        <v>5640</v>
      </c>
      <c r="J141" s="77">
        <v>125.2</v>
      </c>
      <c r="K141" s="77">
        <v>0.52205000000000001</v>
      </c>
      <c r="L141" s="77">
        <v>7.5833300000000001</v>
      </c>
      <c r="M141" s="78">
        <v>1E-4</v>
      </c>
      <c r="N141" s="78">
        <v>0</v>
      </c>
      <c r="O141" s="78">
        <v>0</v>
      </c>
    </row>
    <row r="142" spans="2:15">
      <c r="B142" t="s">
        <v>1926</v>
      </c>
      <c r="C142" t="s">
        <v>1927</v>
      </c>
      <c r="D142" t="s">
        <v>100</v>
      </c>
      <c r="E142" t="s">
        <v>123</v>
      </c>
      <c r="F142" t="s">
        <v>1928</v>
      </c>
      <c r="G142" t="s">
        <v>804</v>
      </c>
      <c r="H142" t="s">
        <v>102</v>
      </c>
      <c r="I142" s="77">
        <v>833</v>
      </c>
      <c r="J142" s="77">
        <v>1228</v>
      </c>
      <c r="K142" s="77">
        <v>0</v>
      </c>
      <c r="L142" s="77">
        <v>10.229240000000001</v>
      </c>
      <c r="M142" s="78">
        <v>0</v>
      </c>
      <c r="N142" s="78">
        <v>0</v>
      </c>
      <c r="O142" s="78">
        <v>0</v>
      </c>
    </row>
    <row r="143" spans="2:15">
      <c r="B143" t="s">
        <v>1929</v>
      </c>
      <c r="C143" t="s">
        <v>1930</v>
      </c>
      <c r="D143" t="s">
        <v>100</v>
      </c>
      <c r="E143" t="s">
        <v>123</v>
      </c>
      <c r="F143" t="s">
        <v>1931</v>
      </c>
      <c r="G143" t="s">
        <v>804</v>
      </c>
      <c r="H143" t="s">
        <v>102</v>
      </c>
      <c r="I143" s="77">
        <v>4801</v>
      </c>
      <c r="J143" s="77">
        <v>633.9</v>
      </c>
      <c r="K143" s="77">
        <v>0</v>
      </c>
      <c r="L143" s="77">
        <v>30.433539</v>
      </c>
      <c r="M143" s="78">
        <v>2.0000000000000001E-4</v>
      </c>
      <c r="N143" s="78">
        <v>0</v>
      </c>
      <c r="O143" s="78">
        <v>0</v>
      </c>
    </row>
    <row r="144" spans="2:15">
      <c r="B144" t="s">
        <v>1932</v>
      </c>
      <c r="C144" t="s">
        <v>1933</v>
      </c>
      <c r="D144" t="s">
        <v>100</v>
      </c>
      <c r="E144" t="s">
        <v>123</v>
      </c>
      <c r="F144" t="s">
        <v>1934</v>
      </c>
      <c r="G144" t="s">
        <v>804</v>
      </c>
      <c r="H144" t="s">
        <v>102</v>
      </c>
      <c r="I144" s="77">
        <v>10053</v>
      </c>
      <c r="J144" s="77">
        <v>790.1</v>
      </c>
      <c r="K144" s="77">
        <v>0</v>
      </c>
      <c r="L144" s="77">
        <v>79.428753</v>
      </c>
      <c r="M144" s="78">
        <v>2.0000000000000001E-4</v>
      </c>
      <c r="N144" s="78">
        <v>0</v>
      </c>
      <c r="O144" s="78">
        <v>0</v>
      </c>
    </row>
    <row r="145" spans="2:15">
      <c r="B145" t="s">
        <v>1935</v>
      </c>
      <c r="C145" t="s">
        <v>1936</v>
      </c>
      <c r="D145" t="s">
        <v>100</v>
      </c>
      <c r="E145" t="s">
        <v>123</v>
      </c>
      <c r="F145" t="s">
        <v>1937</v>
      </c>
      <c r="G145" t="s">
        <v>804</v>
      </c>
      <c r="H145" t="s">
        <v>102</v>
      </c>
      <c r="I145" s="77">
        <v>176</v>
      </c>
      <c r="J145" s="77">
        <v>631</v>
      </c>
      <c r="K145" s="77">
        <v>0</v>
      </c>
      <c r="L145" s="77">
        <v>1.11056</v>
      </c>
      <c r="M145" s="78">
        <v>1E-4</v>
      </c>
      <c r="N145" s="78">
        <v>0</v>
      </c>
      <c r="O145" s="78">
        <v>0</v>
      </c>
    </row>
    <row r="146" spans="2:15">
      <c r="B146" t="s">
        <v>1938</v>
      </c>
      <c r="C146" t="s">
        <v>1939</v>
      </c>
      <c r="D146" t="s">
        <v>100</v>
      </c>
      <c r="E146" t="s">
        <v>123</v>
      </c>
      <c r="F146" t="s">
        <v>1150</v>
      </c>
      <c r="G146" t="s">
        <v>804</v>
      </c>
      <c r="H146" t="s">
        <v>102</v>
      </c>
      <c r="I146" s="77">
        <v>4789</v>
      </c>
      <c r="J146" s="77">
        <v>2738</v>
      </c>
      <c r="K146" s="77">
        <v>0</v>
      </c>
      <c r="L146" s="77">
        <v>131.12281999999999</v>
      </c>
      <c r="M146" s="78">
        <v>1E-4</v>
      </c>
      <c r="N146" s="78">
        <v>0</v>
      </c>
      <c r="O146" s="78">
        <v>0</v>
      </c>
    </row>
    <row r="147" spans="2:15">
      <c r="B147" t="s">
        <v>1940</v>
      </c>
      <c r="C147" t="s">
        <v>1941</v>
      </c>
      <c r="D147" t="s">
        <v>100</v>
      </c>
      <c r="E147" t="s">
        <v>123</v>
      </c>
      <c r="F147" t="s">
        <v>1135</v>
      </c>
      <c r="G147" t="s">
        <v>804</v>
      </c>
      <c r="H147" t="s">
        <v>102</v>
      </c>
      <c r="I147" s="77">
        <v>1958317.93</v>
      </c>
      <c r="J147" s="77">
        <v>150.1</v>
      </c>
      <c r="K147" s="77">
        <v>0</v>
      </c>
      <c r="L147" s="77">
        <v>2939.43521293</v>
      </c>
      <c r="M147" s="78">
        <v>8.6E-3</v>
      </c>
      <c r="N147" s="78">
        <v>8.9999999999999998E-4</v>
      </c>
      <c r="O147" s="78">
        <v>1E-4</v>
      </c>
    </row>
    <row r="148" spans="2:15">
      <c r="B148" t="s">
        <v>1942</v>
      </c>
      <c r="C148" t="s">
        <v>1943</v>
      </c>
      <c r="D148" t="s">
        <v>100</v>
      </c>
      <c r="E148" t="s">
        <v>123</v>
      </c>
      <c r="F148" t="s">
        <v>1944</v>
      </c>
      <c r="G148" t="s">
        <v>1945</v>
      </c>
      <c r="H148" t="s">
        <v>102</v>
      </c>
      <c r="I148" s="77">
        <v>58093.54</v>
      </c>
      <c r="J148" s="77">
        <v>1684</v>
      </c>
      <c r="K148" s="77">
        <v>0</v>
      </c>
      <c r="L148" s="77">
        <v>978.29521360000001</v>
      </c>
      <c r="M148" s="78">
        <v>1.2999999999999999E-3</v>
      </c>
      <c r="N148" s="78">
        <v>2.9999999999999997E-4</v>
      </c>
      <c r="O148" s="78">
        <v>0</v>
      </c>
    </row>
    <row r="149" spans="2:15">
      <c r="B149" t="s">
        <v>1946</v>
      </c>
      <c r="C149" t="s">
        <v>1947</v>
      </c>
      <c r="D149" t="s">
        <v>100</v>
      </c>
      <c r="E149" t="s">
        <v>123</v>
      </c>
      <c r="F149" t="s">
        <v>1948</v>
      </c>
      <c r="G149" t="s">
        <v>945</v>
      </c>
      <c r="H149" t="s">
        <v>102</v>
      </c>
      <c r="I149" s="77">
        <v>1620</v>
      </c>
      <c r="J149" s="77">
        <v>469.6</v>
      </c>
      <c r="K149" s="77">
        <v>0</v>
      </c>
      <c r="L149" s="77">
        <v>7.6075200000000001</v>
      </c>
      <c r="M149" s="78">
        <v>1E-4</v>
      </c>
      <c r="N149" s="78">
        <v>0</v>
      </c>
      <c r="O149" s="78">
        <v>0</v>
      </c>
    </row>
    <row r="150" spans="2:15">
      <c r="B150" t="s">
        <v>1949</v>
      </c>
      <c r="C150" t="s">
        <v>1950</v>
      </c>
      <c r="D150" t="s">
        <v>100</v>
      </c>
      <c r="E150" t="s">
        <v>123</v>
      </c>
      <c r="F150" t="s">
        <v>1951</v>
      </c>
      <c r="G150" t="s">
        <v>945</v>
      </c>
      <c r="H150" t="s">
        <v>102</v>
      </c>
      <c r="I150" s="77">
        <v>3342</v>
      </c>
      <c r="J150" s="77">
        <v>44.5</v>
      </c>
      <c r="K150" s="77">
        <v>0</v>
      </c>
      <c r="L150" s="77">
        <v>1.48719</v>
      </c>
      <c r="M150" s="78">
        <v>0</v>
      </c>
      <c r="N150" s="78">
        <v>0</v>
      </c>
      <c r="O150" s="78">
        <v>0</v>
      </c>
    </row>
    <row r="151" spans="2:15">
      <c r="B151" t="s">
        <v>1952</v>
      </c>
      <c r="C151" t="s">
        <v>1953</v>
      </c>
      <c r="D151" t="s">
        <v>100</v>
      </c>
      <c r="E151" t="s">
        <v>123</v>
      </c>
      <c r="F151" t="s">
        <v>1954</v>
      </c>
      <c r="G151" t="s">
        <v>833</v>
      </c>
      <c r="H151" t="s">
        <v>102</v>
      </c>
      <c r="I151" s="77">
        <v>516.29999999999995</v>
      </c>
      <c r="J151" s="77">
        <v>16.600000000000001</v>
      </c>
      <c r="K151" s="77">
        <v>0</v>
      </c>
      <c r="L151" s="77">
        <v>8.5705799999999999E-2</v>
      </c>
      <c r="M151" s="78">
        <v>1E-4</v>
      </c>
      <c r="N151" s="78">
        <v>0</v>
      </c>
      <c r="O151" s="78">
        <v>0</v>
      </c>
    </row>
    <row r="152" spans="2:15">
      <c r="B152" t="s">
        <v>1955</v>
      </c>
      <c r="C152" t="s">
        <v>1956</v>
      </c>
      <c r="D152" t="s">
        <v>100</v>
      </c>
      <c r="E152" t="s">
        <v>123</v>
      </c>
      <c r="F152" t="s">
        <v>1957</v>
      </c>
      <c r="G152" t="s">
        <v>833</v>
      </c>
      <c r="H152" t="s">
        <v>102</v>
      </c>
      <c r="I152" s="77">
        <v>6113</v>
      </c>
      <c r="J152" s="77">
        <v>704.2</v>
      </c>
      <c r="K152" s="77">
        <v>0</v>
      </c>
      <c r="L152" s="77">
        <v>43.047745999999997</v>
      </c>
      <c r="M152" s="78">
        <v>4.0000000000000002E-4</v>
      </c>
      <c r="N152" s="78">
        <v>0</v>
      </c>
      <c r="O152" s="78">
        <v>0</v>
      </c>
    </row>
    <row r="153" spans="2:15">
      <c r="B153" t="s">
        <v>1958</v>
      </c>
      <c r="C153" t="s">
        <v>1959</v>
      </c>
      <c r="D153" t="s">
        <v>100</v>
      </c>
      <c r="E153" t="s">
        <v>123</v>
      </c>
      <c r="F153" t="s">
        <v>1960</v>
      </c>
      <c r="G153" t="s">
        <v>833</v>
      </c>
      <c r="H153" t="s">
        <v>102</v>
      </c>
      <c r="I153" s="77">
        <v>558</v>
      </c>
      <c r="J153" s="77">
        <v>468</v>
      </c>
      <c r="K153" s="77">
        <v>0.44839000000000001</v>
      </c>
      <c r="L153" s="77">
        <v>3.0598299999999998</v>
      </c>
      <c r="M153" s="78">
        <v>0</v>
      </c>
      <c r="N153" s="78">
        <v>0</v>
      </c>
      <c r="O153" s="78">
        <v>0</v>
      </c>
    </row>
    <row r="154" spans="2:15">
      <c r="B154" t="s">
        <v>1961</v>
      </c>
      <c r="C154" t="s">
        <v>1962</v>
      </c>
      <c r="D154" t="s">
        <v>100</v>
      </c>
      <c r="E154" t="s">
        <v>123</v>
      </c>
      <c r="F154" t="s">
        <v>1174</v>
      </c>
      <c r="G154" t="s">
        <v>833</v>
      </c>
      <c r="H154" t="s">
        <v>102</v>
      </c>
      <c r="I154" s="77">
        <v>21246.18</v>
      </c>
      <c r="J154" s="77">
        <v>3120</v>
      </c>
      <c r="K154" s="77">
        <v>19.420770000000001</v>
      </c>
      <c r="L154" s="77">
        <v>682.30158600000004</v>
      </c>
      <c r="M154" s="78">
        <v>4.0000000000000002E-4</v>
      </c>
      <c r="N154" s="78">
        <v>2.0000000000000001E-4</v>
      </c>
      <c r="O154" s="78">
        <v>0</v>
      </c>
    </row>
    <row r="155" spans="2:15">
      <c r="B155" t="s">
        <v>1963</v>
      </c>
      <c r="C155" t="s">
        <v>1964</v>
      </c>
      <c r="D155" t="s">
        <v>100</v>
      </c>
      <c r="E155" t="s">
        <v>123</v>
      </c>
      <c r="F155" t="s">
        <v>1965</v>
      </c>
      <c r="G155" t="s">
        <v>833</v>
      </c>
      <c r="H155" t="s">
        <v>102</v>
      </c>
      <c r="I155" s="77">
        <v>1340</v>
      </c>
      <c r="J155" s="77">
        <v>2650</v>
      </c>
      <c r="K155" s="77">
        <v>0</v>
      </c>
      <c r="L155" s="77">
        <v>35.51</v>
      </c>
      <c r="M155" s="78">
        <v>1E-4</v>
      </c>
      <c r="N155" s="78">
        <v>0</v>
      </c>
      <c r="O155" s="78">
        <v>0</v>
      </c>
    </row>
    <row r="156" spans="2:15">
      <c r="B156" t="s">
        <v>1966</v>
      </c>
      <c r="C156" t="s">
        <v>1967</v>
      </c>
      <c r="D156" t="s">
        <v>100</v>
      </c>
      <c r="E156" t="s">
        <v>123</v>
      </c>
      <c r="F156" t="s">
        <v>1968</v>
      </c>
      <c r="G156" t="s">
        <v>833</v>
      </c>
      <c r="H156" t="s">
        <v>102</v>
      </c>
      <c r="I156" s="77">
        <v>479</v>
      </c>
      <c r="J156" s="77">
        <v>444.1</v>
      </c>
      <c r="K156" s="77">
        <v>0</v>
      </c>
      <c r="L156" s="77">
        <v>2.1272389999999999</v>
      </c>
      <c r="M156" s="78">
        <v>0</v>
      </c>
      <c r="N156" s="78">
        <v>0</v>
      </c>
      <c r="O156" s="78">
        <v>0</v>
      </c>
    </row>
    <row r="157" spans="2:15">
      <c r="B157" t="s">
        <v>1969</v>
      </c>
      <c r="C157" t="s">
        <v>1970</v>
      </c>
      <c r="D157" t="s">
        <v>100</v>
      </c>
      <c r="E157" t="s">
        <v>123</v>
      </c>
      <c r="F157" t="s">
        <v>1971</v>
      </c>
      <c r="G157" t="s">
        <v>833</v>
      </c>
      <c r="H157" t="s">
        <v>102</v>
      </c>
      <c r="I157" s="77">
        <v>10101</v>
      </c>
      <c r="J157" s="77">
        <v>262.10000000000002</v>
      </c>
      <c r="K157" s="77">
        <v>0</v>
      </c>
      <c r="L157" s="77">
        <v>26.474720999999999</v>
      </c>
      <c r="M157" s="78">
        <v>2.0000000000000001E-4</v>
      </c>
      <c r="N157" s="78">
        <v>0</v>
      </c>
      <c r="O157" s="78">
        <v>0</v>
      </c>
    </row>
    <row r="158" spans="2:15">
      <c r="B158" t="s">
        <v>1972</v>
      </c>
      <c r="C158" t="s">
        <v>1973</v>
      </c>
      <c r="D158" t="s">
        <v>100</v>
      </c>
      <c r="E158" t="s">
        <v>123</v>
      </c>
      <c r="F158" t="s">
        <v>1974</v>
      </c>
      <c r="G158" t="s">
        <v>833</v>
      </c>
      <c r="H158" t="s">
        <v>102</v>
      </c>
      <c r="I158" s="77">
        <v>42884.85</v>
      </c>
      <c r="J158" s="77">
        <v>26800</v>
      </c>
      <c r="K158" s="77">
        <v>0</v>
      </c>
      <c r="L158" s="77">
        <v>11493.139800000001</v>
      </c>
      <c r="M158" s="78">
        <v>1.17E-2</v>
      </c>
      <c r="N158" s="78">
        <v>3.5000000000000001E-3</v>
      </c>
      <c r="O158" s="78">
        <v>5.0000000000000001E-4</v>
      </c>
    </row>
    <row r="159" spans="2:15">
      <c r="B159" t="s">
        <v>1975</v>
      </c>
      <c r="C159" t="s">
        <v>1976</v>
      </c>
      <c r="D159" t="s">
        <v>100</v>
      </c>
      <c r="E159" t="s">
        <v>123</v>
      </c>
      <c r="F159" t="s">
        <v>1977</v>
      </c>
      <c r="G159" t="s">
        <v>833</v>
      </c>
      <c r="H159" t="s">
        <v>102</v>
      </c>
      <c r="I159" s="77">
        <v>7838</v>
      </c>
      <c r="J159" s="77">
        <v>786.7</v>
      </c>
      <c r="K159" s="77">
        <v>0</v>
      </c>
      <c r="L159" s="77">
        <v>61.661546000000001</v>
      </c>
      <c r="M159" s="78">
        <v>2.9999999999999997E-4</v>
      </c>
      <c r="N159" s="78">
        <v>0</v>
      </c>
      <c r="O159" s="78">
        <v>0</v>
      </c>
    </row>
    <row r="160" spans="2:15">
      <c r="B160" t="s">
        <v>1978</v>
      </c>
      <c r="C160" t="s">
        <v>1979</v>
      </c>
      <c r="D160" t="s">
        <v>100</v>
      </c>
      <c r="E160" t="s">
        <v>123</v>
      </c>
      <c r="F160" t="s">
        <v>916</v>
      </c>
      <c r="G160" t="s">
        <v>833</v>
      </c>
      <c r="H160" t="s">
        <v>102</v>
      </c>
      <c r="I160" s="77">
        <v>1332.64</v>
      </c>
      <c r="J160" s="77">
        <v>168.7</v>
      </c>
      <c r="K160" s="77">
        <v>0</v>
      </c>
      <c r="L160" s="77">
        <v>2.2481636800000002</v>
      </c>
      <c r="M160" s="78">
        <v>2.0000000000000001E-4</v>
      </c>
      <c r="N160" s="78">
        <v>0</v>
      </c>
      <c r="O160" s="78">
        <v>0</v>
      </c>
    </row>
    <row r="161" spans="2:15">
      <c r="B161" t="s">
        <v>1980</v>
      </c>
      <c r="C161" t="s">
        <v>1981</v>
      </c>
      <c r="D161" t="s">
        <v>100</v>
      </c>
      <c r="E161" t="s">
        <v>123</v>
      </c>
      <c r="F161" t="s">
        <v>1982</v>
      </c>
      <c r="G161" t="s">
        <v>833</v>
      </c>
      <c r="H161" t="s">
        <v>102</v>
      </c>
      <c r="I161" s="77">
        <v>3081</v>
      </c>
      <c r="J161" s="77">
        <v>2175</v>
      </c>
      <c r="K161" s="77">
        <v>0</v>
      </c>
      <c r="L161" s="77">
        <v>67.011750000000006</v>
      </c>
      <c r="M161" s="78">
        <v>2.0000000000000001E-4</v>
      </c>
      <c r="N161" s="78">
        <v>0</v>
      </c>
      <c r="O161" s="78">
        <v>0</v>
      </c>
    </row>
    <row r="162" spans="2:15">
      <c r="B162" t="s">
        <v>1983</v>
      </c>
      <c r="C162" t="s">
        <v>1984</v>
      </c>
      <c r="D162" t="s">
        <v>100</v>
      </c>
      <c r="E162" t="s">
        <v>123</v>
      </c>
      <c r="F162" t="s">
        <v>1985</v>
      </c>
      <c r="G162" t="s">
        <v>833</v>
      </c>
      <c r="H162" t="s">
        <v>102</v>
      </c>
      <c r="I162" s="77">
        <v>308</v>
      </c>
      <c r="J162" s="77">
        <v>1004</v>
      </c>
      <c r="K162" s="77">
        <v>0</v>
      </c>
      <c r="L162" s="77">
        <v>3.09232</v>
      </c>
      <c r="M162" s="78">
        <v>0</v>
      </c>
      <c r="N162" s="78">
        <v>0</v>
      </c>
      <c r="O162" s="78">
        <v>0</v>
      </c>
    </row>
    <row r="163" spans="2:15">
      <c r="B163" t="s">
        <v>1986</v>
      </c>
      <c r="C163" t="s">
        <v>1987</v>
      </c>
      <c r="D163" t="s">
        <v>100</v>
      </c>
      <c r="E163" t="s">
        <v>123</v>
      </c>
      <c r="F163" t="s">
        <v>1188</v>
      </c>
      <c r="G163" t="s">
        <v>833</v>
      </c>
      <c r="H163" t="s">
        <v>102</v>
      </c>
      <c r="I163" s="77">
        <v>226478.91</v>
      </c>
      <c r="J163" s="77">
        <v>2616.0000100000002</v>
      </c>
      <c r="K163" s="77">
        <v>0</v>
      </c>
      <c r="L163" s="77">
        <v>5924.6883082478998</v>
      </c>
      <c r="M163" s="78">
        <v>4.1999999999999997E-3</v>
      </c>
      <c r="N163" s="78">
        <v>1.8E-3</v>
      </c>
      <c r="O163" s="78">
        <v>2.0000000000000001E-4</v>
      </c>
    </row>
    <row r="164" spans="2:15">
      <c r="B164" t="s">
        <v>1988</v>
      </c>
      <c r="C164" t="s">
        <v>1989</v>
      </c>
      <c r="D164" t="s">
        <v>100</v>
      </c>
      <c r="E164" t="s">
        <v>123</v>
      </c>
      <c r="F164" t="s">
        <v>1990</v>
      </c>
      <c r="G164" t="s">
        <v>833</v>
      </c>
      <c r="H164" t="s">
        <v>102</v>
      </c>
      <c r="I164" s="77">
        <v>2440</v>
      </c>
      <c r="J164" s="77">
        <v>1400</v>
      </c>
      <c r="K164" s="77">
        <v>0</v>
      </c>
      <c r="L164" s="77">
        <v>34.159999999999997</v>
      </c>
      <c r="M164" s="78">
        <v>2.0000000000000001E-4</v>
      </c>
      <c r="N164" s="78">
        <v>0</v>
      </c>
      <c r="O164" s="78">
        <v>0</v>
      </c>
    </row>
    <row r="165" spans="2:15">
      <c r="B165" t="s">
        <v>1991</v>
      </c>
      <c r="C165" t="s">
        <v>1992</v>
      </c>
      <c r="D165" t="s">
        <v>100</v>
      </c>
      <c r="E165" t="s">
        <v>123</v>
      </c>
      <c r="F165" t="s">
        <v>1993</v>
      </c>
      <c r="G165" t="s">
        <v>833</v>
      </c>
      <c r="H165" t="s">
        <v>102</v>
      </c>
      <c r="I165" s="77">
        <v>199919.55</v>
      </c>
      <c r="J165" s="77">
        <v>2540</v>
      </c>
      <c r="K165" s="77">
        <v>0</v>
      </c>
      <c r="L165" s="77">
        <v>5077.9565700000003</v>
      </c>
      <c r="M165" s="78">
        <v>5.5999999999999999E-3</v>
      </c>
      <c r="N165" s="78">
        <v>1.5E-3</v>
      </c>
      <c r="O165" s="78">
        <v>2.0000000000000001E-4</v>
      </c>
    </row>
    <row r="166" spans="2:15">
      <c r="B166" t="s">
        <v>1994</v>
      </c>
      <c r="C166" t="s">
        <v>1995</v>
      </c>
      <c r="D166" t="s">
        <v>100</v>
      </c>
      <c r="E166" t="s">
        <v>123</v>
      </c>
      <c r="F166" t="s">
        <v>1996</v>
      </c>
      <c r="G166" t="s">
        <v>833</v>
      </c>
      <c r="H166" t="s">
        <v>102</v>
      </c>
      <c r="I166" s="77">
        <v>3337171.97</v>
      </c>
      <c r="J166" s="77">
        <v>255.8</v>
      </c>
      <c r="K166" s="77">
        <v>0</v>
      </c>
      <c r="L166" s="77">
        <v>8536.4858992600002</v>
      </c>
      <c r="M166" s="78">
        <v>3.5999999999999999E-3</v>
      </c>
      <c r="N166" s="78">
        <v>2.5999999999999999E-3</v>
      </c>
      <c r="O166" s="78">
        <v>2.9999999999999997E-4</v>
      </c>
    </row>
    <row r="167" spans="2:15">
      <c r="B167" t="s">
        <v>1997</v>
      </c>
      <c r="C167" t="s">
        <v>1998</v>
      </c>
      <c r="D167" t="s">
        <v>100</v>
      </c>
      <c r="E167" t="s">
        <v>123</v>
      </c>
      <c r="F167" t="s">
        <v>1999</v>
      </c>
      <c r="G167" t="s">
        <v>2000</v>
      </c>
      <c r="H167" t="s">
        <v>102</v>
      </c>
      <c r="I167" s="77">
        <v>29100.86</v>
      </c>
      <c r="J167" s="77">
        <v>1964</v>
      </c>
      <c r="K167" s="77">
        <v>0</v>
      </c>
      <c r="L167" s="77">
        <v>571.54089039999997</v>
      </c>
      <c r="M167" s="78">
        <v>6.4999999999999997E-3</v>
      </c>
      <c r="N167" s="78">
        <v>2.0000000000000001E-4</v>
      </c>
      <c r="O167" s="78">
        <v>0</v>
      </c>
    </row>
    <row r="168" spans="2:15">
      <c r="B168" t="s">
        <v>2001</v>
      </c>
      <c r="C168" t="s">
        <v>2002</v>
      </c>
      <c r="D168" t="s">
        <v>100</v>
      </c>
      <c r="E168" t="s">
        <v>123</v>
      </c>
      <c r="F168" t="s">
        <v>2003</v>
      </c>
      <c r="G168" t="s">
        <v>2000</v>
      </c>
      <c r="H168" t="s">
        <v>102</v>
      </c>
      <c r="I168" s="77">
        <v>5100</v>
      </c>
      <c r="J168" s="77">
        <v>178.4</v>
      </c>
      <c r="K168" s="77">
        <v>0</v>
      </c>
      <c r="L168" s="77">
        <v>9.0983999999999998</v>
      </c>
      <c r="M168" s="78">
        <v>4.0000000000000002E-4</v>
      </c>
      <c r="N168" s="78">
        <v>0</v>
      </c>
      <c r="O168" s="78">
        <v>0</v>
      </c>
    </row>
    <row r="169" spans="2:15">
      <c r="B169" t="s">
        <v>2004</v>
      </c>
      <c r="C169" t="s">
        <v>2005</v>
      </c>
      <c r="D169" t="s">
        <v>100</v>
      </c>
      <c r="E169" t="s">
        <v>123</v>
      </c>
      <c r="F169" t="s">
        <v>2006</v>
      </c>
      <c r="G169" t="s">
        <v>2000</v>
      </c>
      <c r="H169" t="s">
        <v>102</v>
      </c>
      <c r="I169" s="77">
        <v>1350</v>
      </c>
      <c r="J169" s="77">
        <v>133.80000000000001</v>
      </c>
      <c r="K169" s="77">
        <v>0</v>
      </c>
      <c r="L169" s="77">
        <v>1.8063</v>
      </c>
      <c r="M169" s="78">
        <v>4.0000000000000002E-4</v>
      </c>
      <c r="N169" s="78">
        <v>0</v>
      </c>
      <c r="O169" s="78">
        <v>0</v>
      </c>
    </row>
    <row r="170" spans="2:15">
      <c r="B170" t="s">
        <v>2007</v>
      </c>
      <c r="C170" t="s">
        <v>2008</v>
      </c>
      <c r="D170" t="s">
        <v>100</v>
      </c>
      <c r="E170" t="s">
        <v>123</v>
      </c>
      <c r="F170" t="s">
        <v>2009</v>
      </c>
      <c r="G170" t="s">
        <v>2000</v>
      </c>
      <c r="H170" t="s">
        <v>102</v>
      </c>
      <c r="I170" s="77">
        <v>200</v>
      </c>
      <c r="J170" s="77">
        <v>1116</v>
      </c>
      <c r="K170" s="77">
        <v>0</v>
      </c>
      <c r="L170" s="77">
        <v>2.2320000000000002</v>
      </c>
      <c r="M170" s="78">
        <v>1E-4</v>
      </c>
      <c r="N170" s="78">
        <v>0</v>
      </c>
      <c r="O170" s="78">
        <v>0</v>
      </c>
    </row>
    <row r="171" spans="2:15">
      <c r="B171" t="s">
        <v>2010</v>
      </c>
      <c r="C171" t="s">
        <v>2011</v>
      </c>
      <c r="D171" t="s">
        <v>100</v>
      </c>
      <c r="E171" t="s">
        <v>123</v>
      </c>
      <c r="F171" t="s">
        <v>2012</v>
      </c>
      <c r="G171" t="s">
        <v>2000</v>
      </c>
      <c r="H171" t="s">
        <v>102</v>
      </c>
      <c r="I171" s="77">
        <v>5495</v>
      </c>
      <c r="J171" s="77">
        <v>204.8</v>
      </c>
      <c r="K171" s="77">
        <v>0</v>
      </c>
      <c r="L171" s="77">
        <v>11.25376</v>
      </c>
      <c r="M171" s="78">
        <v>2.0999999999999999E-3</v>
      </c>
      <c r="N171" s="78">
        <v>0</v>
      </c>
      <c r="O171" s="78">
        <v>0</v>
      </c>
    </row>
    <row r="172" spans="2:15">
      <c r="B172" t="s">
        <v>2013</v>
      </c>
      <c r="C172" t="s">
        <v>2014</v>
      </c>
      <c r="D172" t="s">
        <v>100</v>
      </c>
      <c r="E172" t="s">
        <v>123</v>
      </c>
      <c r="F172" t="s">
        <v>2015</v>
      </c>
      <c r="G172" t="s">
        <v>2000</v>
      </c>
      <c r="H172" t="s">
        <v>102</v>
      </c>
      <c r="I172" s="77">
        <v>599</v>
      </c>
      <c r="J172" s="77">
        <v>506.7</v>
      </c>
      <c r="K172" s="77">
        <v>0</v>
      </c>
      <c r="L172" s="77">
        <v>3.0351330000000001</v>
      </c>
      <c r="M172" s="78">
        <v>1E-4</v>
      </c>
      <c r="N172" s="78">
        <v>0</v>
      </c>
      <c r="O172" s="78">
        <v>0</v>
      </c>
    </row>
    <row r="173" spans="2:15">
      <c r="B173" t="s">
        <v>2016</v>
      </c>
      <c r="C173" t="s">
        <v>2017</v>
      </c>
      <c r="D173" t="s">
        <v>100</v>
      </c>
      <c r="E173" t="s">
        <v>123</v>
      </c>
      <c r="F173" t="s">
        <v>2018</v>
      </c>
      <c r="G173" t="s">
        <v>1716</v>
      </c>
      <c r="H173" t="s">
        <v>102</v>
      </c>
      <c r="I173" s="77">
        <v>114386.91</v>
      </c>
      <c r="J173" s="77">
        <v>432.8</v>
      </c>
      <c r="K173" s="77">
        <v>0</v>
      </c>
      <c r="L173" s="77">
        <v>495.06654648</v>
      </c>
      <c r="M173" s="78">
        <v>2.2000000000000001E-3</v>
      </c>
      <c r="N173" s="78">
        <v>1E-4</v>
      </c>
      <c r="O173" s="78">
        <v>0</v>
      </c>
    </row>
    <row r="174" spans="2:15">
      <c r="B174" t="s">
        <v>2019</v>
      </c>
      <c r="C174" t="s">
        <v>2020</v>
      </c>
      <c r="D174" t="s">
        <v>100</v>
      </c>
      <c r="E174" t="s">
        <v>123</v>
      </c>
      <c r="F174" t="s">
        <v>2021</v>
      </c>
      <c r="G174" t="s">
        <v>1716</v>
      </c>
      <c r="H174" t="s">
        <v>102</v>
      </c>
      <c r="I174" s="77">
        <v>6331</v>
      </c>
      <c r="J174" s="77">
        <v>57.6</v>
      </c>
      <c r="K174" s="77">
        <v>0</v>
      </c>
      <c r="L174" s="77">
        <v>3.6466560000000001</v>
      </c>
      <c r="M174" s="78">
        <v>0</v>
      </c>
      <c r="N174" s="78">
        <v>0</v>
      </c>
      <c r="O174" s="78">
        <v>0</v>
      </c>
    </row>
    <row r="175" spans="2:15">
      <c r="B175" t="s">
        <v>2022</v>
      </c>
      <c r="C175" t="s">
        <v>2023</v>
      </c>
      <c r="D175" t="s">
        <v>100</v>
      </c>
      <c r="E175" t="s">
        <v>123</v>
      </c>
      <c r="F175" t="s">
        <v>2024</v>
      </c>
      <c r="G175" t="s">
        <v>112</v>
      </c>
      <c r="H175" t="s">
        <v>102</v>
      </c>
      <c r="I175" s="77">
        <v>54899.03</v>
      </c>
      <c r="J175" s="77">
        <v>9584</v>
      </c>
      <c r="K175" s="77">
        <v>0</v>
      </c>
      <c r="L175" s="77">
        <v>5261.5230351999999</v>
      </c>
      <c r="M175" s="78">
        <v>1.37E-2</v>
      </c>
      <c r="N175" s="78">
        <v>1.6000000000000001E-3</v>
      </c>
      <c r="O175" s="78">
        <v>2.0000000000000001E-4</v>
      </c>
    </row>
    <row r="176" spans="2:15">
      <c r="B176" t="s">
        <v>2025</v>
      </c>
      <c r="C176" t="s">
        <v>2026</v>
      </c>
      <c r="D176" t="s">
        <v>100</v>
      </c>
      <c r="E176" t="s">
        <v>123</v>
      </c>
      <c r="F176" t="s">
        <v>2027</v>
      </c>
      <c r="G176" t="s">
        <v>112</v>
      </c>
      <c r="H176" t="s">
        <v>102</v>
      </c>
      <c r="I176" s="77">
        <v>536.79</v>
      </c>
      <c r="J176" s="77">
        <v>521.4</v>
      </c>
      <c r="K176" s="77">
        <v>0</v>
      </c>
      <c r="L176" s="77">
        <v>2.7988230600000001</v>
      </c>
      <c r="M176" s="78">
        <v>1E-4</v>
      </c>
      <c r="N176" s="78">
        <v>0</v>
      </c>
      <c r="O176" s="78">
        <v>0</v>
      </c>
    </row>
    <row r="177" spans="2:15">
      <c r="B177" t="s">
        <v>2028</v>
      </c>
      <c r="C177" t="s">
        <v>2029</v>
      </c>
      <c r="D177" t="s">
        <v>100</v>
      </c>
      <c r="E177" t="s">
        <v>123</v>
      </c>
      <c r="F177" t="s">
        <v>2030</v>
      </c>
      <c r="G177" t="s">
        <v>112</v>
      </c>
      <c r="H177" t="s">
        <v>102</v>
      </c>
      <c r="I177" s="77">
        <v>119911.62</v>
      </c>
      <c r="J177" s="77">
        <v>2097</v>
      </c>
      <c r="K177" s="77">
        <v>0</v>
      </c>
      <c r="L177" s="77">
        <v>2514.5466713999999</v>
      </c>
      <c r="M177" s="78">
        <v>4.3E-3</v>
      </c>
      <c r="N177" s="78">
        <v>8.0000000000000004E-4</v>
      </c>
      <c r="O177" s="78">
        <v>1E-4</v>
      </c>
    </row>
    <row r="178" spans="2:15">
      <c r="B178" t="s">
        <v>2031</v>
      </c>
      <c r="C178" t="s">
        <v>2032</v>
      </c>
      <c r="D178" t="s">
        <v>100</v>
      </c>
      <c r="E178" t="s">
        <v>123</v>
      </c>
      <c r="F178" t="s">
        <v>2033</v>
      </c>
      <c r="G178" t="s">
        <v>112</v>
      </c>
      <c r="H178" t="s">
        <v>102</v>
      </c>
      <c r="I178" s="77">
        <v>27907.71</v>
      </c>
      <c r="J178" s="77">
        <v>11000</v>
      </c>
      <c r="K178" s="77">
        <v>0</v>
      </c>
      <c r="L178" s="77">
        <v>3069.8481000000002</v>
      </c>
      <c r="M178" s="78">
        <v>5.4999999999999997E-3</v>
      </c>
      <c r="N178" s="78">
        <v>8.9999999999999998E-4</v>
      </c>
      <c r="O178" s="78">
        <v>1E-4</v>
      </c>
    </row>
    <row r="179" spans="2:15">
      <c r="B179" t="s">
        <v>2034</v>
      </c>
      <c r="C179" t="s">
        <v>2035</v>
      </c>
      <c r="D179" t="s">
        <v>100</v>
      </c>
      <c r="E179" t="s">
        <v>123</v>
      </c>
      <c r="F179" t="s">
        <v>2036</v>
      </c>
      <c r="G179" t="s">
        <v>112</v>
      </c>
      <c r="H179" t="s">
        <v>102</v>
      </c>
      <c r="I179" s="77">
        <v>5156</v>
      </c>
      <c r="J179" s="77">
        <v>434.4</v>
      </c>
      <c r="K179" s="77">
        <v>0</v>
      </c>
      <c r="L179" s="77">
        <v>22.397663999999999</v>
      </c>
      <c r="M179" s="78">
        <v>0</v>
      </c>
      <c r="N179" s="78">
        <v>0</v>
      </c>
      <c r="O179" s="78">
        <v>0</v>
      </c>
    </row>
    <row r="180" spans="2:15">
      <c r="B180" t="s">
        <v>2037</v>
      </c>
      <c r="C180" t="s">
        <v>2038</v>
      </c>
      <c r="D180" t="s">
        <v>100</v>
      </c>
      <c r="E180" t="s">
        <v>123</v>
      </c>
      <c r="F180" t="s">
        <v>2039</v>
      </c>
      <c r="G180" t="s">
        <v>112</v>
      </c>
      <c r="H180" t="s">
        <v>102</v>
      </c>
      <c r="I180" s="77">
        <v>370</v>
      </c>
      <c r="J180" s="77">
        <v>297.7</v>
      </c>
      <c r="K180" s="77">
        <v>0</v>
      </c>
      <c r="L180" s="77">
        <v>1.1014900000000001</v>
      </c>
      <c r="M180" s="78">
        <v>0</v>
      </c>
      <c r="N180" s="78">
        <v>0</v>
      </c>
      <c r="O180" s="78">
        <v>0</v>
      </c>
    </row>
    <row r="181" spans="2:15">
      <c r="B181" t="s">
        <v>2040</v>
      </c>
      <c r="C181" t="s">
        <v>2041</v>
      </c>
      <c r="D181" t="s">
        <v>100</v>
      </c>
      <c r="E181" t="s">
        <v>123</v>
      </c>
      <c r="F181" t="s">
        <v>2042</v>
      </c>
      <c r="G181" t="s">
        <v>112</v>
      </c>
      <c r="H181" t="s">
        <v>102</v>
      </c>
      <c r="I181" s="77">
        <v>1968</v>
      </c>
      <c r="J181" s="77">
        <v>6800</v>
      </c>
      <c r="K181" s="77">
        <v>0</v>
      </c>
      <c r="L181" s="77">
        <v>133.82400000000001</v>
      </c>
      <c r="M181" s="78">
        <v>2.0000000000000001E-4</v>
      </c>
      <c r="N181" s="78">
        <v>0</v>
      </c>
      <c r="O181" s="78">
        <v>0</v>
      </c>
    </row>
    <row r="182" spans="2:15">
      <c r="B182" t="s">
        <v>2043</v>
      </c>
      <c r="C182" t="s">
        <v>2044</v>
      </c>
      <c r="D182" t="s">
        <v>100</v>
      </c>
      <c r="E182" t="s">
        <v>123</v>
      </c>
      <c r="F182" t="s">
        <v>2045</v>
      </c>
      <c r="G182" t="s">
        <v>112</v>
      </c>
      <c r="H182" t="s">
        <v>102</v>
      </c>
      <c r="I182" s="77">
        <v>506</v>
      </c>
      <c r="J182" s="77">
        <v>194.4</v>
      </c>
      <c r="K182" s="77">
        <v>0</v>
      </c>
      <c r="L182" s="77">
        <v>0.98366399999999998</v>
      </c>
      <c r="M182" s="78">
        <v>0</v>
      </c>
      <c r="N182" s="78">
        <v>0</v>
      </c>
      <c r="O182" s="78">
        <v>0</v>
      </c>
    </row>
    <row r="183" spans="2:15">
      <c r="B183" t="s">
        <v>2046</v>
      </c>
      <c r="C183" t="s">
        <v>2047</v>
      </c>
      <c r="D183" t="s">
        <v>100</v>
      </c>
      <c r="E183" t="s">
        <v>123</v>
      </c>
      <c r="F183" t="s">
        <v>2048</v>
      </c>
      <c r="G183" t="s">
        <v>112</v>
      </c>
      <c r="H183" t="s">
        <v>102</v>
      </c>
      <c r="I183" s="77">
        <v>658962.68999999994</v>
      </c>
      <c r="J183" s="77">
        <v>483.7</v>
      </c>
      <c r="K183" s="77">
        <v>0</v>
      </c>
      <c r="L183" s="77">
        <v>3187.40253153</v>
      </c>
      <c r="M183" s="78">
        <v>4.3E-3</v>
      </c>
      <c r="N183" s="78">
        <v>1E-3</v>
      </c>
      <c r="O183" s="78">
        <v>1E-4</v>
      </c>
    </row>
    <row r="184" spans="2:15">
      <c r="B184" t="s">
        <v>2049</v>
      </c>
      <c r="C184" t="s">
        <v>2050</v>
      </c>
      <c r="D184" t="s">
        <v>100</v>
      </c>
      <c r="E184" t="s">
        <v>123</v>
      </c>
      <c r="F184" t="s">
        <v>896</v>
      </c>
      <c r="G184" t="s">
        <v>112</v>
      </c>
      <c r="H184" t="s">
        <v>102</v>
      </c>
      <c r="I184" s="77">
        <v>93405.94</v>
      </c>
      <c r="J184" s="77">
        <v>5.0999999999999996</v>
      </c>
      <c r="K184" s="77">
        <v>0</v>
      </c>
      <c r="L184" s="77">
        <v>4.7637029399999999</v>
      </c>
      <c r="M184" s="78">
        <v>3.8E-3</v>
      </c>
      <c r="N184" s="78">
        <v>0</v>
      </c>
      <c r="O184" s="78">
        <v>0</v>
      </c>
    </row>
    <row r="185" spans="2:15">
      <c r="B185" t="s">
        <v>2051</v>
      </c>
      <c r="C185" t="s">
        <v>2052</v>
      </c>
      <c r="D185" t="s">
        <v>100</v>
      </c>
      <c r="E185" t="s">
        <v>123</v>
      </c>
      <c r="F185" t="s">
        <v>2053</v>
      </c>
      <c r="G185" t="s">
        <v>112</v>
      </c>
      <c r="H185" t="s">
        <v>102</v>
      </c>
      <c r="I185" s="77">
        <v>1779</v>
      </c>
      <c r="J185" s="77">
        <v>2500</v>
      </c>
      <c r="K185" s="77">
        <v>0</v>
      </c>
      <c r="L185" s="77">
        <v>44.475000000000001</v>
      </c>
      <c r="M185" s="78">
        <v>1E-4</v>
      </c>
      <c r="N185" s="78">
        <v>0</v>
      </c>
      <c r="O185" s="78">
        <v>0</v>
      </c>
    </row>
    <row r="186" spans="2:15">
      <c r="B186" t="s">
        <v>2054</v>
      </c>
      <c r="C186" t="s">
        <v>2055</v>
      </c>
      <c r="D186" t="s">
        <v>100</v>
      </c>
      <c r="E186" t="s">
        <v>123</v>
      </c>
      <c r="F186" t="s">
        <v>2056</v>
      </c>
      <c r="G186" t="s">
        <v>112</v>
      </c>
      <c r="H186" t="s">
        <v>102</v>
      </c>
      <c r="I186" s="77">
        <v>135888.82999999999</v>
      </c>
      <c r="J186" s="77">
        <v>7550</v>
      </c>
      <c r="K186" s="77">
        <v>0</v>
      </c>
      <c r="L186" s="77">
        <v>10259.606664999999</v>
      </c>
      <c r="M186" s="78">
        <v>5.4000000000000003E-3</v>
      </c>
      <c r="N186" s="78">
        <v>3.0999999999999999E-3</v>
      </c>
      <c r="O186" s="78">
        <v>4.0000000000000002E-4</v>
      </c>
    </row>
    <row r="187" spans="2:15">
      <c r="B187" t="s">
        <v>2057</v>
      </c>
      <c r="C187" t="s">
        <v>2058</v>
      </c>
      <c r="D187" t="s">
        <v>100</v>
      </c>
      <c r="E187" t="s">
        <v>123</v>
      </c>
      <c r="F187" t="s">
        <v>2059</v>
      </c>
      <c r="G187" t="s">
        <v>2060</v>
      </c>
      <c r="H187" t="s">
        <v>102</v>
      </c>
      <c r="I187" s="77">
        <v>800</v>
      </c>
      <c r="J187" s="77">
        <v>210.2</v>
      </c>
      <c r="K187" s="77">
        <v>0</v>
      </c>
      <c r="L187" s="77">
        <v>1.6816</v>
      </c>
      <c r="M187" s="78">
        <v>4.0000000000000002E-4</v>
      </c>
      <c r="N187" s="78">
        <v>0</v>
      </c>
      <c r="O187" s="78">
        <v>0</v>
      </c>
    </row>
    <row r="188" spans="2:15">
      <c r="B188" t="s">
        <v>2061</v>
      </c>
      <c r="C188" t="s">
        <v>2062</v>
      </c>
      <c r="D188" t="s">
        <v>100</v>
      </c>
      <c r="E188" t="s">
        <v>123</v>
      </c>
      <c r="F188" t="s">
        <v>2063</v>
      </c>
      <c r="G188" t="s">
        <v>2060</v>
      </c>
      <c r="H188" t="s">
        <v>102</v>
      </c>
      <c r="I188" s="77">
        <v>1100</v>
      </c>
      <c r="J188" s="77">
        <v>54.9</v>
      </c>
      <c r="K188" s="77">
        <v>0</v>
      </c>
      <c r="L188" s="77">
        <v>0.60389999999999999</v>
      </c>
      <c r="M188" s="78">
        <v>1E-4</v>
      </c>
      <c r="N188" s="78">
        <v>0</v>
      </c>
      <c r="O188" s="78">
        <v>0</v>
      </c>
    </row>
    <row r="189" spans="2:15">
      <c r="B189" t="s">
        <v>2064</v>
      </c>
      <c r="C189" t="s">
        <v>2065</v>
      </c>
      <c r="D189" t="s">
        <v>100</v>
      </c>
      <c r="E189" t="s">
        <v>123</v>
      </c>
      <c r="F189" t="s">
        <v>2066</v>
      </c>
      <c r="G189" t="s">
        <v>956</v>
      </c>
      <c r="H189" t="s">
        <v>102</v>
      </c>
      <c r="I189" s="77">
        <v>1955</v>
      </c>
      <c r="J189" s="77">
        <v>330.8</v>
      </c>
      <c r="K189" s="77">
        <v>0</v>
      </c>
      <c r="L189" s="77">
        <v>6.4671399999999997</v>
      </c>
      <c r="M189" s="78">
        <v>1E-4</v>
      </c>
      <c r="N189" s="78">
        <v>0</v>
      </c>
      <c r="O189" s="78">
        <v>0</v>
      </c>
    </row>
    <row r="190" spans="2:15">
      <c r="B190" t="s">
        <v>2067</v>
      </c>
      <c r="C190" t="s">
        <v>2068</v>
      </c>
      <c r="D190" t="s">
        <v>100</v>
      </c>
      <c r="E190" t="s">
        <v>123</v>
      </c>
      <c r="F190" t="s">
        <v>2069</v>
      </c>
      <c r="G190" t="s">
        <v>956</v>
      </c>
      <c r="H190" t="s">
        <v>102</v>
      </c>
      <c r="I190" s="77">
        <v>138598.29999999999</v>
      </c>
      <c r="J190" s="77">
        <v>819.8</v>
      </c>
      <c r="K190" s="77">
        <v>0</v>
      </c>
      <c r="L190" s="77">
        <v>1136.2288633999999</v>
      </c>
      <c r="M190" s="78">
        <v>6.8999999999999999E-3</v>
      </c>
      <c r="N190" s="78">
        <v>2.9999999999999997E-4</v>
      </c>
      <c r="O190" s="78">
        <v>0</v>
      </c>
    </row>
    <row r="191" spans="2:15">
      <c r="B191" t="s">
        <v>2070</v>
      </c>
      <c r="C191" t="s">
        <v>2071</v>
      </c>
      <c r="D191" t="s">
        <v>100</v>
      </c>
      <c r="E191" t="s">
        <v>123</v>
      </c>
      <c r="F191" t="s">
        <v>1235</v>
      </c>
      <c r="G191" t="s">
        <v>956</v>
      </c>
      <c r="H191" t="s">
        <v>102</v>
      </c>
      <c r="I191" s="77">
        <v>578665.57999999996</v>
      </c>
      <c r="J191" s="77">
        <v>1003</v>
      </c>
      <c r="K191" s="77">
        <v>0</v>
      </c>
      <c r="L191" s="77">
        <v>5804.0157674000002</v>
      </c>
      <c r="M191" s="78">
        <v>6.4999999999999997E-3</v>
      </c>
      <c r="N191" s="78">
        <v>1.8E-3</v>
      </c>
      <c r="O191" s="78">
        <v>2.0000000000000001E-4</v>
      </c>
    </row>
    <row r="192" spans="2:15">
      <c r="B192" t="s">
        <v>2072</v>
      </c>
      <c r="C192" t="s">
        <v>2073</v>
      </c>
      <c r="D192" t="s">
        <v>100</v>
      </c>
      <c r="E192" t="s">
        <v>123</v>
      </c>
      <c r="F192" t="s">
        <v>2074</v>
      </c>
      <c r="G192" t="s">
        <v>2075</v>
      </c>
      <c r="H192" t="s">
        <v>102</v>
      </c>
      <c r="I192" s="77">
        <v>190582.19</v>
      </c>
      <c r="J192" s="77">
        <v>276.39999999999998</v>
      </c>
      <c r="K192" s="77">
        <v>0</v>
      </c>
      <c r="L192" s="77">
        <v>526.76917316000004</v>
      </c>
      <c r="M192" s="78">
        <v>9.7999999999999997E-3</v>
      </c>
      <c r="N192" s="78">
        <v>2.0000000000000001E-4</v>
      </c>
      <c r="O192" s="78">
        <v>0</v>
      </c>
    </row>
    <row r="193" spans="2:15">
      <c r="B193" t="s">
        <v>2076</v>
      </c>
      <c r="C193" t="s">
        <v>2077</v>
      </c>
      <c r="D193" t="s">
        <v>100</v>
      </c>
      <c r="E193" t="s">
        <v>123</v>
      </c>
      <c r="F193" t="s">
        <v>2078</v>
      </c>
      <c r="G193" t="s">
        <v>663</v>
      </c>
      <c r="H193" t="s">
        <v>102</v>
      </c>
      <c r="I193" s="77">
        <v>235864.11</v>
      </c>
      <c r="J193" s="77">
        <v>885</v>
      </c>
      <c r="K193" s="77">
        <v>0</v>
      </c>
      <c r="L193" s="77">
        <v>2087.3973735</v>
      </c>
      <c r="M193" s="78">
        <v>6.8999999999999999E-3</v>
      </c>
      <c r="N193" s="78">
        <v>5.9999999999999995E-4</v>
      </c>
      <c r="O193" s="78">
        <v>1E-4</v>
      </c>
    </row>
    <row r="194" spans="2:15">
      <c r="B194" t="s">
        <v>2079</v>
      </c>
      <c r="C194" t="s">
        <v>2080</v>
      </c>
      <c r="D194" t="s">
        <v>100</v>
      </c>
      <c r="E194" t="s">
        <v>123</v>
      </c>
      <c r="F194" t="s">
        <v>2081</v>
      </c>
      <c r="G194" t="s">
        <v>663</v>
      </c>
      <c r="H194" t="s">
        <v>102</v>
      </c>
      <c r="I194" s="77">
        <v>147255.69</v>
      </c>
      <c r="J194" s="77">
        <v>702.2</v>
      </c>
      <c r="K194" s="77">
        <v>0</v>
      </c>
      <c r="L194" s="77">
        <v>1034.02945518</v>
      </c>
      <c r="M194" s="78">
        <v>9.7000000000000003E-3</v>
      </c>
      <c r="N194" s="78">
        <v>2.9999999999999997E-4</v>
      </c>
      <c r="O194" s="78">
        <v>0</v>
      </c>
    </row>
    <row r="195" spans="2:15">
      <c r="B195" t="s">
        <v>2082</v>
      </c>
      <c r="C195" t="s">
        <v>2083</v>
      </c>
      <c r="D195" t="s">
        <v>100</v>
      </c>
      <c r="E195" t="s">
        <v>123</v>
      </c>
      <c r="F195" t="s">
        <v>2084</v>
      </c>
      <c r="G195" t="s">
        <v>663</v>
      </c>
      <c r="H195" t="s">
        <v>102</v>
      </c>
      <c r="I195" s="77">
        <v>64337.06</v>
      </c>
      <c r="J195" s="77">
        <v>490</v>
      </c>
      <c r="K195" s="77">
        <v>0</v>
      </c>
      <c r="L195" s="77">
        <v>315.25159400000001</v>
      </c>
      <c r="M195" s="78">
        <v>4.3E-3</v>
      </c>
      <c r="N195" s="78">
        <v>1E-4</v>
      </c>
      <c r="O195" s="78">
        <v>0</v>
      </c>
    </row>
    <row r="196" spans="2:15">
      <c r="B196" t="s">
        <v>2085</v>
      </c>
      <c r="C196" t="s">
        <v>2086</v>
      </c>
      <c r="D196" t="s">
        <v>100</v>
      </c>
      <c r="E196" t="s">
        <v>123</v>
      </c>
      <c r="F196" t="s">
        <v>2087</v>
      </c>
      <c r="G196" t="s">
        <v>663</v>
      </c>
      <c r="H196" t="s">
        <v>102</v>
      </c>
      <c r="I196" s="77">
        <v>143080.99</v>
      </c>
      <c r="J196" s="77">
        <v>2190</v>
      </c>
      <c r="K196" s="77">
        <v>0</v>
      </c>
      <c r="L196" s="77">
        <v>3133.4736809999999</v>
      </c>
      <c r="M196" s="78">
        <v>5.5999999999999999E-3</v>
      </c>
      <c r="N196" s="78">
        <v>8.9999999999999998E-4</v>
      </c>
      <c r="O196" s="78">
        <v>1E-4</v>
      </c>
    </row>
    <row r="197" spans="2:15">
      <c r="B197" t="s">
        <v>2088</v>
      </c>
      <c r="C197" t="s">
        <v>2089</v>
      </c>
      <c r="D197" t="s">
        <v>100</v>
      </c>
      <c r="E197" t="s">
        <v>123</v>
      </c>
      <c r="F197" t="s">
        <v>2090</v>
      </c>
      <c r="G197" t="s">
        <v>663</v>
      </c>
      <c r="H197" t="s">
        <v>102</v>
      </c>
      <c r="I197" s="77">
        <v>722302.71</v>
      </c>
      <c r="J197" s="77">
        <v>470.4</v>
      </c>
      <c r="K197" s="77">
        <v>0</v>
      </c>
      <c r="L197" s="77">
        <v>3397.71194784</v>
      </c>
      <c r="M197" s="78">
        <v>8.5000000000000006E-3</v>
      </c>
      <c r="N197" s="78">
        <v>1E-3</v>
      </c>
      <c r="O197" s="78">
        <v>1E-4</v>
      </c>
    </row>
    <row r="198" spans="2:15">
      <c r="B198" t="s">
        <v>2091</v>
      </c>
      <c r="C198" t="s">
        <v>2092</v>
      </c>
      <c r="D198" t="s">
        <v>100</v>
      </c>
      <c r="E198" t="s">
        <v>123</v>
      </c>
      <c r="F198" t="s">
        <v>2093</v>
      </c>
      <c r="G198" t="s">
        <v>663</v>
      </c>
      <c r="H198" t="s">
        <v>102</v>
      </c>
      <c r="I198" s="77">
        <v>43570.66</v>
      </c>
      <c r="J198" s="77">
        <v>5790</v>
      </c>
      <c r="K198" s="77">
        <v>0</v>
      </c>
      <c r="L198" s="77">
        <v>2522.7412140000001</v>
      </c>
      <c r="M198" s="78">
        <v>5.1999999999999998E-3</v>
      </c>
      <c r="N198" s="78">
        <v>8.0000000000000004E-4</v>
      </c>
      <c r="O198" s="78">
        <v>1E-4</v>
      </c>
    </row>
    <row r="199" spans="2:15">
      <c r="B199" t="s">
        <v>2094</v>
      </c>
      <c r="C199" t="s">
        <v>2095</v>
      </c>
      <c r="D199" t="s">
        <v>100</v>
      </c>
      <c r="E199" t="s">
        <v>123</v>
      </c>
      <c r="F199" t="s">
        <v>2096</v>
      </c>
      <c r="G199" t="s">
        <v>663</v>
      </c>
      <c r="H199" t="s">
        <v>102</v>
      </c>
      <c r="I199" s="77">
        <v>170848.58</v>
      </c>
      <c r="J199" s="77">
        <v>1013</v>
      </c>
      <c r="K199" s="77">
        <v>28.17747</v>
      </c>
      <c r="L199" s="77">
        <v>1758.8735853999999</v>
      </c>
      <c r="M199" s="78">
        <v>1.0200000000000001E-2</v>
      </c>
      <c r="N199" s="78">
        <v>5.0000000000000001E-4</v>
      </c>
      <c r="O199" s="78">
        <v>1E-4</v>
      </c>
    </row>
    <row r="200" spans="2:15">
      <c r="B200" t="s">
        <v>2097</v>
      </c>
      <c r="C200" t="s">
        <v>2098</v>
      </c>
      <c r="D200" t="s">
        <v>100</v>
      </c>
      <c r="E200" t="s">
        <v>123</v>
      </c>
      <c r="F200" t="s">
        <v>2099</v>
      </c>
      <c r="G200" t="s">
        <v>1642</v>
      </c>
      <c r="H200" t="s">
        <v>102</v>
      </c>
      <c r="I200" s="77">
        <v>168</v>
      </c>
      <c r="J200" s="77">
        <v>6472</v>
      </c>
      <c r="K200" s="77">
        <v>0</v>
      </c>
      <c r="L200" s="77">
        <v>10.872960000000001</v>
      </c>
      <c r="M200" s="78">
        <v>0</v>
      </c>
      <c r="N200" s="78">
        <v>0</v>
      </c>
      <c r="O200" s="78">
        <v>0</v>
      </c>
    </row>
    <row r="201" spans="2:15">
      <c r="B201" t="s">
        <v>2100</v>
      </c>
      <c r="C201" t="s">
        <v>2101</v>
      </c>
      <c r="D201" t="s">
        <v>100</v>
      </c>
      <c r="E201" t="s">
        <v>123</v>
      </c>
      <c r="F201" t="s">
        <v>2102</v>
      </c>
      <c r="G201" t="s">
        <v>1642</v>
      </c>
      <c r="H201" t="s">
        <v>102</v>
      </c>
      <c r="I201" s="77">
        <v>302</v>
      </c>
      <c r="J201" s="77">
        <v>4476</v>
      </c>
      <c r="K201" s="77">
        <v>0</v>
      </c>
      <c r="L201" s="77">
        <v>13.517519999999999</v>
      </c>
      <c r="M201" s="78">
        <v>1E-4</v>
      </c>
      <c r="N201" s="78">
        <v>0</v>
      </c>
      <c r="O201" s="78">
        <v>0</v>
      </c>
    </row>
    <row r="202" spans="2:15">
      <c r="B202" t="s">
        <v>2103</v>
      </c>
      <c r="C202" t="s">
        <v>2104</v>
      </c>
      <c r="D202" t="s">
        <v>100</v>
      </c>
      <c r="E202" t="s">
        <v>123</v>
      </c>
      <c r="F202" t="s">
        <v>2105</v>
      </c>
      <c r="G202" t="s">
        <v>940</v>
      </c>
      <c r="H202" t="s">
        <v>102</v>
      </c>
      <c r="I202" s="77">
        <v>102150.98</v>
      </c>
      <c r="J202" s="77">
        <v>1780</v>
      </c>
      <c r="K202" s="77">
        <v>0</v>
      </c>
      <c r="L202" s="77">
        <v>1818.2874440000001</v>
      </c>
      <c r="M202" s="78">
        <v>7.1999999999999998E-3</v>
      </c>
      <c r="N202" s="78">
        <v>5.0000000000000001E-4</v>
      </c>
      <c r="O202" s="78">
        <v>1E-4</v>
      </c>
    </row>
    <row r="203" spans="2:15">
      <c r="B203" t="s">
        <v>2106</v>
      </c>
      <c r="C203" t="s">
        <v>2107</v>
      </c>
      <c r="D203" t="s">
        <v>100</v>
      </c>
      <c r="E203" t="s">
        <v>123</v>
      </c>
      <c r="F203" t="s">
        <v>2108</v>
      </c>
      <c r="G203" t="s">
        <v>940</v>
      </c>
      <c r="H203" t="s">
        <v>102</v>
      </c>
      <c r="I203" s="77">
        <v>71</v>
      </c>
      <c r="J203" s="77">
        <v>1822</v>
      </c>
      <c r="K203" s="77">
        <v>0</v>
      </c>
      <c r="L203" s="77">
        <v>1.29362</v>
      </c>
      <c r="M203" s="78">
        <v>0</v>
      </c>
      <c r="N203" s="78">
        <v>0</v>
      </c>
      <c r="O203" s="78">
        <v>0</v>
      </c>
    </row>
    <row r="204" spans="2:15">
      <c r="B204" t="s">
        <v>2109</v>
      </c>
      <c r="C204" t="s">
        <v>2110</v>
      </c>
      <c r="D204" t="s">
        <v>100</v>
      </c>
      <c r="E204" t="s">
        <v>123</v>
      </c>
      <c r="F204" t="s">
        <v>2111</v>
      </c>
      <c r="G204" t="s">
        <v>940</v>
      </c>
      <c r="H204" t="s">
        <v>102</v>
      </c>
      <c r="I204" s="77">
        <v>4603.42</v>
      </c>
      <c r="J204" s="77">
        <v>11220</v>
      </c>
      <c r="K204" s="77">
        <v>0</v>
      </c>
      <c r="L204" s="77">
        <v>516.50372400000003</v>
      </c>
      <c r="M204" s="78">
        <v>1.4E-3</v>
      </c>
      <c r="N204" s="78">
        <v>2.0000000000000001E-4</v>
      </c>
      <c r="O204" s="78">
        <v>0</v>
      </c>
    </row>
    <row r="205" spans="2:15">
      <c r="B205" t="s">
        <v>2112</v>
      </c>
      <c r="C205" t="s">
        <v>2113</v>
      </c>
      <c r="D205" t="s">
        <v>100</v>
      </c>
      <c r="E205" t="s">
        <v>123</v>
      </c>
      <c r="F205" t="s">
        <v>2114</v>
      </c>
      <c r="G205" t="s">
        <v>940</v>
      </c>
      <c r="H205" t="s">
        <v>102</v>
      </c>
      <c r="I205" s="77">
        <v>52</v>
      </c>
      <c r="J205" s="77">
        <v>7878</v>
      </c>
      <c r="K205" s="77">
        <v>0</v>
      </c>
      <c r="L205" s="77">
        <v>4.0965600000000002</v>
      </c>
      <c r="M205" s="78">
        <v>0</v>
      </c>
      <c r="N205" s="78">
        <v>0</v>
      </c>
      <c r="O205" s="78">
        <v>0</v>
      </c>
    </row>
    <row r="206" spans="2:15">
      <c r="B206" t="s">
        <v>2115</v>
      </c>
      <c r="C206" t="s">
        <v>2116</v>
      </c>
      <c r="D206" t="s">
        <v>100</v>
      </c>
      <c r="E206" t="s">
        <v>123</v>
      </c>
      <c r="F206" t="s">
        <v>2117</v>
      </c>
      <c r="G206" t="s">
        <v>940</v>
      </c>
      <c r="H206" t="s">
        <v>102</v>
      </c>
      <c r="I206" s="77">
        <v>74369.73</v>
      </c>
      <c r="J206" s="77">
        <v>7922</v>
      </c>
      <c r="K206" s="77">
        <v>0</v>
      </c>
      <c r="L206" s="77">
        <v>5891.5700106000004</v>
      </c>
      <c r="M206" s="78">
        <v>5.8999999999999999E-3</v>
      </c>
      <c r="N206" s="78">
        <v>1.8E-3</v>
      </c>
      <c r="O206" s="78">
        <v>2.0000000000000001E-4</v>
      </c>
    </row>
    <row r="207" spans="2:15">
      <c r="B207" t="s">
        <v>2118</v>
      </c>
      <c r="C207" t="s">
        <v>2119</v>
      </c>
      <c r="D207" t="s">
        <v>100</v>
      </c>
      <c r="E207" t="s">
        <v>123</v>
      </c>
      <c r="F207" t="s">
        <v>2120</v>
      </c>
      <c r="G207" t="s">
        <v>2121</v>
      </c>
      <c r="H207" t="s">
        <v>102</v>
      </c>
      <c r="I207" s="77">
        <v>728.13</v>
      </c>
      <c r="J207" s="77">
        <v>412.6</v>
      </c>
      <c r="K207" s="77">
        <v>0</v>
      </c>
      <c r="L207" s="77">
        <v>3.00426438</v>
      </c>
      <c r="M207" s="78">
        <v>0</v>
      </c>
      <c r="N207" s="78">
        <v>0</v>
      </c>
      <c r="O207" s="78">
        <v>0</v>
      </c>
    </row>
    <row r="208" spans="2:15">
      <c r="B208" t="s">
        <v>2122</v>
      </c>
      <c r="C208" t="s">
        <v>2123</v>
      </c>
      <c r="D208" t="s">
        <v>100</v>
      </c>
      <c r="E208" t="s">
        <v>123</v>
      </c>
      <c r="F208" t="s">
        <v>2124</v>
      </c>
      <c r="G208" t="s">
        <v>2121</v>
      </c>
      <c r="H208" t="s">
        <v>102</v>
      </c>
      <c r="I208" s="77">
        <v>2300</v>
      </c>
      <c r="J208" s="77">
        <v>360.4</v>
      </c>
      <c r="K208" s="77">
        <v>0</v>
      </c>
      <c r="L208" s="77">
        <v>8.2891999999999992</v>
      </c>
      <c r="M208" s="78">
        <v>2.0000000000000001E-4</v>
      </c>
      <c r="N208" s="78">
        <v>0</v>
      </c>
      <c r="O208" s="78">
        <v>0</v>
      </c>
    </row>
    <row r="209" spans="2:15">
      <c r="B209" t="s">
        <v>2125</v>
      </c>
      <c r="C209" t="s">
        <v>2126</v>
      </c>
      <c r="D209" t="s">
        <v>100</v>
      </c>
      <c r="E209" t="s">
        <v>123</v>
      </c>
      <c r="F209" t="s">
        <v>2127</v>
      </c>
      <c r="G209" t="s">
        <v>2121</v>
      </c>
      <c r="H209" t="s">
        <v>102</v>
      </c>
      <c r="I209" s="77">
        <v>141604.64000000001</v>
      </c>
      <c r="J209" s="77">
        <v>751.1</v>
      </c>
      <c r="K209" s="77">
        <v>0</v>
      </c>
      <c r="L209" s="77">
        <v>1063.59245104</v>
      </c>
      <c r="M209" s="78">
        <v>2.8E-3</v>
      </c>
      <c r="N209" s="78">
        <v>2.9999999999999997E-4</v>
      </c>
      <c r="O209" s="78">
        <v>0</v>
      </c>
    </row>
    <row r="210" spans="2:15">
      <c r="B210" t="s">
        <v>2128</v>
      </c>
      <c r="C210" t="s">
        <v>2129</v>
      </c>
      <c r="D210" t="s">
        <v>100</v>
      </c>
      <c r="E210" t="s">
        <v>123</v>
      </c>
      <c r="F210" t="s">
        <v>2130</v>
      </c>
      <c r="G210" t="s">
        <v>1167</v>
      </c>
      <c r="H210" t="s">
        <v>102</v>
      </c>
      <c r="I210" s="77">
        <v>70275.31</v>
      </c>
      <c r="J210" s="77">
        <v>7273</v>
      </c>
      <c r="K210" s="77">
        <v>0</v>
      </c>
      <c r="L210" s="77">
        <v>5111.1232963000002</v>
      </c>
      <c r="M210" s="78">
        <v>1.1999999999999999E-3</v>
      </c>
      <c r="N210" s="78">
        <v>1.5E-3</v>
      </c>
      <c r="O210" s="78">
        <v>2.0000000000000001E-4</v>
      </c>
    </row>
    <row r="211" spans="2:15">
      <c r="B211" t="s">
        <v>2131</v>
      </c>
      <c r="C211" t="s">
        <v>2132</v>
      </c>
      <c r="D211" t="s">
        <v>100</v>
      </c>
      <c r="E211" t="s">
        <v>123</v>
      </c>
      <c r="F211" t="s">
        <v>2133</v>
      </c>
      <c r="G211" t="s">
        <v>1167</v>
      </c>
      <c r="H211" t="s">
        <v>102</v>
      </c>
      <c r="I211" s="77">
        <v>286</v>
      </c>
      <c r="J211" s="77">
        <v>1412</v>
      </c>
      <c r="K211" s="77">
        <v>0</v>
      </c>
      <c r="L211" s="77">
        <v>4.0383199999999997</v>
      </c>
      <c r="M211" s="78">
        <v>0</v>
      </c>
      <c r="N211" s="78">
        <v>0</v>
      </c>
      <c r="O211" s="78">
        <v>0</v>
      </c>
    </row>
    <row r="212" spans="2:15">
      <c r="B212" t="s">
        <v>2134</v>
      </c>
      <c r="C212" t="s">
        <v>2135</v>
      </c>
      <c r="D212" t="s">
        <v>100</v>
      </c>
      <c r="E212" t="s">
        <v>123</v>
      </c>
      <c r="F212" t="s">
        <v>2136</v>
      </c>
      <c r="G212" t="s">
        <v>1010</v>
      </c>
      <c r="H212" t="s">
        <v>102</v>
      </c>
      <c r="I212" s="77">
        <v>209139.19</v>
      </c>
      <c r="J212" s="77">
        <v>510.5</v>
      </c>
      <c r="K212" s="77">
        <v>0</v>
      </c>
      <c r="L212" s="77">
        <v>1067.6555649500001</v>
      </c>
      <c r="M212" s="78">
        <v>3.7000000000000002E-3</v>
      </c>
      <c r="N212" s="78">
        <v>2.9999999999999997E-4</v>
      </c>
      <c r="O212" s="78">
        <v>0</v>
      </c>
    </row>
    <row r="213" spans="2:15">
      <c r="B213" t="s">
        <v>2137</v>
      </c>
      <c r="C213" t="s">
        <v>2138</v>
      </c>
      <c r="D213" t="s">
        <v>100</v>
      </c>
      <c r="E213" t="s">
        <v>123</v>
      </c>
      <c r="F213" t="s">
        <v>2139</v>
      </c>
      <c r="G213" t="s">
        <v>1010</v>
      </c>
      <c r="H213" t="s">
        <v>102</v>
      </c>
      <c r="I213" s="77">
        <v>72049</v>
      </c>
      <c r="J213" s="77">
        <v>98.8</v>
      </c>
      <c r="K213" s="77">
        <v>0</v>
      </c>
      <c r="L213" s="77">
        <v>71.184411999999995</v>
      </c>
      <c r="M213" s="78">
        <v>5.0000000000000001E-4</v>
      </c>
      <c r="N213" s="78">
        <v>0</v>
      </c>
      <c r="O213" s="78">
        <v>0</v>
      </c>
    </row>
    <row r="214" spans="2:15">
      <c r="B214" t="s">
        <v>2140</v>
      </c>
      <c r="C214" t="s">
        <v>2141</v>
      </c>
      <c r="D214" t="s">
        <v>100</v>
      </c>
      <c r="E214" t="s">
        <v>123</v>
      </c>
      <c r="F214" t="s">
        <v>2142</v>
      </c>
      <c r="G214" t="s">
        <v>1010</v>
      </c>
      <c r="H214" t="s">
        <v>102</v>
      </c>
      <c r="I214" s="77">
        <v>721530.19</v>
      </c>
      <c r="J214" s="77">
        <v>221.9</v>
      </c>
      <c r="K214" s="77">
        <v>0</v>
      </c>
      <c r="L214" s="77">
        <v>1601.07549161</v>
      </c>
      <c r="M214" s="78">
        <v>4.7999999999999996E-3</v>
      </c>
      <c r="N214" s="78">
        <v>5.0000000000000001E-4</v>
      </c>
      <c r="O214" s="78">
        <v>1E-4</v>
      </c>
    </row>
    <row r="215" spans="2:15">
      <c r="B215" t="s">
        <v>2143</v>
      </c>
      <c r="C215" t="s">
        <v>2144</v>
      </c>
      <c r="D215" t="s">
        <v>100</v>
      </c>
      <c r="E215" t="s">
        <v>123</v>
      </c>
      <c r="F215" t="s">
        <v>2145</v>
      </c>
      <c r="G215" t="s">
        <v>1010</v>
      </c>
      <c r="H215" t="s">
        <v>102</v>
      </c>
      <c r="I215" s="77">
        <v>1680</v>
      </c>
      <c r="J215" s="77">
        <v>1334</v>
      </c>
      <c r="K215" s="77">
        <v>0</v>
      </c>
      <c r="L215" s="77">
        <v>22.411200000000001</v>
      </c>
      <c r="M215" s="78">
        <v>2.0000000000000001E-4</v>
      </c>
      <c r="N215" s="78">
        <v>0</v>
      </c>
      <c r="O215" s="78">
        <v>0</v>
      </c>
    </row>
    <row r="216" spans="2:15">
      <c r="B216" t="s">
        <v>2146</v>
      </c>
      <c r="C216" t="s">
        <v>2147</v>
      </c>
      <c r="D216" t="s">
        <v>100</v>
      </c>
      <c r="E216" t="s">
        <v>123</v>
      </c>
      <c r="F216" t="s">
        <v>2148</v>
      </c>
      <c r="G216" t="s">
        <v>1010</v>
      </c>
      <c r="H216" t="s">
        <v>102</v>
      </c>
      <c r="I216" s="77">
        <v>35</v>
      </c>
      <c r="J216" s="77">
        <v>5065</v>
      </c>
      <c r="K216" s="77">
        <v>0</v>
      </c>
      <c r="L216" s="77">
        <v>1.77275</v>
      </c>
      <c r="M216" s="78">
        <v>0</v>
      </c>
      <c r="N216" s="78">
        <v>0</v>
      </c>
      <c r="O216" s="78">
        <v>0</v>
      </c>
    </row>
    <row r="217" spans="2:15">
      <c r="B217" t="s">
        <v>2149</v>
      </c>
      <c r="C217" t="s">
        <v>2150</v>
      </c>
      <c r="D217" t="s">
        <v>100</v>
      </c>
      <c r="E217" t="s">
        <v>123</v>
      </c>
      <c r="F217" t="s">
        <v>2151</v>
      </c>
      <c r="G217" t="s">
        <v>1010</v>
      </c>
      <c r="H217" t="s">
        <v>102</v>
      </c>
      <c r="I217" s="77">
        <v>142</v>
      </c>
      <c r="J217" s="77">
        <v>36600</v>
      </c>
      <c r="K217" s="77">
        <v>0</v>
      </c>
      <c r="L217" s="77">
        <v>51.972000000000001</v>
      </c>
      <c r="M217" s="78">
        <v>1E-4</v>
      </c>
      <c r="N217" s="78">
        <v>0</v>
      </c>
      <c r="O217" s="78">
        <v>0</v>
      </c>
    </row>
    <row r="218" spans="2:15">
      <c r="B218" t="s">
        <v>2152</v>
      </c>
      <c r="C218" t="s">
        <v>2153</v>
      </c>
      <c r="D218" t="s">
        <v>100</v>
      </c>
      <c r="E218" t="s">
        <v>123</v>
      </c>
      <c r="F218" t="s">
        <v>2154</v>
      </c>
      <c r="G218" t="s">
        <v>1010</v>
      </c>
      <c r="H218" t="s">
        <v>102</v>
      </c>
      <c r="I218" s="77">
        <v>5922</v>
      </c>
      <c r="J218" s="77">
        <v>312.3</v>
      </c>
      <c r="K218" s="77">
        <v>0</v>
      </c>
      <c r="L218" s="77">
        <v>18.494406000000001</v>
      </c>
      <c r="M218" s="78">
        <v>4.0000000000000002E-4</v>
      </c>
      <c r="N218" s="78">
        <v>0</v>
      </c>
      <c r="O218" s="78">
        <v>0</v>
      </c>
    </row>
    <row r="219" spans="2:15">
      <c r="B219" t="s">
        <v>2155</v>
      </c>
      <c r="C219" t="s">
        <v>2156</v>
      </c>
      <c r="D219" t="s">
        <v>100</v>
      </c>
      <c r="E219" t="s">
        <v>123</v>
      </c>
      <c r="F219" t="s">
        <v>2157</v>
      </c>
      <c r="G219" t="s">
        <v>1010</v>
      </c>
      <c r="H219" t="s">
        <v>102</v>
      </c>
      <c r="I219" s="77">
        <v>281608.2</v>
      </c>
      <c r="J219" s="77">
        <v>881.6</v>
      </c>
      <c r="K219" s="77">
        <v>0</v>
      </c>
      <c r="L219" s="77">
        <v>2482.6578912</v>
      </c>
      <c r="M219" s="78">
        <v>7.1000000000000004E-3</v>
      </c>
      <c r="N219" s="78">
        <v>6.9999999999999999E-4</v>
      </c>
      <c r="O219" s="78">
        <v>1E-4</v>
      </c>
    </row>
    <row r="220" spans="2:15">
      <c r="B220" t="s">
        <v>2158</v>
      </c>
      <c r="C220" t="s">
        <v>2159</v>
      </c>
      <c r="D220" t="s">
        <v>100</v>
      </c>
      <c r="E220" t="s">
        <v>123</v>
      </c>
      <c r="F220" t="s">
        <v>2160</v>
      </c>
      <c r="G220" t="s">
        <v>1010</v>
      </c>
      <c r="H220" t="s">
        <v>102</v>
      </c>
      <c r="I220" s="77">
        <v>3744</v>
      </c>
      <c r="J220" s="77">
        <v>1375</v>
      </c>
      <c r="K220" s="77">
        <v>0</v>
      </c>
      <c r="L220" s="77">
        <v>51.48</v>
      </c>
      <c r="M220" s="78">
        <v>2.9999999999999997E-4</v>
      </c>
      <c r="N220" s="78">
        <v>0</v>
      </c>
      <c r="O220" s="78">
        <v>0</v>
      </c>
    </row>
    <row r="221" spans="2:15">
      <c r="B221" t="s">
        <v>2161</v>
      </c>
      <c r="C221" t="s">
        <v>2162</v>
      </c>
      <c r="D221" t="s">
        <v>100</v>
      </c>
      <c r="E221" t="s">
        <v>123</v>
      </c>
      <c r="F221" t="s">
        <v>2163</v>
      </c>
      <c r="G221" t="s">
        <v>1010</v>
      </c>
      <c r="H221" t="s">
        <v>102</v>
      </c>
      <c r="I221" s="77">
        <v>10276</v>
      </c>
      <c r="J221" s="77">
        <v>68.2</v>
      </c>
      <c r="K221" s="77">
        <v>0</v>
      </c>
      <c r="L221" s="77">
        <v>7.0082319999999996</v>
      </c>
      <c r="M221" s="78">
        <v>5.0000000000000001E-4</v>
      </c>
      <c r="N221" s="78">
        <v>0</v>
      </c>
      <c r="O221" s="78">
        <v>0</v>
      </c>
    </row>
    <row r="222" spans="2:15">
      <c r="B222" t="s">
        <v>2164</v>
      </c>
      <c r="C222" t="s">
        <v>2165</v>
      </c>
      <c r="D222" t="s">
        <v>100</v>
      </c>
      <c r="E222" t="s">
        <v>123</v>
      </c>
      <c r="F222" t="s">
        <v>2166</v>
      </c>
      <c r="G222" t="s">
        <v>1010</v>
      </c>
      <c r="H222" t="s">
        <v>102</v>
      </c>
      <c r="I222" s="77">
        <v>34673</v>
      </c>
      <c r="J222" s="77">
        <v>138.6</v>
      </c>
      <c r="K222" s="77">
        <v>4.7564399999999996</v>
      </c>
      <c r="L222" s="77">
        <v>52.813217999999999</v>
      </c>
      <c r="M222" s="78">
        <v>2.0000000000000001E-4</v>
      </c>
      <c r="N222" s="78">
        <v>0</v>
      </c>
      <c r="O222" s="78">
        <v>0</v>
      </c>
    </row>
    <row r="223" spans="2:15">
      <c r="B223" t="s">
        <v>2167</v>
      </c>
      <c r="C223" t="s">
        <v>2168</v>
      </c>
      <c r="D223" t="s">
        <v>100</v>
      </c>
      <c r="E223" t="s">
        <v>123</v>
      </c>
      <c r="F223" t="s">
        <v>2169</v>
      </c>
      <c r="G223" t="s">
        <v>1010</v>
      </c>
      <c r="H223" t="s">
        <v>102</v>
      </c>
      <c r="I223" s="77">
        <v>1203</v>
      </c>
      <c r="J223" s="77">
        <v>2360</v>
      </c>
      <c r="K223" s="77">
        <v>0</v>
      </c>
      <c r="L223" s="77">
        <v>28.390799999999999</v>
      </c>
      <c r="M223" s="78">
        <v>1E-4</v>
      </c>
      <c r="N223" s="78">
        <v>0</v>
      </c>
      <c r="O223" s="78">
        <v>0</v>
      </c>
    </row>
    <row r="224" spans="2:15">
      <c r="B224" t="s">
        <v>2170</v>
      </c>
      <c r="C224" t="s">
        <v>2171</v>
      </c>
      <c r="D224" t="s">
        <v>100</v>
      </c>
      <c r="E224" t="s">
        <v>123</v>
      </c>
      <c r="F224" t="s">
        <v>2172</v>
      </c>
      <c r="G224" t="s">
        <v>1010</v>
      </c>
      <c r="H224" t="s">
        <v>102</v>
      </c>
      <c r="I224" s="77">
        <v>945</v>
      </c>
      <c r="J224" s="77">
        <v>3007</v>
      </c>
      <c r="K224" s="77">
        <v>0</v>
      </c>
      <c r="L224" s="77">
        <v>28.416149999999998</v>
      </c>
      <c r="M224" s="78">
        <v>2.0000000000000001E-4</v>
      </c>
      <c r="N224" s="78">
        <v>0</v>
      </c>
      <c r="O224" s="78">
        <v>0</v>
      </c>
    </row>
    <row r="225" spans="2:15">
      <c r="B225" t="s">
        <v>2173</v>
      </c>
      <c r="C225" t="s">
        <v>2174</v>
      </c>
      <c r="D225" t="s">
        <v>100</v>
      </c>
      <c r="E225" t="s">
        <v>123</v>
      </c>
      <c r="F225" t="s">
        <v>2175</v>
      </c>
      <c r="G225" t="s">
        <v>1074</v>
      </c>
      <c r="H225" t="s">
        <v>102</v>
      </c>
      <c r="I225" s="77">
        <v>240</v>
      </c>
      <c r="J225" s="77">
        <v>3607</v>
      </c>
      <c r="K225" s="77">
        <v>0</v>
      </c>
      <c r="L225" s="77">
        <v>8.6568000000000005</v>
      </c>
      <c r="M225" s="78">
        <v>0</v>
      </c>
      <c r="N225" s="78">
        <v>0</v>
      </c>
      <c r="O225" s="78">
        <v>0</v>
      </c>
    </row>
    <row r="226" spans="2:15">
      <c r="B226" t="s">
        <v>2176</v>
      </c>
      <c r="C226" t="s">
        <v>2177</v>
      </c>
      <c r="D226" t="s">
        <v>100</v>
      </c>
      <c r="E226" t="s">
        <v>123</v>
      </c>
      <c r="F226" t="s">
        <v>2178</v>
      </c>
      <c r="G226" t="s">
        <v>1074</v>
      </c>
      <c r="H226" t="s">
        <v>102</v>
      </c>
      <c r="I226" s="77">
        <v>58134.59</v>
      </c>
      <c r="J226" s="77">
        <v>7908</v>
      </c>
      <c r="K226" s="77">
        <v>0</v>
      </c>
      <c r="L226" s="77">
        <v>4597.2833772000004</v>
      </c>
      <c r="M226" s="78">
        <v>6.6E-3</v>
      </c>
      <c r="N226" s="78">
        <v>1.4E-3</v>
      </c>
      <c r="O226" s="78">
        <v>2.0000000000000001E-4</v>
      </c>
    </row>
    <row r="227" spans="2:15">
      <c r="B227" t="s">
        <v>2179</v>
      </c>
      <c r="C227" t="s">
        <v>2180</v>
      </c>
      <c r="D227" t="s">
        <v>100</v>
      </c>
      <c r="E227" t="s">
        <v>123</v>
      </c>
      <c r="F227" t="s">
        <v>2181</v>
      </c>
      <c r="G227" t="s">
        <v>1074</v>
      </c>
      <c r="H227" t="s">
        <v>102</v>
      </c>
      <c r="I227" s="77">
        <v>784271.96</v>
      </c>
      <c r="J227" s="77">
        <v>414.8</v>
      </c>
      <c r="K227" s="77">
        <v>0</v>
      </c>
      <c r="L227" s="77">
        <v>3253.1600900799999</v>
      </c>
      <c r="M227" s="78">
        <v>2.7000000000000001E-3</v>
      </c>
      <c r="N227" s="78">
        <v>1E-3</v>
      </c>
      <c r="O227" s="78">
        <v>1E-4</v>
      </c>
    </row>
    <row r="228" spans="2:15">
      <c r="B228" t="s">
        <v>2182</v>
      </c>
      <c r="C228" t="s">
        <v>2183</v>
      </c>
      <c r="D228" t="s">
        <v>100</v>
      </c>
      <c r="E228" t="s">
        <v>123</v>
      </c>
      <c r="F228" t="s">
        <v>2184</v>
      </c>
      <c r="G228" t="s">
        <v>1074</v>
      </c>
      <c r="H228" t="s">
        <v>102</v>
      </c>
      <c r="I228" s="77">
        <v>1028</v>
      </c>
      <c r="J228" s="77">
        <v>1743</v>
      </c>
      <c r="K228" s="77">
        <v>0</v>
      </c>
      <c r="L228" s="77">
        <v>17.918040000000001</v>
      </c>
      <c r="M228" s="78">
        <v>0</v>
      </c>
      <c r="N228" s="78">
        <v>0</v>
      </c>
      <c r="O228" s="78">
        <v>0</v>
      </c>
    </row>
    <row r="229" spans="2:15">
      <c r="B229" t="s">
        <v>2185</v>
      </c>
      <c r="C229" t="s">
        <v>2186</v>
      </c>
      <c r="D229" t="s">
        <v>100</v>
      </c>
      <c r="E229" t="s">
        <v>123</v>
      </c>
      <c r="F229" t="s">
        <v>2187</v>
      </c>
      <c r="G229" t="s">
        <v>1074</v>
      </c>
      <c r="H229" t="s">
        <v>102</v>
      </c>
      <c r="I229" s="77">
        <v>12325.37</v>
      </c>
      <c r="J229" s="77">
        <v>17030</v>
      </c>
      <c r="K229" s="77">
        <v>0</v>
      </c>
      <c r="L229" s="77">
        <v>2099.010511</v>
      </c>
      <c r="M229" s="78">
        <v>5.4999999999999997E-3</v>
      </c>
      <c r="N229" s="78">
        <v>5.9999999999999995E-4</v>
      </c>
      <c r="O229" s="78">
        <v>1E-4</v>
      </c>
    </row>
    <row r="230" spans="2:15">
      <c r="B230" t="s">
        <v>2188</v>
      </c>
      <c r="C230" t="s">
        <v>2189</v>
      </c>
      <c r="D230" t="s">
        <v>100</v>
      </c>
      <c r="E230" t="s">
        <v>123</v>
      </c>
      <c r="F230" t="s">
        <v>2190</v>
      </c>
      <c r="G230" t="s">
        <v>1074</v>
      </c>
      <c r="H230" t="s">
        <v>102</v>
      </c>
      <c r="I230" s="77">
        <v>88304.17</v>
      </c>
      <c r="J230" s="77">
        <v>227.3</v>
      </c>
      <c r="K230" s="77">
        <v>0</v>
      </c>
      <c r="L230" s="77">
        <v>200.71537841</v>
      </c>
      <c r="M230" s="78">
        <v>1.1999999999999999E-3</v>
      </c>
      <c r="N230" s="78">
        <v>1E-4</v>
      </c>
      <c r="O230" s="78">
        <v>0</v>
      </c>
    </row>
    <row r="231" spans="2:15">
      <c r="B231" t="s">
        <v>2191</v>
      </c>
      <c r="C231" t="s">
        <v>2192</v>
      </c>
      <c r="D231" t="s">
        <v>100</v>
      </c>
      <c r="E231" t="s">
        <v>123</v>
      </c>
      <c r="F231" t="s">
        <v>813</v>
      </c>
      <c r="G231" t="s">
        <v>814</v>
      </c>
      <c r="H231" t="s">
        <v>102</v>
      </c>
      <c r="I231" s="77">
        <v>853901.64</v>
      </c>
      <c r="J231" s="77">
        <v>388.5</v>
      </c>
      <c r="K231" s="77">
        <v>78.731210000000004</v>
      </c>
      <c r="L231" s="77">
        <v>3396.1390814000001</v>
      </c>
      <c r="M231" s="78">
        <v>5.1999999999999998E-3</v>
      </c>
      <c r="N231" s="78">
        <v>1E-3</v>
      </c>
      <c r="O231" s="78">
        <v>1E-4</v>
      </c>
    </row>
    <row r="232" spans="2:15">
      <c r="B232" t="s">
        <v>2193</v>
      </c>
      <c r="C232" t="s">
        <v>2194</v>
      </c>
      <c r="D232" t="s">
        <v>100</v>
      </c>
      <c r="E232" t="s">
        <v>123</v>
      </c>
      <c r="F232" t="s">
        <v>2195</v>
      </c>
      <c r="G232" t="s">
        <v>814</v>
      </c>
      <c r="H232" t="s">
        <v>102</v>
      </c>
      <c r="I232" s="77">
        <v>631</v>
      </c>
      <c r="J232" s="77">
        <v>15000</v>
      </c>
      <c r="K232" s="77">
        <v>0</v>
      </c>
      <c r="L232" s="77">
        <v>94.65</v>
      </c>
      <c r="M232" s="78">
        <v>0</v>
      </c>
      <c r="N232" s="78">
        <v>0</v>
      </c>
      <c r="O232" s="78">
        <v>0</v>
      </c>
    </row>
    <row r="233" spans="2:15">
      <c r="B233" t="s">
        <v>2196</v>
      </c>
      <c r="C233" t="s">
        <v>2197</v>
      </c>
      <c r="D233" t="s">
        <v>100</v>
      </c>
      <c r="E233" t="s">
        <v>123</v>
      </c>
      <c r="F233" t="s">
        <v>2198</v>
      </c>
      <c r="G233" t="s">
        <v>814</v>
      </c>
      <c r="H233" t="s">
        <v>102</v>
      </c>
      <c r="I233" s="77">
        <v>383</v>
      </c>
      <c r="J233" s="77">
        <v>707.8</v>
      </c>
      <c r="K233" s="77">
        <v>3.8379999999999997E-2</v>
      </c>
      <c r="L233" s="77">
        <v>2.7492540000000001</v>
      </c>
      <c r="M233" s="78">
        <v>0</v>
      </c>
      <c r="N233" s="78">
        <v>0</v>
      </c>
      <c r="O233" s="78">
        <v>0</v>
      </c>
    </row>
    <row r="234" spans="2:15">
      <c r="B234" t="s">
        <v>2199</v>
      </c>
      <c r="C234" t="s">
        <v>2200</v>
      </c>
      <c r="D234" t="s">
        <v>100</v>
      </c>
      <c r="E234" t="s">
        <v>123</v>
      </c>
      <c r="F234" t="s">
        <v>2201</v>
      </c>
      <c r="G234" t="s">
        <v>814</v>
      </c>
      <c r="H234" t="s">
        <v>102</v>
      </c>
      <c r="I234" s="77">
        <v>27660</v>
      </c>
      <c r="J234" s="77">
        <v>32.6</v>
      </c>
      <c r="K234" s="77">
        <v>0</v>
      </c>
      <c r="L234" s="77">
        <v>9.0171600000000005</v>
      </c>
      <c r="M234" s="78">
        <v>4.0000000000000002E-4</v>
      </c>
      <c r="N234" s="78">
        <v>0</v>
      </c>
      <c r="O234" s="78">
        <v>0</v>
      </c>
    </row>
    <row r="235" spans="2:15">
      <c r="B235" t="s">
        <v>2202</v>
      </c>
      <c r="C235" t="s">
        <v>2203</v>
      </c>
      <c r="D235" t="s">
        <v>100</v>
      </c>
      <c r="E235" t="s">
        <v>123</v>
      </c>
      <c r="F235" t="s">
        <v>507</v>
      </c>
      <c r="G235" t="s">
        <v>448</v>
      </c>
      <c r="H235" t="s">
        <v>102</v>
      </c>
      <c r="I235" s="77">
        <v>3086</v>
      </c>
      <c r="J235" s="77">
        <v>2625</v>
      </c>
      <c r="K235" s="77">
        <v>1.1500300000000001</v>
      </c>
      <c r="L235" s="77">
        <v>82.157529999999994</v>
      </c>
      <c r="M235" s="78">
        <v>0</v>
      </c>
      <c r="N235" s="78">
        <v>0</v>
      </c>
      <c r="O235" s="78">
        <v>0</v>
      </c>
    </row>
    <row r="236" spans="2:15">
      <c r="B236" t="s">
        <v>2204</v>
      </c>
      <c r="C236" t="s">
        <v>2205</v>
      </c>
      <c r="D236" t="s">
        <v>100</v>
      </c>
      <c r="E236" t="s">
        <v>123</v>
      </c>
      <c r="F236" t="s">
        <v>866</v>
      </c>
      <c r="G236" t="s">
        <v>448</v>
      </c>
      <c r="H236" t="s">
        <v>102</v>
      </c>
      <c r="I236" s="77">
        <v>280</v>
      </c>
      <c r="J236" s="77">
        <v>391.5</v>
      </c>
      <c r="K236" s="77">
        <v>0</v>
      </c>
      <c r="L236" s="77">
        <v>1.0962000000000001</v>
      </c>
      <c r="M236" s="78">
        <v>0</v>
      </c>
      <c r="N236" s="78">
        <v>0</v>
      </c>
      <c r="O236" s="78">
        <v>0</v>
      </c>
    </row>
    <row r="237" spans="2:15">
      <c r="B237" t="s">
        <v>2206</v>
      </c>
      <c r="C237" t="s">
        <v>2207</v>
      </c>
      <c r="D237" t="s">
        <v>100</v>
      </c>
      <c r="E237" t="s">
        <v>123</v>
      </c>
      <c r="F237" t="s">
        <v>1977</v>
      </c>
      <c r="G237" t="s">
        <v>448</v>
      </c>
      <c r="H237" t="s">
        <v>102</v>
      </c>
      <c r="I237" s="77">
        <v>7838</v>
      </c>
      <c r="J237" s="77">
        <v>295.10000000000002</v>
      </c>
      <c r="K237" s="77">
        <v>0</v>
      </c>
      <c r="L237" s="77">
        <v>23.129937999999999</v>
      </c>
      <c r="M237" s="78">
        <v>0</v>
      </c>
      <c r="N237" s="78">
        <v>0</v>
      </c>
      <c r="O237" s="78">
        <v>0</v>
      </c>
    </row>
    <row r="238" spans="2:15">
      <c r="B238" t="s">
        <v>2208</v>
      </c>
      <c r="C238" t="s">
        <v>2209</v>
      </c>
      <c r="D238" t="s">
        <v>100</v>
      </c>
      <c r="E238" t="s">
        <v>123</v>
      </c>
      <c r="F238" t="s">
        <v>2210</v>
      </c>
      <c r="G238" t="s">
        <v>448</v>
      </c>
      <c r="H238" t="s">
        <v>102</v>
      </c>
      <c r="I238" s="77">
        <v>1494</v>
      </c>
      <c r="J238" s="77">
        <v>2872</v>
      </c>
      <c r="K238" s="77">
        <v>0</v>
      </c>
      <c r="L238" s="77">
        <v>42.907679999999999</v>
      </c>
      <c r="M238" s="78">
        <v>2.9999999999999997E-4</v>
      </c>
      <c r="N238" s="78">
        <v>0</v>
      </c>
      <c r="O238" s="78">
        <v>0</v>
      </c>
    </row>
    <row r="239" spans="2:15">
      <c r="B239" t="s">
        <v>2211</v>
      </c>
      <c r="C239" t="s">
        <v>2212</v>
      </c>
      <c r="D239" t="s">
        <v>100</v>
      </c>
      <c r="E239" t="s">
        <v>123</v>
      </c>
      <c r="F239" t="s">
        <v>1216</v>
      </c>
      <c r="G239" t="s">
        <v>448</v>
      </c>
      <c r="H239" t="s">
        <v>102</v>
      </c>
      <c r="I239" s="77">
        <v>967268.76</v>
      </c>
      <c r="J239" s="77">
        <v>576</v>
      </c>
      <c r="K239" s="77">
        <v>0</v>
      </c>
      <c r="L239" s="77">
        <v>5571.4680576000001</v>
      </c>
      <c r="M239" s="78">
        <v>1.3599999999999999E-2</v>
      </c>
      <c r="N239" s="78">
        <v>1.6999999999999999E-3</v>
      </c>
      <c r="O239" s="78">
        <v>2.0000000000000001E-4</v>
      </c>
    </row>
    <row r="240" spans="2:15">
      <c r="B240" t="s">
        <v>2213</v>
      </c>
      <c r="C240" t="s">
        <v>2214</v>
      </c>
      <c r="D240" t="s">
        <v>100</v>
      </c>
      <c r="E240" t="s">
        <v>123</v>
      </c>
      <c r="F240" t="s">
        <v>2215</v>
      </c>
      <c r="G240" t="s">
        <v>448</v>
      </c>
      <c r="H240" t="s">
        <v>102</v>
      </c>
      <c r="I240" s="77">
        <v>33878</v>
      </c>
      <c r="J240" s="77">
        <v>233</v>
      </c>
      <c r="K240" s="77">
        <v>0</v>
      </c>
      <c r="L240" s="77">
        <v>78.935739999999996</v>
      </c>
      <c r="M240" s="78">
        <v>2.0000000000000001E-4</v>
      </c>
      <c r="N240" s="78">
        <v>0</v>
      </c>
      <c r="O240" s="78">
        <v>0</v>
      </c>
    </row>
    <row r="241" spans="2:15">
      <c r="B241" t="s">
        <v>2216</v>
      </c>
      <c r="C241" t="s">
        <v>2217</v>
      </c>
      <c r="D241" t="s">
        <v>100</v>
      </c>
      <c r="E241" t="s">
        <v>123</v>
      </c>
      <c r="F241" t="s">
        <v>1230</v>
      </c>
      <c r="G241" t="s">
        <v>1231</v>
      </c>
      <c r="H241" t="s">
        <v>102</v>
      </c>
      <c r="I241" s="77">
        <v>2107878.2400000002</v>
      </c>
      <c r="J241" s="77">
        <v>174.1</v>
      </c>
      <c r="K241" s="77">
        <v>0</v>
      </c>
      <c r="L241" s="77">
        <v>3669.8160158400001</v>
      </c>
      <c r="M241" s="78">
        <v>7.1000000000000004E-3</v>
      </c>
      <c r="N241" s="78">
        <v>1.1000000000000001E-3</v>
      </c>
      <c r="O241" s="78">
        <v>2.0000000000000001E-4</v>
      </c>
    </row>
    <row r="242" spans="2:15">
      <c r="B242" t="s">
        <v>2218</v>
      </c>
      <c r="C242" t="s">
        <v>2219</v>
      </c>
      <c r="D242" t="s">
        <v>100</v>
      </c>
      <c r="E242" t="s">
        <v>123</v>
      </c>
      <c r="F242" t="s">
        <v>2220</v>
      </c>
      <c r="G242" t="s">
        <v>1231</v>
      </c>
      <c r="H242" t="s">
        <v>102</v>
      </c>
      <c r="I242" s="77">
        <v>1397</v>
      </c>
      <c r="J242" s="77">
        <v>1789</v>
      </c>
      <c r="K242" s="77">
        <v>0</v>
      </c>
      <c r="L242" s="77">
        <v>24.992329999999999</v>
      </c>
      <c r="M242" s="78">
        <v>1E-4</v>
      </c>
      <c r="N242" s="78">
        <v>0</v>
      </c>
      <c r="O242" s="78">
        <v>0</v>
      </c>
    </row>
    <row r="243" spans="2:15">
      <c r="B243" t="s">
        <v>2221</v>
      </c>
      <c r="C243" t="s">
        <v>2222</v>
      </c>
      <c r="D243" t="s">
        <v>100</v>
      </c>
      <c r="E243" t="s">
        <v>123</v>
      </c>
      <c r="F243" t="s">
        <v>2223</v>
      </c>
      <c r="G243" t="s">
        <v>1231</v>
      </c>
      <c r="H243" t="s">
        <v>102</v>
      </c>
      <c r="I243" s="77">
        <v>12628.74</v>
      </c>
      <c r="J243" s="77">
        <v>711</v>
      </c>
      <c r="K243" s="77">
        <v>0</v>
      </c>
      <c r="L243" s="77">
        <v>89.790341400000003</v>
      </c>
      <c r="M243" s="78">
        <v>6.9999999999999999E-4</v>
      </c>
      <c r="N243" s="78">
        <v>0</v>
      </c>
      <c r="O243" s="78">
        <v>0</v>
      </c>
    </row>
    <row r="244" spans="2:15">
      <c r="B244" t="s">
        <v>2224</v>
      </c>
      <c r="C244" t="s">
        <v>2225</v>
      </c>
      <c r="D244" t="s">
        <v>100</v>
      </c>
      <c r="E244" t="s">
        <v>123</v>
      </c>
      <c r="F244" t="s">
        <v>2226</v>
      </c>
      <c r="G244" t="s">
        <v>2227</v>
      </c>
      <c r="H244" t="s">
        <v>102</v>
      </c>
      <c r="I244" s="77">
        <v>625700.97</v>
      </c>
      <c r="J244" s="77">
        <v>670.4</v>
      </c>
      <c r="K244" s="77">
        <v>0</v>
      </c>
      <c r="L244" s="77">
        <v>4194.6993028799998</v>
      </c>
      <c r="M244" s="78">
        <v>6.6E-3</v>
      </c>
      <c r="N244" s="78">
        <v>1.2999999999999999E-3</v>
      </c>
      <c r="O244" s="78">
        <v>2.0000000000000001E-4</v>
      </c>
    </row>
    <row r="245" spans="2:15">
      <c r="B245" t="s">
        <v>2228</v>
      </c>
      <c r="C245" t="s">
        <v>2229</v>
      </c>
      <c r="D245" t="s">
        <v>100</v>
      </c>
      <c r="E245" t="s">
        <v>123</v>
      </c>
      <c r="F245" t="s">
        <v>2230</v>
      </c>
      <c r="G245" t="s">
        <v>125</v>
      </c>
      <c r="H245" t="s">
        <v>102</v>
      </c>
      <c r="I245" s="77">
        <v>1.1000000000000001</v>
      </c>
      <c r="J245" s="77">
        <v>365.5</v>
      </c>
      <c r="K245" s="77">
        <v>0</v>
      </c>
      <c r="L245" s="77">
        <v>4.0204999999999998E-3</v>
      </c>
      <c r="M245" s="78">
        <v>0</v>
      </c>
      <c r="N245" s="78">
        <v>0</v>
      </c>
      <c r="O245" s="78">
        <v>0</v>
      </c>
    </row>
    <row r="246" spans="2:15">
      <c r="B246" t="s">
        <v>2231</v>
      </c>
      <c r="C246" t="s">
        <v>2232</v>
      </c>
      <c r="D246" t="s">
        <v>100</v>
      </c>
      <c r="E246" t="s">
        <v>123</v>
      </c>
      <c r="F246" t="s">
        <v>2233</v>
      </c>
      <c r="G246" t="s">
        <v>125</v>
      </c>
      <c r="H246" t="s">
        <v>102</v>
      </c>
      <c r="I246" s="77">
        <v>7874</v>
      </c>
      <c r="J246" s="77">
        <v>43.3</v>
      </c>
      <c r="K246" s="77">
        <v>0</v>
      </c>
      <c r="L246" s="77">
        <v>3.4094419999999999</v>
      </c>
      <c r="M246" s="78">
        <v>2.9999999999999997E-4</v>
      </c>
      <c r="N246" s="78">
        <v>0</v>
      </c>
      <c r="O246" s="78">
        <v>0</v>
      </c>
    </row>
    <row r="247" spans="2:15">
      <c r="B247" t="s">
        <v>2234</v>
      </c>
      <c r="C247" t="s">
        <v>2235</v>
      </c>
      <c r="D247" t="s">
        <v>100</v>
      </c>
      <c r="E247" t="s">
        <v>123</v>
      </c>
      <c r="F247" t="s">
        <v>2236</v>
      </c>
      <c r="G247" t="s">
        <v>125</v>
      </c>
      <c r="H247" t="s">
        <v>102</v>
      </c>
      <c r="I247" s="77">
        <v>11164.57</v>
      </c>
      <c r="J247" s="77">
        <v>7258</v>
      </c>
      <c r="K247" s="77">
        <v>0</v>
      </c>
      <c r="L247" s="77">
        <v>810.32449059999999</v>
      </c>
      <c r="M247" s="78">
        <v>1.1000000000000001E-3</v>
      </c>
      <c r="N247" s="78">
        <v>2.0000000000000001E-4</v>
      </c>
      <c r="O247" s="78">
        <v>0</v>
      </c>
    </row>
    <row r="248" spans="2:15">
      <c r="B248" t="s">
        <v>2237</v>
      </c>
      <c r="C248" t="s">
        <v>2238</v>
      </c>
      <c r="D248" t="s">
        <v>100</v>
      </c>
      <c r="E248" t="s">
        <v>123</v>
      </c>
      <c r="F248" t="s">
        <v>2239</v>
      </c>
      <c r="G248" t="s">
        <v>125</v>
      </c>
      <c r="H248" t="s">
        <v>102</v>
      </c>
      <c r="I248" s="77">
        <v>84463.71</v>
      </c>
      <c r="J248" s="77">
        <v>318.89999999999998</v>
      </c>
      <c r="K248" s="77">
        <v>0</v>
      </c>
      <c r="L248" s="77">
        <v>269.35477119000001</v>
      </c>
      <c r="M248" s="78">
        <v>4.7999999999999996E-3</v>
      </c>
      <c r="N248" s="78">
        <v>1E-4</v>
      </c>
      <c r="O248" s="78">
        <v>0</v>
      </c>
    </row>
    <row r="249" spans="2:15">
      <c r="B249" t="s">
        <v>2240</v>
      </c>
      <c r="C249" t="s">
        <v>2241</v>
      </c>
      <c r="D249" t="s">
        <v>100</v>
      </c>
      <c r="E249" t="s">
        <v>123</v>
      </c>
      <c r="F249" t="s">
        <v>2242</v>
      </c>
      <c r="G249" t="s">
        <v>125</v>
      </c>
      <c r="H249" t="s">
        <v>102</v>
      </c>
      <c r="I249" s="77">
        <v>703284.47</v>
      </c>
      <c r="J249" s="77">
        <v>194.5</v>
      </c>
      <c r="K249" s="77">
        <v>0</v>
      </c>
      <c r="L249" s="77">
        <v>1367.8882941500001</v>
      </c>
      <c r="M249" s="78">
        <v>6.4999999999999997E-3</v>
      </c>
      <c r="N249" s="78">
        <v>4.0000000000000002E-4</v>
      </c>
      <c r="O249" s="78">
        <v>1E-4</v>
      </c>
    </row>
    <row r="250" spans="2:15">
      <c r="B250" t="s">
        <v>2243</v>
      </c>
      <c r="C250" t="s">
        <v>2244</v>
      </c>
      <c r="D250" t="s">
        <v>100</v>
      </c>
      <c r="E250" t="s">
        <v>123</v>
      </c>
      <c r="F250" t="s">
        <v>2245</v>
      </c>
      <c r="G250" t="s">
        <v>125</v>
      </c>
      <c r="H250" t="s">
        <v>102</v>
      </c>
      <c r="I250" s="77">
        <v>177123.45</v>
      </c>
      <c r="J250" s="77">
        <v>676</v>
      </c>
      <c r="K250" s="77">
        <v>0</v>
      </c>
      <c r="L250" s="77">
        <v>1197.3545220000001</v>
      </c>
      <c r="M250" s="78">
        <v>8.9999999999999993E-3</v>
      </c>
      <c r="N250" s="78">
        <v>4.0000000000000002E-4</v>
      </c>
      <c r="O250" s="78">
        <v>0</v>
      </c>
    </row>
    <row r="251" spans="2:15">
      <c r="B251" t="s">
        <v>2246</v>
      </c>
      <c r="C251" t="s">
        <v>2247</v>
      </c>
      <c r="D251" t="s">
        <v>100</v>
      </c>
      <c r="E251" t="s">
        <v>123</v>
      </c>
      <c r="F251" t="s">
        <v>2248</v>
      </c>
      <c r="G251" t="s">
        <v>125</v>
      </c>
      <c r="H251" t="s">
        <v>102</v>
      </c>
      <c r="I251" s="77">
        <v>57513.27</v>
      </c>
      <c r="J251" s="77">
        <v>546.4</v>
      </c>
      <c r="K251" s="77">
        <v>0</v>
      </c>
      <c r="L251" s="77">
        <v>314.25250727999997</v>
      </c>
      <c r="M251" s="78">
        <v>7.6E-3</v>
      </c>
      <c r="N251" s="78">
        <v>1E-4</v>
      </c>
      <c r="O251" s="78">
        <v>0</v>
      </c>
    </row>
    <row r="252" spans="2:15">
      <c r="B252" t="s">
        <v>2249</v>
      </c>
      <c r="C252" t="s">
        <v>2250</v>
      </c>
      <c r="D252" t="s">
        <v>100</v>
      </c>
      <c r="E252" t="s">
        <v>123</v>
      </c>
      <c r="F252" t="s">
        <v>2251</v>
      </c>
      <c r="G252" t="s">
        <v>125</v>
      </c>
      <c r="H252" t="s">
        <v>102</v>
      </c>
      <c r="I252" s="77">
        <v>468829.15</v>
      </c>
      <c r="J252" s="77">
        <v>265.39999999999998</v>
      </c>
      <c r="K252" s="77">
        <v>0</v>
      </c>
      <c r="L252" s="77">
        <v>1244.2725641</v>
      </c>
      <c r="M252" s="78">
        <v>6.1000000000000004E-3</v>
      </c>
      <c r="N252" s="78">
        <v>4.0000000000000002E-4</v>
      </c>
      <c r="O252" s="78">
        <v>1E-4</v>
      </c>
    </row>
    <row r="253" spans="2:15">
      <c r="B253" t="s">
        <v>2252</v>
      </c>
      <c r="C253" t="s">
        <v>2253</v>
      </c>
      <c r="D253" t="s">
        <v>100</v>
      </c>
      <c r="E253" t="s">
        <v>123</v>
      </c>
      <c r="F253" t="s">
        <v>2254</v>
      </c>
      <c r="G253" t="s">
        <v>2255</v>
      </c>
      <c r="H253" t="s">
        <v>102</v>
      </c>
      <c r="I253" s="77">
        <v>1053.3</v>
      </c>
      <c r="J253" s="77">
        <v>195.7</v>
      </c>
      <c r="K253" s="77">
        <v>0</v>
      </c>
      <c r="L253" s="77">
        <v>2.0613081000000002</v>
      </c>
      <c r="M253" s="78">
        <v>0</v>
      </c>
      <c r="N253" s="78">
        <v>0</v>
      </c>
      <c r="O253" s="78">
        <v>0</v>
      </c>
    </row>
    <row r="254" spans="2:15">
      <c r="B254" t="s">
        <v>2256</v>
      </c>
      <c r="C254" t="s">
        <v>2257</v>
      </c>
      <c r="D254" t="s">
        <v>100</v>
      </c>
      <c r="E254" t="s">
        <v>123</v>
      </c>
      <c r="F254" t="s">
        <v>2258</v>
      </c>
      <c r="G254" t="s">
        <v>1808</v>
      </c>
      <c r="H254" t="s">
        <v>102</v>
      </c>
      <c r="I254" s="77">
        <v>176593.37</v>
      </c>
      <c r="J254" s="77">
        <v>108.9</v>
      </c>
      <c r="K254" s="77">
        <v>0</v>
      </c>
      <c r="L254" s="77">
        <v>192.31017993</v>
      </c>
      <c r="M254" s="78">
        <v>1.8E-3</v>
      </c>
      <c r="N254" s="78">
        <v>1E-4</v>
      </c>
      <c r="O254" s="78">
        <v>0</v>
      </c>
    </row>
    <row r="255" spans="2:15">
      <c r="B255" t="s">
        <v>2259</v>
      </c>
      <c r="C255" t="s">
        <v>2260</v>
      </c>
      <c r="D255" t="s">
        <v>100</v>
      </c>
      <c r="E255" t="s">
        <v>123</v>
      </c>
      <c r="F255" t="s">
        <v>2261</v>
      </c>
      <c r="G255" t="s">
        <v>1808</v>
      </c>
      <c r="H255" t="s">
        <v>102</v>
      </c>
      <c r="I255" s="77">
        <v>733232.74</v>
      </c>
      <c r="J255" s="77">
        <v>51.5</v>
      </c>
      <c r="K255" s="77">
        <v>0</v>
      </c>
      <c r="L255" s="77">
        <v>377.61486109999998</v>
      </c>
      <c r="M255" s="78">
        <v>8.0999999999999996E-3</v>
      </c>
      <c r="N255" s="78">
        <v>1E-4</v>
      </c>
      <c r="O255" s="78">
        <v>0</v>
      </c>
    </row>
    <row r="256" spans="2:15">
      <c r="B256" t="s">
        <v>2262</v>
      </c>
      <c r="C256" t="s">
        <v>2263</v>
      </c>
      <c r="D256" t="s">
        <v>100</v>
      </c>
      <c r="E256" t="s">
        <v>123</v>
      </c>
      <c r="F256" t="s">
        <v>2264</v>
      </c>
      <c r="G256" t="s">
        <v>1808</v>
      </c>
      <c r="H256" t="s">
        <v>102</v>
      </c>
      <c r="I256" s="77">
        <v>124699.22</v>
      </c>
      <c r="J256" s="77">
        <v>654.6</v>
      </c>
      <c r="K256" s="77">
        <v>0</v>
      </c>
      <c r="L256" s="77">
        <v>816.28109412000003</v>
      </c>
      <c r="M256" s="78">
        <v>5.7000000000000002E-3</v>
      </c>
      <c r="N256" s="78">
        <v>2.0000000000000001E-4</v>
      </c>
      <c r="O256" s="78">
        <v>0</v>
      </c>
    </row>
    <row r="257" spans="2:15">
      <c r="B257" t="s">
        <v>2265</v>
      </c>
      <c r="C257" t="s">
        <v>2266</v>
      </c>
      <c r="D257" t="s">
        <v>100</v>
      </c>
      <c r="E257" t="s">
        <v>123</v>
      </c>
      <c r="F257" t="s">
        <v>2267</v>
      </c>
      <c r="G257" t="s">
        <v>573</v>
      </c>
      <c r="H257" t="s">
        <v>102</v>
      </c>
      <c r="I257" s="77">
        <v>1698</v>
      </c>
      <c r="J257" s="77">
        <v>1952</v>
      </c>
      <c r="K257" s="77">
        <v>0</v>
      </c>
      <c r="L257" s="77">
        <v>33.144959999999998</v>
      </c>
      <c r="M257" s="78">
        <v>2.9999999999999997E-4</v>
      </c>
      <c r="N257" s="78">
        <v>0</v>
      </c>
      <c r="O257" s="78">
        <v>0</v>
      </c>
    </row>
    <row r="258" spans="2:15">
      <c r="B258" t="s">
        <v>2268</v>
      </c>
      <c r="C258" t="s">
        <v>2269</v>
      </c>
      <c r="D258" t="s">
        <v>100</v>
      </c>
      <c r="E258" t="s">
        <v>123</v>
      </c>
      <c r="F258" t="s">
        <v>2270</v>
      </c>
      <c r="G258" t="s">
        <v>573</v>
      </c>
      <c r="H258" t="s">
        <v>102</v>
      </c>
      <c r="I258" s="77">
        <v>440516.24</v>
      </c>
      <c r="J258" s="77">
        <v>97.2</v>
      </c>
      <c r="K258" s="77">
        <v>0</v>
      </c>
      <c r="L258" s="77">
        <v>428.18178527999999</v>
      </c>
      <c r="M258" s="78">
        <v>2.5000000000000001E-3</v>
      </c>
      <c r="N258" s="78">
        <v>1E-4</v>
      </c>
      <c r="O258" s="78">
        <v>0</v>
      </c>
    </row>
    <row r="259" spans="2:15">
      <c r="B259" t="s">
        <v>2271</v>
      </c>
      <c r="C259" t="s">
        <v>2272</v>
      </c>
      <c r="D259" t="s">
        <v>100</v>
      </c>
      <c r="E259" t="s">
        <v>123</v>
      </c>
      <c r="F259" t="s">
        <v>2273</v>
      </c>
      <c r="G259" t="s">
        <v>573</v>
      </c>
      <c r="H259" t="s">
        <v>102</v>
      </c>
      <c r="I259" s="77">
        <v>292936.90999999997</v>
      </c>
      <c r="J259" s="77">
        <v>353.6</v>
      </c>
      <c r="K259" s="77">
        <v>0</v>
      </c>
      <c r="L259" s="77">
        <v>1035.8249137600001</v>
      </c>
      <c r="M259" s="78">
        <v>2.3E-3</v>
      </c>
      <c r="N259" s="78">
        <v>2.9999999999999997E-4</v>
      </c>
      <c r="O259" s="78">
        <v>0</v>
      </c>
    </row>
    <row r="260" spans="2:15">
      <c r="B260" t="s">
        <v>2274</v>
      </c>
      <c r="C260" t="s">
        <v>2275</v>
      </c>
      <c r="D260" t="s">
        <v>100</v>
      </c>
      <c r="E260" t="s">
        <v>123</v>
      </c>
      <c r="F260" t="s">
        <v>2276</v>
      </c>
      <c r="G260" t="s">
        <v>573</v>
      </c>
      <c r="H260" t="s">
        <v>102</v>
      </c>
      <c r="I260" s="77">
        <v>389659.16</v>
      </c>
      <c r="J260" s="77">
        <v>701.5</v>
      </c>
      <c r="K260" s="77">
        <v>168.22435999999999</v>
      </c>
      <c r="L260" s="77">
        <v>2901.6833674</v>
      </c>
      <c r="M260" s="78">
        <v>2.8E-3</v>
      </c>
      <c r="N260" s="78">
        <v>8.9999999999999998E-4</v>
      </c>
      <c r="O260" s="78">
        <v>1E-4</v>
      </c>
    </row>
    <row r="261" spans="2:15">
      <c r="B261" t="s">
        <v>2277</v>
      </c>
      <c r="C261" t="s">
        <v>2278</v>
      </c>
      <c r="D261" t="s">
        <v>100</v>
      </c>
      <c r="E261" t="s">
        <v>123</v>
      </c>
      <c r="F261" t="s">
        <v>2279</v>
      </c>
      <c r="G261" t="s">
        <v>1829</v>
      </c>
      <c r="H261" t="s">
        <v>102</v>
      </c>
      <c r="I261" s="77">
        <v>6476</v>
      </c>
      <c r="J261" s="77">
        <v>339</v>
      </c>
      <c r="K261" s="77">
        <v>0</v>
      </c>
      <c r="L261" s="77">
        <v>21.95364</v>
      </c>
      <c r="M261" s="78">
        <v>1E-4</v>
      </c>
      <c r="N261" s="78">
        <v>0</v>
      </c>
      <c r="O261" s="78">
        <v>0</v>
      </c>
    </row>
    <row r="262" spans="2:15">
      <c r="B262" t="s">
        <v>2280</v>
      </c>
      <c r="C262" t="s">
        <v>2281</v>
      </c>
      <c r="D262" t="s">
        <v>100</v>
      </c>
      <c r="E262" t="s">
        <v>123</v>
      </c>
      <c r="F262" t="s">
        <v>2282</v>
      </c>
      <c r="G262" t="s">
        <v>127</v>
      </c>
      <c r="H262" t="s">
        <v>102</v>
      </c>
      <c r="I262" s="77">
        <v>380379.23</v>
      </c>
      <c r="J262" s="77">
        <v>455</v>
      </c>
      <c r="K262" s="77">
        <v>6.9145000000000003</v>
      </c>
      <c r="L262" s="77">
        <v>1737.6399965000001</v>
      </c>
      <c r="M262" s="78">
        <v>6.8999999999999999E-3</v>
      </c>
      <c r="N262" s="78">
        <v>5.0000000000000001E-4</v>
      </c>
      <c r="O262" s="78">
        <v>1E-4</v>
      </c>
    </row>
    <row r="263" spans="2:15">
      <c r="B263" t="s">
        <v>2283</v>
      </c>
      <c r="C263" t="s">
        <v>2284</v>
      </c>
      <c r="D263" t="s">
        <v>100</v>
      </c>
      <c r="E263" t="s">
        <v>123</v>
      </c>
      <c r="F263" t="s">
        <v>2285</v>
      </c>
      <c r="G263" t="s">
        <v>127</v>
      </c>
      <c r="H263" t="s">
        <v>102</v>
      </c>
      <c r="I263" s="77">
        <v>167264.45000000001</v>
      </c>
      <c r="J263" s="77">
        <v>2137</v>
      </c>
      <c r="K263" s="77">
        <v>0</v>
      </c>
      <c r="L263" s="77">
        <v>3574.4412965000001</v>
      </c>
      <c r="M263" s="78">
        <v>9.9000000000000008E-3</v>
      </c>
      <c r="N263" s="78">
        <v>1.1000000000000001E-3</v>
      </c>
      <c r="O263" s="78">
        <v>1E-4</v>
      </c>
    </row>
    <row r="264" spans="2:15">
      <c r="B264" t="s">
        <v>2286</v>
      </c>
      <c r="C264" t="s">
        <v>2287</v>
      </c>
      <c r="D264" t="s">
        <v>100</v>
      </c>
      <c r="E264" t="s">
        <v>123</v>
      </c>
      <c r="F264" t="s">
        <v>2288</v>
      </c>
      <c r="G264" t="s">
        <v>127</v>
      </c>
      <c r="H264" t="s">
        <v>102</v>
      </c>
      <c r="I264" s="77">
        <v>64013.67</v>
      </c>
      <c r="J264" s="77">
        <v>1946</v>
      </c>
      <c r="K264" s="77">
        <v>0</v>
      </c>
      <c r="L264" s="77">
        <v>1245.7060182</v>
      </c>
      <c r="M264" s="78">
        <v>9.7000000000000003E-3</v>
      </c>
      <c r="N264" s="78">
        <v>4.0000000000000002E-4</v>
      </c>
      <c r="O264" s="78">
        <v>1E-4</v>
      </c>
    </row>
    <row r="265" spans="2:15">
      <c r="B265" t="s">
        <v>2289</v>
      </c>
      <c r="C265" t="s">
        <v>2290</v>
      </c>
      <c r="D265" t="s">
        <v>100</v>
      </c>
      <c r="E265" t="s">
        <v>123</v>
      </c>
      <c r="F265" t="s">
        <v>2291</v>
      </c>
      <c r="G265" t="s">
        <v>127</v>
      </c>
      <c r="H265" t="s">
        <v>102</v>
      </c>
      <c r="I265" s="77">
        <v>679702.36</v>
      </c>
      <c r="J265" s="77">
        <v>365.1</v>
      </c>
      <c r="K265" s="77">
        <v>0</v>
      </c>
      <c r="L265" s="77">
        <v>2481.5933163599998</v>
      </c>
      <c r="M265" s="78">
        <v>8.5000000000000006E-3</v>
      </c>
      <c r="N265" s="78">
        <v>6.9999999999999999E-4</v>
      </c>
      <c r="O265" s="78">
        <v>1E-4</v>
      </c>
    </row>
    <row r="266" spans="2:15">
      <c r="B266" t="s">
        <v>2292</v>
      </c>
      <c r="C266" t="s">
        <v>2293</v>
      </c>
      <c r="D266" t="s">
        <v>100</v>
      </c>
      <c r="E266" t="s">
        <v>123</v>
      </c>
      <c r="F266" t="s">
        <v>2294</v>
      </c>
      <c r="G266" t="s">
        <v>127</v>
      </c>
      <c r="H266" t="s">
        <v>102</v>
      </c>
      <c r="I266" s="77">
        <v>7739</v>
      </c>
      <c r="J266" s="77">
        <v>454.8</v>
      </c>
      <c r="K266" s="77">
        <v>0</v>
      </c>
      <c r="L266" s="77">
        <v>35.196972000000002</v>
      </c>
      <c r="M266" s="78">
        <v>1E-4</v>
      </c>
      <c r="N266" s="78">
        <v>0</v>
      </c>
      <c r="O266" s="78">
        <v>0</v>
      </c>
    </row>
    <row r="267" spans="2:15">
      <c r="B267" t="s">
        <v>2295</v>
      </c>
      <c r="C267" t="s">
        <v>2296</v>
      </c>
      <c r="D267" t="s">
        <v>100</v>
      </c>
      <c r="E267" t="s">
        <v>123</v>
      </c>
      <c r="F267" t="s">
        <v>2297</v>
      </c>
      <c r="G267" t="s">
        <v>127</v>
      </c>
      <c r="H267" t="s">
        <v>102</v>
      </c>
      <c r="I267" s="77">
        <v>105216.7</v>
      </c>
      <c r="J267" s="77">
        <v>1355</v>
      </c>
      <c r="K267" s="77">
        <v>104.84842</v>
      </c>
      <c r="L267" s="77">
        <v>1530.534705</v>
      </c>
      <c r="M267" s="78">
        <v>9.1000000000000004E-3</v>
      </c>
      <c r="N267" s="78">
        <v>5.0000000000000001E-4</v>
      </c>
      <c r="O267" s="78">
        <v>1E-4</v>
      </c>
    </row>
    <row r="268" spans="2:15">
      <c r="B268" t="s">
        <v>2298</v>
      </c>
      <c r="C268" t="s">
        <v>2299</v>
      </c>
      <c r="D268" t="s">
        <v>100</v>
      </c>
      <c r="E268" t="s">
        <v>123</v>
      </c>
      <c r="F268" t="s">
        <v>1100</v>
      </c>
      <c r="G268" t="s">
        <v>127</v>
      </c>
      <c r="H268" t="s">
        <v>102</v>
      </c>
      <c r="I268" s="77">
        <v>704</v>
      </c>
      <c r="J268" s="77">
        <v>990</v>
      </c>
      <c r="K268" s="77">
        <v>0</v>
      </c>
      <c r="L268" s="77">
        <v>6.9695999999999998</v>
      </c>
      <c r="M268" s="78">
        <v>0</v>
      </c>
      <c r="N268" s="78">
        <v>0</v>
      </c>
      <c r="O268" s="78">
        <v>0</v>
      </c>
    </row>
    <row r="269" spans="2:15">
      <c r="B269" t="s">
        <v>2300</v>
      </c>
      <c r="C269" t="s">
        <v>2301</v>
      </c>
      <c r="D269" t="s">
        <v>100</v>
      </c>
      <c r="E269" t="s">
        <v>123</v>
      </c>
      <c r="F269" t="s">
        <v>2302</v>
      </c>
      <c r="G269" t="s">
        <v>127</v>
      </c>
      <c r="H269" t="s">
        <v>102</v>
      </c>
      <c r="I269" s="77">
        <v>5710</v>
      </c>
      <c r="J269" s="77">
        <v>525.1</v>
      </c>
      <c r="K269" s="77">
        <v>0</v>
      </c>
      <c r="L269" s="77">
        <v>29.98321</v>
      </c>
      <c r="M269" s="78">
        <v>4.0000000000000002E-4</v>
      </c>
      <c r="N269" s="78">
        <v>0</v>
      </c>
      <c r="O269" s="78">
        <v>0</v>
      </c>
    </row>
    <row r="270" spans="2:15">
      <c r="B270" t="s">
        <v>2303</v>
      </c>
      <c r="C270" t="s">
        <v>2304</v>
      </c>
      <c r="D270" t="s">
        <v>100</v>
      </c>
      <c r="E270" t="s">
        <v>123</v>
      </c>
      <c r="F270" t="s">
        <v>2305</v>
      </c>
      <c r="G270" t="s">
        <v>127</v>
      </c>
      <c r="H270" t="s">
        <v>102</v>
      </c>
      <c r="I270" s="77">
        <v>201</v>
      </c>
      <c r="J270" s="77">
        <v>930.6</v>
      </c>
      <c r="K270" s="77">
        <v>0</v>
      </c>
      <c r="L270" s="77">
        <v>1.870506</v>
      </c>
      <c r="M270" s="78">
        <v>0</v>
      </c>
      <c r="N270" s="78">
        <v>0</v>
      </c>
      <c r="O270" s="78">
        <v>0</v>
      </c>
    </row>
    <row r="271" spans="2:15">
      <c r="B271" t="s">
        <v>2306</v>
      </c>
      <c r="C271" t="s">
        <v>2307</v>
      </c>
      <c r="D271" t="s">
        <v>100</v>
      </c>
      <c r="E271" t="s">
        <v>123</v>
      </c>
      <c r="F271" t="s">
        <v>2308</v>
      </c>
      <c r="G271" t="s">
        <v>127</v>
      </c>
      <c r="H271" t="s">
        <v>102</v>
      </c>
      <c r="I271" s="77">
        <v>1590</v>
      </c>
      <c r="J271" s="77">
        <v>2831</v>
      </c>
      <c r="K271" s="77">
        <v>0</v>
      </c>
      <c r="L271" s="77">
        <v>45.012900000000002</v>
      </c>
      <c r="M271" s="78">
        <v>2.0000000000000001E-4</v>
      </c>
      <c r="N271" s="78">
        <v>0</v>
      </c>
      <c r="O271" s="78">
        <v>0</v>
      </c>
    </row>
    <row r="272" spans="2:15">
      <c r="B272" t="s">
        <v>2309</v>
      </c>
      <c r="C272" t="s">
        <v>2310</v>
      </c>
      <c r="D272" t="s">
        <v>100</v>
      </c>
      <c r="E272" t="s">
        <v>123</v>
      </c>
      <c r="F272" t="s">
        <v>2311</v>
      </c>
      <c r="G272" t="s">
        <v>128</v>
      </c>
      <c r="H272" t="s">
        <v>102</v>
      </c>
      <c r="I272" s="77">
        <v>935</v>
      </c>
      <c r="J272" s="77">
        <v>4564</v>
      </c>
      <c r="K272" s="77">
        <v>0</v>
      </c>
      <c r="L272" s="77">
        <v>42.673400000000001</v>
      </c>
      <c r="M272" s="78">
        <v>1E-4</v>
      </c>
      <c r="N272" s="78">
        <v>0</v>
      </c>
      <c r="O272" s="78">
        <v>0</v>
      </c>
    </row>
    <row r="273" spans="2:15">
      <c r="B273" t="s">
        <v>2312</v>
      </c>
      <c r="C273" t="s">
        <v>2313</v>
      </c>
      <c r="D273" t="s">
        <v>100</v>
      </c>
      <c r="E273" t="s">
        <v>123</v>
      </c>
      <c r="F273" t="s">
        <v>2314</v>
      </c>
      <c r="G273" t="s">
        <v>128</v>
      </c>
      <c r="H273" t="s">
        <v>102</v>
      </c>
      <c r="I273" s="77">
        <v>46</v>
      </c>
      <c r="J273" s="77">
        <v>6782</v>
      </c>
      <c r="K273" s="77">
        <v>0.18167</v>
      </c>
      <c r="L273" s="77">
        <v>3.30139</v>
      </c>
      <c r="M273" s="78">
        <v>0</v>
      </c>
      <c r="N273" s="78">
        <v>0</v>
      </c>
      <c r="O273" s="78">
        <v>0</v>
      </c>
    </row>
    <row r="274" spans="2:15">
      <c r="B274" t="s">
        <v>2315</v>
      </c>
      <c r="C274" t="s">
        <v>2316</v>
      </c>
      <c r="D274" t="s">
        <v>100</v>
      </c>
      <c r="E274" t="s">
        <v>123</v>
      </c>
      <c r="F274" t="s">
        <v>2317</v>
      </c>
      <c r="G274" t="s">
        <v>128</v>
      </c>
      <c r="H274" t="s">
        <v>102</v>
      </c>
      <c r="I274" s="77">
        <v>361</v>
      </c>
      <c r="J274" s="77">
        <v>2549</v>
      </c>
      <c r="K274" s="77">
        <v>0</v>
      </c>
      <c r="L274" s="77">
        <v>9.2018900000000006</v>
      </c>
      <c r="M274" s="78">
        <v>0</v>
      </c>
      <c r="N274" s="78">
        <v>0</v>
      </c>
      <c r="O274" s="78">
        <v>0</v>
      </c>
    </row>
    <row r="275" spans="2:15">
      <c r="B275" t="s">
        <v>2318</v>
      </c>
      <c r="C275" t="s">
        <v>2319</v>
      </c>
      <c r="D275" t="s">
        <v>100</v>
      </c>
      <c r="E275" t="s">
        <v>123</v>
      </c>
      <c r="F275" t="s">
        <v>994</v>
      </c>
      <c r="G275" t="s">
        <v>128</v>
      </c>
      <c r="H275" t="s">
        <v>102</v>
      </c>
      <c r="I275" s="77">
        <v>277825.65000000002</v>
      </c>
      <c r="J275" s="77">
        <v>834</v>
      </c>
      <c r="K275" s="77">
        <v>0</v>
      </c>
      <c r="L275" s="77">
        <v>2317.0659209999999</v>
      </c>
      <c r="M275" s="78">
        <v>4.1000000000000003E-3</v>
      </c>
      <c r="N275" s="78">
        <v>6.9999999999999999E-4</v>
      </c>
      <c r="O275" s="78">
        <v>1E-4</v>
      </c>
    </row>
    <row r="276" spans="2:15">
      <c r="B276" t="s">
        <v>2320</v>
      </c>
      <c r="C276" t="s">
        <v>2321</v>
      </c>
      <c r="D276" t="s">
        <v>100</v>
      </c>
      <c r="E276" t="s">
        <v>123</v>
      </c>
      <c r="F276" t="s">
        <v>2322</v>
      </c>
      <c r="G276" t="s">
        <v>128</v>
      </c>
      <c r="H276" t="s">
        <v>102</v>
      </c>
      <c r="I276" s="77">
        <v>673</v>
      </c>
      <c r="J276" s="77">
        <v>1272</v>
      </c>
      <c r="K276" s="77">
        <v>0</v>
      </c>
      <c r="L276" s="77">
        <v>8.5605600000000006</v>
      </c>
      <c r="M276" s="78">
        <v>0</v>
      </c>
      <c r="N276" s="78">
        <v>0</v>
      </c>
      <c r="O276" s="78">
        <v>0</v>
      </c>
    </row>
    <row r="277" spans="2:15">
      <c r="B277" t="s">
        <v>2323</v>
      </c>
      <c r="C277" t="s">
        <v>2324</v>
      </c>
      <c r="D277" t="s">
        <v>100</v>
      </c>
      <c r="E277" t="s">
        <v>123</v>
      </c>
      <c r="F277" t="s">
        <v>2325</v>
      </c>
      <c r="G277" t="s">
        <v>128</v>
      </c>
      <c r="H277" t="s">
        <v>102</v>
      </c>
      <c r="I277" s="77">
        <v>3150</v>
      </c>
      <c r="J277" s="77">
        <v>579</v>
      </c>
      <c r="K277" s="77">
        <v>0</v>
      </c>
      <c r="L277" s="77">
        <v>18.238499999999998</v>
      </c>
      <c r="M277" s="78">
        <v>1E-4</v>
      </c>
      <c r="N277" s="78">
        <v>0</v>
      </c>
      <c r="O277" s="78">
        <v>0</v>
      </c>
    </row>
    <row r="278" spans="2:15">
      <c r="B278" t="s">
        <v>2326</v>
      </c>
      <c r="C278" t="s">
        <v>2327</v>
      </c>
      <c r="D278" t="s">
        <v>100</v>
      </c>
      <c r="E278" t="s">
        <v>123</v>
      </c>
      <c r="F278" t="s">
        <v>2328</v>
      </c>
      <c r="G278" t="s">
        <v>128</v>
      </c>
      <c r="H278" t="s">
        <v>102</v>
      </c>
      <c r="I278" s="77">
        <v>41683</v>
      </c>
      <c r="J278" s="77">
        <v>83.1</v>
      </c>
      <c r="K278" s="77">
        <v>0</v>
      </c>
      <c r="L278" s="77">
        <v>34.638573000000001</v>
      </c>
      <c r="M278" s="78">
        <v>2.0000000000000001E-4</v>
      </c>
      <c r="N278" s="78">
        <v>0</v>
      </c>
      <c r="O278" s="78">
        <v>0</v>
      </c>
    </row>
    <row r="279" spans="2:15">
      <c r="B279" t="s">
        <v>2329</v>
      </c>
      <c r="C279" t="s">
        <v>2330</v>
      </c>
      <c r="D279" t="s">
        <v>100</v>
      </c>
      <c r="E279" t="s">
        <v>123</v>
      </c>
      <c r="F279" t="s">
        <v>2331</v>
      </c>
      <c r="G279" t="s">
        <v>128</v>
      </c>
      <c r="H279" t="s">
        <v>102</v>
      </c>
      <c r="I279" s="77">
        <v>1400</v>
      </c>
      <c r="J279" s="77">
        <v>1233</v>
      </c>
      <c r="K279" s="77">
        <v>0</v>
      </c>
      <c r="L279" s="77">
        <v>17.262</v>
      </c>
      <c r="M279" s="78">
        <v>0</v>
      </c>
      <c r="N279" s="78">
        <v>0</v>
      </c>
      <c r="O279" s="78">
        <v>0</v>
      </c>
    </row>
    <row r="280" spans="2:15">
      <c r="B280" t="s">
        <v>2332</v>
      </c>
      <c r="C280" t="s">
        <v>2333</v>
      </c>
      <c r="D280" t="s">
        <v>100</v>
      </c>
      <c r="E280" t="s">
        <v>123</v>
      </c>
      <c r="F280" t="s">
        <v>2334</v>
      </c>
      <c r="G280" t="s">
        <v>129</v>
      </c>
      <c r="H280" t="s">
        <v>102</v>
      </c>
      <c r="I280" s="77">
        <v>24000</v>
      </c>
      <c r="J280" s="77">
        <v>34.9</v>
      </c>
      <c r="K280" s="77">
        <v>0</v>
      </c>
      <c r="L280" s="77">
        <v>8.3759999999999994</v>
      </c>
      <c r="M280" s="78">
        <v>2E-3</v>
      </c>
      <c r="N280" s="78">
        <v>0</v>
      </c>
      <c r="O280" s="78">
        <v>0</v>
      </c>
    </row>
    <row r="281" spans="2:15">
      <c r="B281" t="s">
        <v>2335</v>
      </c>
      <c r="C281" t="s">
        <v>2336</v>
      </c>
      <c r="D281" t="s">
        <v>100</v>
      </c>
      <c r="E281" t="s">
        <v>123</v>
      </c>
      <c r="F281" t="s">
        <v>2337</v>
      </c>
      <c r="G281" t="s">
        <v>129</v>
      </c>
      <c r="H281" t="s">
        <v>102</v>
      </c>
      <c r="I281" s="77">
        <v>4552</v>
      </c>
      <c r="J281" s="77">
        <v>371.6</v>
      </c>
      <c r="K281" s="77">
        <v>0</v>
      </c>
      <c r="L281" s="77">
        <v>16.915232</v>
      </c>
      <c r="M281" s="78">
        <v>4.0000000000000002E-4</v>
      </c>
      <c r="N281" s="78">
        <v>0</v>
      </c>
      <c r="O281" s="78">
        <v>0</v>
      </c>
    </row>
    <row r="282" spans="2:15">
      <c r="B282" t="s">
        <v>2338</v>
      </c>
      <c r="C282" t="s">
        <v>2339</v>
      </c>
      <c r="D282" t="s">
        <v>100</v>
      </c>
      <c r="E282" t="s">
        <v>123</v>
      </c>
      <c r="F282" t="s">
        <v>2340</v>
      </c>
      <c r="G282" t="s">
        <v>129</v>
      </c>
      <c r="H282" t="s">
        <v>102</v>
      </c>
      <c r="I282" s="77">
        <v>1058</v>
      </c>
      <c r="J282" s="77">
        <v>378</v>
      </c>
      <c r="K282" s="77">
        <v>0</v>
      </c>
      <c r="L282" s="77">
        <v>3.9992399999999999</v>
      </c>
      <c r="M282" s="78">
        <v>1E-4</v>
      </c>
      <c r="N282" s="78">
        <v>0</v>
      </c>
      <c r="O282" s="78">
        <v>0</v>
      </c>
    </row>
    <row r="283" spans="2:15">
      <c r="B283" t="s">
        <v>2341</v>
      </c>
      <c r="C283" t="s">
        <v>2342</v>
      </c>
      <c r="D283" t="s">
        <v>100</v>
      </c>
      <c r="E283" t="s">
        <v>123</v>
      </c>
      <c r="F283" t="s">
        <v>2343</v>
      </c>
      <c r="G283" t="s">
        <v>129</v>
      </c>
      <c r="H283" t="s">
        <v>102</v>
      </c>
      <c r="I283" s="77">
        <v>2700</v>
      </c>
      <c r="J283" s="77">
        <v>121</v>
      </c>
      <c r="K283" s="77">
        <v>0</v>
      </c>
      <c r="L283" s="77">
        <v>3.2669999999999999</v>
      </c>
      <c r="M283" s="78">
        <v>0</v>
      </c>
      <c r="N283" s="78">
        <v>0</v>
      </c>
      <c r="O283" s="78">
        <v>0</v>
      </c>
    </row>
    <row r="284" spans="2:15">
      <c r="B284" t="s">
        <v>2344</v>
      </c>
      <c r="C284" t="s">
        <v>2345</v>
      </c>
      <c r="D284" t="s">
        <v>100</v>
      </c>
      <c r="E284" t="s">
        <v>123</v>
      </c>
      <c r="F284" t="s">
        <v>2346</v>
      </c>
      <c r="G284" t="s">
        <v>129</v>
      </c>
      <c r="H284" t="s">
        <v>102</v>
      </c>
      <c r="I284" s="77">
        <v>58514.54</v>
      </c>
      <c r="J284" s="77">
        <v>2060</v>
      </c>
      <c r="K284" s="77">
        <v>0</v>
      </c>
      <c r="L284" s="77">
        <v>1205.3995239999999</v>
      </c>
      <c r="M284" s="78">
        <v>5.0000000000000001E-3</v>
      </c>
      <c r="N284" s="78">
        <v>4.0000000000000002E-4</v>
      </c>
      <c r="O284" s="78">
        <v>0</v>
      </c>
    </row>
    <row r="285" spans="2:15">
      <c r="B285" t="s">
        <v>2347</v>
      </c>
      <c r="C285" t="s">
        <v>2348</v>
      </c>
      <c r="D285" t="s">
        <v>100</v>
      </c>
      <c r="E285" t="s">
        <v>123</v>
      </c>
      <c r="F285" t="s">
        <v>2349</v>
      </c>
      <c r="G285" t="s">
        <v>129</v>
      </c>
      <c r="H285" t="s">
        <v>102</v>
      </c>
      <c r="I285" s="77">
        <v>772</v>
      </c>
      <c r="J285" s="77">
        <v>109.9</v>
      </c>
      <c r="K285" s="77">
        <v>0</v>
      </c>
      <c r="L285" s="77">
        <v>0.84842799999999996</v>
      </c>
      <c r="M285" s="78">
        <v>0</v>
      </c>
      <c r="N285" s="78">
        <v>0</v>
      </c>
      <c r="O285" s="78">
        <v>0</v>
      </c>
    </row>
    <row r="286" spans="2:15">
      <c r="B286" t="s">
        <v>2350</v>
      </c>
      <c r="C286" t="s">
        <v>2351</v>
      </c>
      <c r="D286" t="s">
        <v>100</v>
      </c>
      <c r="E286" t="s">
        <v>123</v>
      </c>
      <c r="F286" t="s">
        <v>2352</v>
      </c>
      <c r="G286" t="s">
        <v>129</v>
      </c>
      <c r="H286" t="s">
        <v>102</v>
      </c>
      <c r="I286" s="77">
        <v>10163</v>
      </c>
      <c r="J286" s="77">
        <v>85</v>
      </c>
      <c r="K286" s="77">
        <v>0</v>
      </c>
      <c r="L286" s="77">
        <v>8.6385500000000004</v>
      </c>
      <c r="M286" s="78">
        <v>5.0000000000000001E-4</v>
      </c>
      <c r="N286" s="78">
        <v>0</v>
      </c>
      <c r="O286" s="78">
        <v>0</v>
      </c>
    </row>
    <row r="287" spans="2:15">
      <c r="B287" t="s">
        <v>2353</v>
      </c>
      <c r="C287" t="s">
        <v>2354</v>
      </c>
      <c r="D287" t="s">
        <v>100</v>
      </c>
      <c r="E287" t="s">
        <v>123</v>
      </c>
      <c r="F287" t="s">
        <v>2355</v>
      </c>
      <c r="G287" t="s">
        <v>129</v>
      </c>
      <c r="H287" t="s">
        <v>102</v>
      </c>
      <c r="I287" s="77">
        <v>1149656.1299999999</v>
      </c>
      <c r="J287" s="77">
        <v>44.1</v>
      </c>
      <c r="K287" s="77">
        <v>0</v>
      </c>
      <c r="L287" s="77">
        <v>506.99835332999999</v>
      </c>
      <c r="M287" s="78">
        <v>8.3999999999999995E-3</v>
      </c>
      <c r="N287" s="78">
        <v>2.0000000000000001E-4</v>
      </c>
      <c r="O287" s="78">
        <v>0</v>
      </c>
    </row>
    <row r="288" spans="2:15">
      <c r="B288" t="s">
        <v>2356</v>
      </c>
      <c r="C288" t="s">
        <v>2357</v>
      </c>
      <c r="D288" t="s">
        <v>100</v>
      </c>
      <c r="E288" t="s">
        <v>123</v>
      </c>
      <c r="F288" t="s">
        <v>2358</v>
      </c>
      <c r="G288" t="s">
        <v>129</v>
      </c>
      <c r="H288" t="s">
        <v>102</v>
      </c>
      <c r="I288" s="77">
        <v>2340</v>
      </c>
      <c r="J288" s="77">
        <v>316.2</v>
      </c>
      <c r="K288" s="77">
        <v>0</v>
      </c>
      <c r="L288" s="77">
        <v>7.3990799999999997</v>
      </c>
      <c r="M288" s="78">
        <v>1E-4</v>
      </c>
      <c r="N288" s="78">
        <v>0</v>
      </c>
      <c r="O288" s="78">
        <v>0</v>
      </c>
    </row>
    <row r="289" spans="2:15">
      <c r="B289" t="s">
        <v>2359</v>
      </c>
      <c r="C289" t="s">
        <v>2360</v>
      </c>
      <c r="D289" t="s">
        <v>100</v>
      </c>
      <c r="E289" t="s">
        <v>123</v>
      </c>
      <c r="F289" t="s">
        <v>2361</v>
      </c>
      <c r="G289" t="s">
        <v>129</v>
      </c>
      <c r="H289" t="s">
        <v>102</v>
      </c>
      <c r="I289" s="77">
        <v>130</v>
      </c>
      <c r="J289" s="77">
        <v>1238</v>
      </c>
      <c r="K289" s="77">
        <v>0</v>
      </c>
      <c r="L289" s="77">
        <v>1.6093999999999999</v>
      </c>
      <c r="M289" s="78">
        <v>0</v>
      </c>
      <c r="N289" s="78">
        <v>0</v>
      </c>
      <c r="O289" s="78">
        <v>0</v>
      </c>
    </row>
    <row r="290" spans="2:15">
      <c r="B290" t="s">
        <v>2362</v>
      </c>
      <c r="C290" t="s">
        <v>2363</v>
      </c>
      <c r="D290" t="s">
        <v>100</v>
      </c>
      <c r="E290" t="s">
        <v>123</v>
      </c>
      <c r="F290" t="s">
        <v>2364</v>
      </c>
      <c r="G290" t="s">
        <v>129</v>
      </c>
      <c r="H290" t="s">
        <v>102</v>
      </c>
      <c r="I290" s="77">
        <v>163912.85</v>
      </c>
      <c r="J290" s="77">
        <v>68.400000000000006</v>
      </c>
      <c r="K290" s="77">
        <v>0</v>
      </c>
      <c r="L290" s="77">
        <v>112.1163894</v>
      </c>
      <c r="M290" s="78">
        <v>4.1999999999999997E-3</v>
      </c>
      <c r="N290" s="78">
        <v>0</v>
      </c>
      <c r="O290" s="78">
        <v>0</v>
      </c>
    </row>
    <row r="291" spans="2:15">
      <c r="B291" t="s">
        <v>2365</v>
      </c>
      <c r="C291" t="s">
        <v>2366</v>
      </c>
      <c r="D291" t="s">
        <v>100</v>
      </c>
      <c r="E291" t="s">
        <v>123</v>
      </c>
      <c r="F291" t="s">
        <v>2367</v>
      </c>
      <c r="G291" t="s">
        <v>129</v>
      </c>
      <c r="H291" t="s">
        <v>102</v>
      </c>
      <c r="I291" s="77">
        <v>360</v>
      </c>
      <c r="J291" s="77">
        <v>103.2</v>
      </c>
      <c r="K291" s="77">
        <v>0</v>
      </c>
      <c r="L291" s="77">
        <v>0.37152000000000002</v>
      </c>
      <c r="M291" s="78">
        <v>1E-4</v>
      </c>
      <c r="N291" s="78">
        <v>0</v>
      </c>
      <c r="O291" s="78">
        <v>0</v>
      </c>
    </row>
    <row r="292" spans="2:15">
      <c r="B292" t="s">
        <v>2368</v>
      </c>
      <c r="C292" t="s">
        <v>2369</v>
      </c>
      <c r="D292" t="s">
        <v>100</v>
      </c>
      <c r="E292" t="s">
        <v>123</v>
      </c>
      <c r="F292" t="s">
        <v>2370</v>
      </c>
      <c r="G292" t="s">
        <v>132</v>
      </c>
      <c r="H292" t="s">
        <v>102</v>
      </c>
      <c r="I292" s="77">
        <v>7960</v>
      </c>
      <c r="J292" s="77">
        <v>25.5</v>
      </c>
      <c r="K292" s="77">
        <v>0</v>
      </c>
      <c r="L292" s="77">
        <v>2.0297999999999998</v>
      </c>
      <c r="M292" s="78">
        <v>1E-4</v>
      </c>
      <c r="N292" s="78">
        <v>0</v>
      </c>
      <c r="O292" s="78">
        <v>0</v>
      </c>
    </row>
    <row r="293" spans="2:15">
      <c r="B293" s="79" t="s">
        <v>2371</v>
      </c>
      <c r="E293" s="16"/>
      <c r="F293" s="16"/>
      <c r="G293" s="16"/>
      <c r="I293" s="81">
        <v>0</v>
      </c>
      <c r="K293" s="81">
        <v>0</v>
      </c>
      <c r="L293" s="81">
        <v>0</v>
      </c>
      <c r="N293" s="80">
        <v>0</v>
      </c>
      <c r="O293" s="80">
        <v>0</v>
      </c>
    </row>
    <row r="294" spans="2:15">
      <c r="B294" t="s">
        <v>217</v>
      </c>
      <c r="C294" t="s">
        <v>217</v>
      </c>
      <c r="E294" s="16"/>
      <c r="F294" s="16"/>
      <c r="G294" t="s">
        <v>217</v>
      </c>
      <c r="H294" t="s">
        <v>217</v>
      </c>
      <c r="I294" s="77">
        <v>0</v>
      </c>
      <c r="J294" s="77">
        <v>0</v>
      </c>
      <c r="L294" s="77">
        <v>0</v>
      </c>
      <c r="M294" s="78">
        <v>0</v>
      </c>
      <c r="N294" s="78">
        <v>0</v>
      </c>
      <c r="O294" s="78">
        <v>0</v>
      </c>
    </row>
    <row r="295" spans="2:15">
      <c r="B295" s="79" t="s">
        <v>256</v>
      </c>
      <c r="E295" s="16"/>
      <c r="F295" s="16"/>
      <c r="G295" s="16"/>
      <c r="I295" s="81">
        <v>7624586.8200000003</v>
      </c>
      <c r="K295" s="81">
        <v>190.225472779</v>
      </c>
      <c r="L295" s="81">
        <v>779986.39080244466</v>
      </c>
      <c r="N295" s="80">
        <v>0.23549999999999999</v>
      </c>
      <c r="O295" s="80">
        <v>3.2000000000000001E-2</v>
      </c>
    </row>
    <row r="296" spans="2:15">
      <c r="B296" s="79" t="s">
        <v>406</v>
      </c>
      <c r="E296" s="16"/>
      <c r="F296" s="16"/>
      <c r="G296" s="16"/>
      <c r="I296" s="81">
        <v>4842416.95</v>
      </c>
      <c r="K296" s="81">
        <v>0</v>
      </c>
      <c r="L296" s="81">
        <v>344563.17462777381</v>
      </c>
      <c r="N296" s="80">
        <v>0.104</v>
      </c>
      <c r="O296" s="80">
        <v>1.41E-2</v>
      </c>
    </row>
    <row r="297" spans="2:15">
      <c r="B297" t="s">
        <v>2372</v>
      </c>
      <c r="C297" t="s">
        <v>2373</v>
      </c>
      <c r="D297" t="s">
        <v>2374</v>
      </c>
      <c r="E297" t="s">
        <v>1248</v>
      </c>
      <c r="F297" t="s">
        <v>2375</v>
      </c>
      <c r="G297" t="s">
        <v>1349</v>
      </c>
      <c r="H297" t="s">
        <v>106</v>
      </c>
      <c r="I297" s="77">
        <v>716</v>
      </c>
      <c r="J297" s="77">
        <v>32.42</v>
      </c>
      <c r="K297" s="77">
        <v>0</v>
      </c>
      <c r="L297" s="77">
        <v>0.83240813920000001</v>
      </c>
      <c r="M297" s="78">
        <v>0</v>
      </c>
      <c r="N297" s="78">
        <v>0</v>
      </c>
      <c r="O297" s="78">
        <v>0</v>
      </c>
    </row>
    <row r="298" spans="2:15">
      <c r="B298" t="s">
        <v>2376</v>
      </c>
      <c r="C298" t="s">
        <v>2377</v>
      </c>
      <c r="D298" t="s">
        <v>2374</v>
      </c>
      <c r="E298" t="s">
        <v>1248</v>
      </c>
      <c r="F298" t="s">
        <v>2378</v>
      </c>
      <c r="G298" t="s">
        <v>1334</v>
      </c>
      <c r="H298" t="s">
        <v>106</v>
      </c>
      <c r="I298" s="77">
        <v>34</v>
      </c>
      <c r="J298" s="77">
        <v>404</v>
      </c>
      <c r="K298" s="77">
        <v>0</v>
      </c>
      <c r="L298" s="77">
        <v>0.49257296</v>
      </c>
      <c r="M298" s="78">
        <v>0</v>
      </c>
      <c r="N298" s="78">
        <v>0</v>
      </c>
      <c r="O298" s="78">
        <v>0</v>
      </c>
    </row>
    <row r="299" spans="2:15">
      <c r="B299" t="s">
        <v>2379</v>
      </c>
      <c r="C299" t="s">
        <v>2380</v>
      </c>
      <c r="D299" t="s">
        <v>2374</v>
      </c>
      <c r="E299" t="s">
        <v>1248</v>
      </c>
      <c r="F299" t="s">
        <v>2381</v>
      </c>
      <c r="G299" t="s">
        <v>1334</v>
      </c>
      <c r="H299" t="s">
        <v>106</v>
      </c>
      <c r="I299" s="77">
        <v>41277.26</v>
      </c>
      <c r="J299" s="77">
        <v>1940</v>
      </c>
      <c r="K299" s="77">
        <v>0</v>
      </c>
      <c r="L299" s="77">
        <v>2871.592934584</v>
      </c>
      <c r="M299" s="78">
        <v>8.0000000000000004E-4</v>
      </c>
      <c r="N299" s="78">
        <v>8.9999999999999998E-4</v>
      </c>
      <c r="O299" s="78">
        <v>1E-4</v>
      </c>
    </row>
    <row r="300" spans="2:15">
      <c r="B300" t="s">
        <v>2382</v>
      </c>
      <c r="C300" t="s">
        <v>2383</v>
      </c>
      <c r="D300" t="s">
        <v>2374</v>
      </c>
      <c r="E300" t="s">
        <v>1248</v>
      </c>
      <c r="F300" t="s">
        <v>1592</v>
      </c>
      <c r="G300" t="s">
        <v>1448</v>
      </c>
      <c r="H300" t="s">
        <v>106</v>
      </c>
      <c r="I300" s="77">
        <v>99212.64</v>
      </c>
      <c r="J300" s="77">
        <v>8469</v>
      </c>
      <c r="K300" s="77">
        <v>0</v>
      </c>
      <c r="L300" s="77">
        <v>30130.7140750176</v>
      </c>
      <c r="M300" s="78">
        <v>1.6000000000000001E-3</v>
      </c>
      <c r="N300" s="78">
        <v>9.1000000000000004E-3</v>
      </c>
      <c r="O300" s="78">
        <v>1.1999999999999999E-3</v>
      </c>
    </row>
    <row r="301" spans="2:15">
      <c r="B301" t="s">
        <v>2384</v>
      </c>
      <c r="C301" t="s">
        <v>2385</v>
      </c>
      <c r="D301" t="s">
        <v>2374</v>
      </c>
      <c r="E301" t="s">
        <v>1248</v>
      </c>
      <c r="F301" t="s">
        <v>2386</v>
      </c>
      <c r="G301" t="s">
        <v>2387</v>
      </c>
      <c r="H301" t="s">
        <v>106</v>
      </c>
      <c r="I301" s="77">
        <v>85761.5</v>
      </c>
      <c r="J301" s="77">
        <v>3152</v>
      </c>
      <c r="K301" s="77">
        <v>0</v>
      </c>
      <c r="L301" s="77">
        <v>9693.6840932800005</v>
      </c>
      <c r="M301" s="78">
        <v>1E-3</v>
      </c>
      <c r="N301" s="78">
        <v>2.8999999999999998E-3</v>
      </c>
      <c r="O301" s="78">
        <v>4.0000000000000002E-4</v>
      </c>
    </row>
    <row r="302" spans="2:15">
      <c r="B302" t="s">
        <v>2384</v>
      </c>
      <c r="C302" t="s">
        <v>2385</v>
      </c>
      <c r="D302" t="s">
        <v>2374</v>
      </c>
      <c r="E302" t="s">
        <v>1248</v>
      </c>
      <c r="F302" t="s">
        <v>2386</v>
      </c>
      <c r="G302" t="s">
        <v>2387</v>
      </c>
      <c r="H302" t="s">
        <v>106</v>
      </c>
      <c r="I302" s="77">
        <v>115</v>
      </c>
      <c r="J302" s="77">
        <v>3152</v>
      </c>
      <c r="K302" s="77">
        <v>0</v>
      </c>
      <c r="L302" s="77">
        <v>12.9985328</v>
      </c>
      <c r="M302" s="78">
        <v>0</v>
      </c>
      <c r="N302" s="78">
        <v>0</v>
      </c>
      <c r="O302" s="78">
        <v>0</v>
      </c>
    </row>
    <row r="303" spans="2:15">
      <c r="B303" t="s">
        <v>2388</v>
      </c>
      <c r="C303" t="s">
        <v>2389</v>
      </c>
      <c r="D303" t="s">
        <v>2374</v>
      </c>
      <c r="E303" t="s">
        <v>1248</v>
      </c>
      <c r="F303" t="s">
        <v>2390</v>
      </c>
      <c r="G303" t="s">
        <v>1465</v>
      </c>
      <c r="H303" t="s">
        <v>106</v>
      </c>
      <c r="I303" s="77">
        <v>15</v>
      </c>
      <c r="J303" s="77">
        <v>1093</v>
      </c>
      <c r="K303" s="77">
        <v>0</v>
      </c>
      <c r="L303" s="77">
        <v>0.58792469999999997</v>
      </c>
      <c r="M303" s="78">
        <v>0</v>
      </c>
      <c r="N303" s="78">
        <v>0</v>
      </c>
      <c r="O303" s="78">
        <v>0</v>
      </c>
    </row>
    <row r="304" spans="2:15">
      <c r="B304" t="s">
        <v>2391</v>
      </c>
      <c r="C304" t="s">
        <v>2392</v>
      </c>
      <c r="D304" t="s">
        <v>2374</v>
      </c>
      <c r="E304" t="s">
        <v>1248</v>
      </c>
      <c r="F304" t="s">
        <v>2393</v>
      </c>
      <c r="G304" t="s">
        <v>1465</v>
      </c>
      <c r="H304" t="s">
        <v>106</v>
      </c>
      <c r="I304" s="77">
        <v>1537</v>
      </c>
      <c r="J304" s="77">
        <v>247</v>
      </c>
      <c r="K304" s="77">
        <v>0</v>
      </c>
      <c r="L304" s="77">
        <v>13.61385454</v>
      </c>
      <c r="M304" s="78">
        <v>0</v>
      </c>
      <c r="N304" s="78">
        <v>0</v>
      </c>
      <c r="O304" s="78">
        <v>0</v>
      </c>
    </row>
    <row r="305" spans="2:15">
      <c r="B305" t="s">
        <v>2394</v>
      </c>
      <c r="C305" t="s">
        <v>2395</v>
      </c>
      <c r="D305" t="s">
        <v>2374</v>
      </c>
      <c r="E305" t="s">
        <v>1248</v>
      </c>
      <c r="F305" t="s">
        <v>2396</v>
      </c>
      <c r="G305" t="s">
        <v>1435</v>
      </c>
      <c r="H305" t="s">
        <v>106</v>
      </c>
      <c r="I305" s="77">
        <v>107239.24</v>
      </c>
      <c r="J305" s="77">
        <v>403</v>
      </c>
      <c r="K305" s="77">
        <v>0</v>
      </c>
      <c r="L305" s="77">
        <v>1549.7764559991999</v>
      </c>
      <c r="M305" s="78">
        <v>4.1999999999999997E-3</v>
      </c>
      <c r="N305" s="78">
        <v>5.0000000000000001E-4</v>
      </c>
      <c r="O305" s="78">
        <v>1E-4</v>
      </c>
    </row>
    <row r="306" spans="2:15">
      <c r="B306" t="s">
        <v>2397</v>
      </c>
      <c r="C306" t="s">
        <v>2398</v>
      </c>
      <c r="D306" t="s">
        <v>2374</v>
      </c>
      <c r="E306" t="s">
        <v>1248</v>
      </c>
      <c r="F306" t="s">
        <v>2399</v>
      </c>
      <c r="G306" t="s">
        <v>1435</v>
      </c>
      <c r="H306" t="s">
        <v>106</v>
      </c>
      <c r="I306" s="77">
        <v>2</v>
      </c>
      <c r="J306" s="77">
        <v>185</v>
      </c>
      <c r="K306" s="77">
        <v>0</v>
      </c>
      <c r="L306" s="77">
        <v>1.3268200000000001E-2</v>
      </c>
      <c r="M306" s="78">
        <v>0</v>
      </c>
      <c r="N306" s="78">
        <v>0</v>
      </c>
      <c r="O306" s="78">
        <v>0</v>
      </c>
    </row>
    <row r="307" spans="2:15">
      <c r="B307" t="s">
        <v>2400</v>
      </c>
      <c r="C307" t="s">
        <v>2401</v>
      </c>
      <c r="D307" t="s">
        <v>2374</v>
      </c>
      <c r="E307" t="s">
        <v>1248</v>
      </c>
      <c r="F307" t="s">
        <v>2402</v>
      </c>
      <c r="G307" t="s">
        <v>1435</v>
      </c>
      <c r="H307" t="s">
        <v>106</v>
      </c>
      <c r="I307" s="77">
        <v>60850.97</v>
      </c>
      <c r="J307" s="77">
        <v>838</v>
      </c>
      <c r="K307" s="77">
        <v>0</v>
      </c>
      <c r="L307" s="77">
        <v>1828.6130271596001</v>
      </c>
      <c r="M307" s="78">
        <v>2.5999999999999999E-3</v>
      </c>
      <c r="N307" s="78">
        <v>5.9999999999999995E-4</v>
      </c>
      <c r="O307" s="78">
        <v>1E-4</v>
      </c>
    </row>
    <row r="308" spans="2:15">
      <c r="B308" t="s">
        <v>2403</v>
      </c>
      <c r="C308" t="s">
        <v>2404</v>
      </c>
      <c r="D308" t="s">
        <v>2374</v>
      </c>
      <c r="E308" t="s">
        <v>1248</v>
      </c>
      <c r="F308" t="s">
        <v>2405</v>
      </c>
      <c r="G308" t="s">
        <v>2406</v>
      </c>
      <c r="H308" t="s">
        <v>106</v>
      </c>
      <c r="I308" s="77">
        <v>71455.89</v>
      </c>
      <c r="J308" s="77">
        <v>2996</v>
      </c>
      <c r="K308" s="77">
        <v>0</v>
      </c>
      <c r="L308" s="77">
        <v>7676.9750133383995</v>
      </c>
      <c r="M308" s="78">
        <v>5.0000000000000001E-4</v>
      </c>
      <c r="N308" s="78">
        <v>2.3E-3</v>
      </c>
      <c r="O308" s="78">
        <v>2.9999999999999997E-4</v>
      </c>
    </row>
    <row r="309" spans="2:15">
      <c r="B309" t="s">
        <v>2407</v>
      </c>
      <c r="C309" t="s">
        <v>2404</v>
      </c>
      <c r="D309" t="s">
        <v>2374</v>
      </c>
      <c r="E309" t="s">
        <v>1248</v>
      </c>
      <c r="F309" t="s">
        <v>2405</v>
      </c>
      <c r="G309" t="s">
        <v>2406</v>
      </c>
      <c r="H309" t="s">
        <v>106</v>
      </c>
      <c r="I309" s="77">
        <v>1</v>
      </c>
      <c r="J309" s="77">
        <v>2996</v>
      </c>
      <c r="K309" s="77">
        <v>0</v>
      </c>
      <c r="L309" s="77">
        <v>0.10743656</v>
      </c>
      <c r="M309" s="78">
        <v>0</v>
      </c>
      <c r="N309" s="78">
        <v>0</v>
      </c>
      <c r="O309" s="78">
        <v>0</v>
      </c>
    </row>
    <row r="310" spans="2:15">
      <c r="B310" t="s">
        <v>2408</v>
      </c>
      <c r="C310" t="s">
        <v>2409</v>
      </c>
      <c r="D310" t="s">
        <v>398</v>
      </c>
      <c r="E310" t="s">
        <v>1248</v>
      </c>
      <c r="F310" t="s">
        <v>2410</v>
      </c>
      <c r="G310" t="s">
        <v>2406</v>
      </c>
      <c r="H310" t="s">
        <v>106</v>
      </c>
      <c r="I310" s="77">
        <v>113</v>
      </c>
      <c r="J310" s="77">
        <v>3390</v>
      </c>
      <c r="K310" s="77">
        <v>0</v>
      </c>
      <c r="L310" s="77">
        <v>13.736890199999999</v>
      </c>
      <c r="M310" s="78">
        <v>0</v>
      </c>
      <c r="N310" s="78">
        <v>0</v>
      </c>
      <c r="O310" s="78">
        <v>0</v>
      </c>
    </row>
    <row r="311" spans="2:15">
      <c r="B311" t="s">
        <v>2411</v>
      </c>
      <c r="C311" t="s">
        <v>2409</v>
      </c>
      <c r="D311" t="s">
        <v>398</v>
      </c>
      <c r="E311" t="s">
        <v>1248</v>
      </c>
      <c r="F311" t="s">
        <v>2410</v>
      </c>
      <c r="G311" t="s">
        <v>2406</v>
      </c>
      <c r="H311" t="s">
        <v>106</v>
      </c>
      <c r="I311" s="77">
        <v>17406.740000000002</v>
      </c>
      <c r="J311" s="77">
        <v>3390</v>
      </c>
      <c r="K311" s="77">
        <v>0</v>
      </c>
      <c r="L311" s="77">
        <v>2116.0573107959999</v>
      </c>
      <c r="M311" s="78">
        <v>5.0000000000000001E-4</v>
      </c>
      <c r="N311" s="78">
        <v>5.9999999999999995E-4</v>
      </c>
      <c r="O311" s="78">
        <v>1E-4</v>
      </c>
    </row>
    <row r="312" spans="2:15">
      <c r="B312" t="s">
        <v>2412</v>
      </c>
      <c r="C312" t="s">
        <v>2413</v>
      </c>
      <c r="D312" t="s">
        <v>2374</v>
      </c>
      <c r="E312" t="s">
        <v>1248</v>
      </c>
      <c r="F312" t="s">
        <v>1274</v>
      </c>
      <c r="G312" t="s">
        <v>1275</v>
      </c>
      <c r="H312" t="s">
        <v>106</v>
      </c>
      <c r="I312" s="77">
        <v>22659.22</v>
      </c>
      <c r="J312" s="77">
        <v>29603</v>
      </c>
      <c r="K312" s="77">
        <v>0</v>
      </c>
      <c r="L312" s="77">
        <v>24054.2027032076</v>
      </c>
      <c r="M312" s="78">
        <v>4.0000000000000002E-4</v>
      </c>
      <c r="N312" s="78">
        <v>7.3000000000000001E-3</v>
      </c>
      <c r="O312" s="78">
        <v>1E-3</v>
      </c>
    </row>
    <row r="313" spans="2:15">
      <c r="B313" t="s">
        <v>2414</v>
      </c>
      <c r="C313" t="s">
        <v>2415</v>
      </c>
      <c r="D313" t="s">
        <v>2374</v>
      </c>
      <c r="E313" t="s">
        <v>1248</v>
      </c>
      <c r="F313" t="s">
        <v>1744</v>
      </c>
      <c r="G313" t="s">
        <v>1275</v>
      </c>
      <c r="H313" t="s">
        <v>106</v>
      </c>
      <c r="I313" s="77">
        <v>282</v>
      </c>
      <c r="J313" s="77">
        <v>2776</v>
      </c>
      <c r="K313" s="77">
        <v>0</v>
      </c>
      <c r="L313" s="77">
        <v>28.072355519999999</v>
      </c>
      <c r="M313" s="78">
        <v>0</v>
      </c>
      <c r="N313" s="78">
        <v>0</v>
      </c>
      <c r="O313" s="78">
        <v>0</v>
      </c>
    </row>
    <row r="314" spans="2:15">
      <c r="B314" t="s">
        <v>2416</v>
      </c>
      <c r="C314" t="s">
        <v>2415</v>
      </c>
      <c r="D314" t="s">
        <v>2374</v>
      </c>
      <c r="E314" t="s">
        <v>1248</v>
      </c>
      <c r="F314" t="s">
        <v>1744</v>
      </c>
      <c r="G314" t="s">
        <v>1275</v>
      </c>
      <c r="H314" t="s">
        <v>106</v>
      </c>
      <c r="I314" s="77">
        <v>133498.16</v>
      </c>
      <c r="J314" s="77">
        <v>2776</v>
      </c>
      <c r="K314" s="77">
        <v>0</v>
      </c>
      <c r="L314" s="77">
        <v>13289.3893928576</v>
      </c>
      <c r="M314" s="78">
        <v>3.0000000000000001E-3</v>
      </c>
      <c r="N314" s="78">
        <v>4.0000000000000001E-3</v>
      </c>
      <c r="O314" s="78">
        <v>5.0000000000000001E-4</v>
      </c>
    </row>
    <row r="315" spans="2:15">
      <c r="B315" t="s">
        <v>2417</v>
      </c>
      <c r="C315" t="s">
        <v>2418</v>
      </c>
      <c r="D315" t="s">
        <v>2374</v>
      </c>
      <c r="E315" t="s">
        <v>1248</v>
      </c>
      <c r="F315" t="s">
        <v>2419</v>
      </c>
      <c r="G315" t="s">
        <v>1389</v>
      </c>
      <c r="H315" t="s">
        <v>106</v>
      </c>
      <c r="I315" s="77">
        <v>13071.18</v>
      </c>
      <c r="J315" s="77">
        <v>1907</v>
      </c>
      <c r="K315" s="77">
        <v>0</v>
      </c>
      <c r="L315" s="77">
        <v>893.87290572359996</v>
      </c>
      <c r="M315" s="78">
        <v>1E-4</v>
      </c>
      <c r="N315" s="78">
        <v>2.9999999999999997E-4</v>
      </c>
      <c r="O315" s="78">
        <v>0</v>
      </c>
    </row>
    <row r="316" spans="2:15">
      <c r="B316" t="s">
        <v>2420</v>
      </c>
      <c r="C316" t="s">
        <v>2421</v>
      </c>
      <c r="D316" t="s">
        <v>2374</v>
      </c>
      <c r="E316" t="s">
        <v>1248</v>
      </c>
      <c r="F316" t="s">
        <v>2422</v>
      </c>
      <c r="G316" t="s">
        <v>1389</v>
      </c>
      <c r="H316" t="s">
        <v>106</v>
      </c>
      <c r="I316" s="77">
        <v>13110.14</v>
      </c>
      <c r="J316" s="77">
        <v>13669</v>
      </c>
      <c r="K316" s="77">
        <v>0</v>
      </c>
      <c r="L316" s="77">
        <v>6426.2017812475997</v>
      </c>
      <c r="M316" s="78">
        <v>2.9999999999999997E-4</v>
      </c>
      <c r="N316" s="78">
        <v>1.9E-3</v>
      </c>
      <c r="O316" s="78">
        <v>2.9999999999999997E-4</v>
      </c>
    </row>
    <row r="317" spans="2:15">
      <c r="B317" t="s">
        <v>2420</v>
      </c>
      <c r="C317" t="s">
        <v>2421</v>
      </c>
      <c r="D317" t="s">
        <v>2374</v>
      </c>
      <c r="E317" t="s">
        <v>1248</v>
      </c>
      <c r="F317" t="s">
        <v>2422</v>
      </c>
      <c r="G317" t="s">
        <v>1389</v>
      </c>
      <c r="H317" t="s">
        <v>106</v>
      </c>
      <c r="I317" s="77">
        <v>155</v>
      </c>
      <c r="J317" s="77">
        <v>13669</v>
      </c>
      <c r="K317" s="77">
        <v>0</v>
      </c>
      <c r="L317" s="77">
        <v>75.976402699999994</v>
      </c>
      <c r="M317" s="78">
        <v>0</v>
      </c>
      <c r="N317" s="78">
        <v>0</v>
      </c>
      <c r="O317" s="78">
        <v>0</v>
      </c>
    </row>
    <row r="318" spans="2:15">
      <c r="B318" t="s">
        <v>2423</v>
      </c>
      <c r="C318" t="s">
        <v>2424</v>
      </c>
      <c r="D318" t="s">
        <v>398</v>
      </c>
      <c r="E318" t="s">
        <v>1248</v>
      </c>
      <c r="F318" t="s">
        <v>2425</v>
      </c>
      <c r="G318" t="s">
        <v>1389</v>
      </c>
      <c r="H318" t="s">
        <v>106</v>
      </c>
      <c r="I318" s="77">
        <v>318</v>
      </c>
      <c r="J318" s="77">
        <v>543</v>
      </c>
      <c r="K318" s="77">
        <v>0</v>
      </c>
      <c r="L318" s="77">
        <v>6.1920896399999998</v>
      </c>
      <c r="M318" s="78">
        <v>0</v>
      </c>
      <c r="N318" s="78">
        <v>0</v>
      </c>
      <c r="O318" s="78">
        <v>0</v>
      </c>
    </row>
    <row r="319" spans="2:15">
      <c r="B319" t="s">
        <v>2426</v>
      </c>
      <c r="C319" t="s">
        <v>2424</v>
      </c>
      <c r="D319" t="s">
        <v>398</v>
      </c>
      <c r="E319" t="s">
        <v>1248</v>
      </c>
      <c r="F319" t="s">
        <v>2425</v>
      </c>
      <c r="G319" t="s">
        <v>1389</v>
      </c>
      <c r="H319" t="s">
        <v>106</v>
      </c>
      <c r="I319" s="77">
        <v>64358.14</v>
      </c>
      <c r="J319" s="77">
        <v>543</v>
      </c>
      <c r="K319" s="77">
        <v>0</v>
      </c>
      <c r="L319" s="77">
        <v>1253.1804149172001</v>
      </c>
      <c r="M319" s="78">
        <v>5.9999999999999995E-4</v>
      </c>
      <c r="N319" s="78">
        <v>4.0000000000000002E-4</v>
      </c>
      <c r="O319" s="78">
        <v>1E-4</v>
      </c>
    </row>
    <row r="320" spans="2:15">
      <c r="B320" t="s">
        <v>2427</v>
      </c>
      <c r="C320" t="s">
        <v>2428</v>
      </c>
      <c r="D320" t="s">
        <v>398</v>
      </c>
      <c r="E320" t="s">
        <v>1248</v>
      </c>
      <c r="F320" t="s">
        <v>2429</v>
      </c>
      <c r="G320" t="s">
        <v>1389</v>
      </c>
      <c r="H320" t="s">
        <v>106</v>
      </c>
      <c r="I320" s="77">
        <v>138288.94</v>
      </c>
      <c r="J320" s="77">
        <v>675</v>
      </c>
      <c r="K320" s="77">
        <v>0</v>
      </c>
      <c r="L320" s="77">
        <v>3347.3529371700001</v>
      </c>
      <c r="M320" s="78">
        <v>1.8E-3</v>
      </c>
      <c r="N320" s="78">
        <v>1E-3</v>
      </c>
      <c r="O320" s="78">
        <v>1E-4</v>
      </c>
    </row>
    <row r="321" spans="2:15">
      <c r="B321" t="s">
        <v>2427</v>
      </c>
      <c r="C321" t="s">
        <v>2428</v>
      </c>
      <c r="D321" t="s">
        <v>398</v>
      </c>
      <c r="E321" t="s">
        <v>1248</v>
      </c>
      <c r="F321" t="s">
        <v>2429</v>
      </c>
      <c r="G321" t="s">
        <v>1389</v>
      </c>
      <c r="H321" t="s">
        <v>106</v>
      </c>
      <c r="I321" s="77">
        <v>121</v>
      </c>
      <c r="J321" s="77">
        <v>675</v>
      </c>
      <c r="K321" s="77">
        <v>0</v>
      </c>
      <c r="L321" s="77">
        <v>2.9288655000000001</v>
      </c>
      <c r="M321" s="78">
        <v>0</v>
      </c>
      <c r="N321" s="78">
        <v>0</v>
      </c>
      <c r="O321" s="78">
        <v>0</v>
      </c>
    </row>
    <row r="322" spans="2:15">
      <c r="B322" t="s">
        <v>2430</v>
      </c>
      <c r="C322" t="s">
        <v>2431</v>
      </c>
      <c r="D322" t="s">
        <v>107</v>
      </c>
      <c r="E322" t="s">
        <v>1248</v>
      </c>
      <c r="F322" t="s">
        <v>2432</v>
      </c>
      <c r="G322" t="s">
        <v>1389</v>
      </c>
      <c r="H322" t="s">
        <v>120</v>
      </c>
      <c r="I322" s="77">
        <v>1158979.68</v>
      </c>
      <c r="J322" s="77">
        <v>14</v>
      </c>
      <c r="K322" s="77">
        <v>0</v>
      </c>
      <c r="L322" s="77">
        <v>389.66055821280003</v>
      </c>
      <c r="M322" s="78">
        <v>2.2000000000000001E-3</v>
      </c>
      <c r="N322" s="78">
        <v>1E-4</v>
      </c>
      <c r="O322" s="78">
        <v>0</v>
      </c>
    </row>
    <row r="323" spans="2:15">
      <c r="B323" t="s">
        <v>2433</v>
      </c>
      <c r="C323" t="s">
        <v>2434</v>
      </c>
      <c r="D323" t="s">
        <v>2374</v>
      </c>
      <c r="E323" t="s">
        <v>1248</v>
      </c>
      <c r="F323" t="s">
        <v>2435</v>
      </c>
      <c r="G323" t="s">
        <v>1389</v>
      </c>
      <c r="H323" t="s">
        <v>106</v>
      </c>
      <c r="I323" s="77">
        <v>275</v>
      </c>
      <c r="J323" s="77">
        <v>2455</v>
      </c>
      <c r="K323" s="77">
        <v>0</v>
      </c>
      <c r="L323" s="77">
        <v>24.209982499999999</v>
      </c>
      <c r="M323" s="78">
        <v>0</v>
      </c>
      <c r="N323" s="78">
        <v>0</v>
      </c>
      <c r="O323" s="78">
        <v>0</v>
      </c>
    </row>
    <row r="324" spans="2:15">
      <c r="B324" t="s">
        <v>2436</v>
      </c>
      <c r="C324" t="s">
        <v>2437</v>
      </c>
      <c r="D324" t="s">
        <v>2374</v>
      </c>
      <c r="E324" t="s">
        <v>1248</v>
      </c>
      <c r="F324" t="s">
        <v>2438</v>
      </c>
      <c r="G324" t="s">
        <v>1389</v>
      </c>
      <c r="H324" t="s">
        <v>106</v>
      </c>
      <c r="I324" s="77">
        <v>142</v>
      </c>
      <c r="J324" s="77">
        <v>1025</v>
      </c>
      <c r="K324" s="77">
        <v>0</v>
      </c>
      <c r="L324" s="77">
        <v>5.2194229999999999</v>
      </c>
      <c r="M324" s="78">
        <v>0</v>
      </c>
      <c r="N324" s="78">
        <v>0</v>
      </c>
      <c r="O324" s="78">
        <v>0</v>
      </c>
    </row>
    <row r="325" spans="2:15">
      <c r="B325" t="s">
        <v>2439</v>
      </c>
      <c r="C325" t="s">
        <v>2440</v>
      </c>
      <c r="D325" t="s">
        <v>2374</v>
      </c>
      <c r="E325" t="s">
        <v>1248</v>
      </c>
      <c r="F325" t="s">
        <v>2441</v>
      </c>
      <c r="G325" t="s">
        <v>1389</v>
      </c>
      <c r="H325" t="s">
        <v>106</v>
      </c>
      <c r="I325" s="77">
        <v>17512.09</v>
      </c>
      <c r="J325" s="77">
        <v>9605</v>
      </c>
      <c r="K325" s="77">
        <v>0</v>
      </c>
      <c r="L325" s="77">
        <v>6031.7819727770002</v>
      </c>
      <c r="M325" s="78">
        <v>2.9999999999999997E-4</v>
      </c>
      <c r="N325" s="78">
        <v>1.8E-3</v>
      </c>
      <c r="O325" s="78">
        <v>2.0000000000000001E-4</v>
      </c>
    </row>
    <row r="326" spans="2:15">
      <c r="B326" t="s">
        <v>2442</v>
      </c>
      <c r="C326" t="s">
        <v>2443</v>
      </c>
      <c r="D326" t="s">
        <v>2374</v>
      </c>
      <c r="E326" t="s">
        <v>1248</v>
      </c>
      <c r="F326" t="s">
        <v>2444</v>
      </c>
      <c r="G326" t="s">
        <v>1389</v>
      </c>
      <c r="H326" t="s">
        <v>106</v>
      </c>
      <c r="I326" s="77">
        <v>13222.75</v>
      </c>
      <c r="J326" s="77">
        <v>14219</v>
      </c>
      <c r="K326" s="77">
        <v>0</v>
      </c>
      <c r="L326" s="77">
        <v>6742.1921614849998</v>
      </c>
      <c r="M326" s="78">
        <v>2.9999999999999997E-4</v>
      </c>
      <c r="N326" s="78">
        <v>2E-3</v>
      </c>
      <c r="O326" s="78">
        <v>2.9999999999999997E-4</v>
      </c>
    </row>
    <row r="327" spans="2:15">
      <c r="B327" t="s">
        <v>2445</v>
      </c>
      <c r="C327" t="s">
        <v>2446</v>
      </c>
      <c r="D327" t="s">
        <v>2374</v>
      </c>
      <c r="E327" t="s">
        <v>1248</v>
      </c>
      <c r="F327" t="s">
        <v>2447</v>
      </c>
      <c r="G327" t="s">
        <v>1389</v>
      </c>
      <c r="H327" t="s">
        <v>106</v>
      </c>
      <c r="I327" s="77">
        <v>18215.05</v>
      </c>
      <c r="J327" s="77">
        <v>12763</v>
      </c>
      <c r="K327" s="77">
        <v>0</v>
      </c>
      <c r="L327" s="77">
        <v>8336.6855777590008</v>
      </c>
      <c r="M327" s="78">
        <v>2.0000000000000001E-4</v>
      </c>
      <c r="N327" s="78">
        <v>2.5000000000000001E-3</v>
      </c>
      <c r="O327" s="78">
        <v>2.9999999999999997E-4</v>
      </c>
    </row>
    <row r="328" spans="2:15">
      <c r="B328" t="s">
        <v>2448</v>
      </c>
      <c r="C328" t="s">
        <v>2449</v>
      </c>
      <c r="D328" t="s">
        <v>2374</v>
      </c>
      <c r="E328" t="s">
        <v>1248</v>
      </c>
      <c r="F328" t="s">
        <v>2450</v>
      </c>
      <c r="G328" t="s">
        <v>1342</v>
      </c>
      <c r="H328" t="s">
        <v>106</v>
      </c>
      <c r="I328" s="77">
        <v>121997.84</v>
      </c>
      <c r="J328" s="77">
        <v>330</v>
      </c>
      <c r="K328" s="77">
        <v>0</v>
      </c>
      <c r="L328" s="77">
        <v>1443.698038992</v>
      </c>
      <c r="M328" s="78">
        <v>1.9E-3</v>
      </c>
      <c r="N328" s="78">
        <v>4.0000000000000002E-4</v>
      </c>
      <c r="O328" s="78">
        <v>1E-4</v>
      </c>
    </row>
    <row r="329" spans="2:15">
      <c r="B329" t="s">
        <v>2451</v>
      </c>
      <c r="C329" t="s">
        <v>2452</v>
      </c>
      <c r="D329" t="s">
        <v>2374</v>
      </c>
      <c r="E329" t="s">
        <v>1248</v>
      </c>
      <c r="F329" t="s">
        <v>2453</v>
      </c>
      <c r="G329" t="s">
        <v>1342</v>
      </c>
      <c r="H329" t="s">
        <v>106</v>
      </c>
      <c r="I329" s="77">
        <v>179946.84</v>
      </c>
      <c r="J329" s="77">
        <v>328</v>
      </c>
      <c r="K329" s="77">
        <v>0</v>
      </c>
      <c r="L329" s="77">
        <v>2116.5491278272002</v>
      </c>
      <c r="M329" s="78">
        <v>1.2999999999999999E-3</v>
      </c>
      <c r="N329" s="78">
        <v>5.9999999999999995E-4</v>
      </c>
      <c r="O329" s="78">
        <v>1E-4</v>
      </c>
    </row>
    <row r="330" spans="2:15">
      <c r="B330" t="s">
        <v>2454</v>
      </c>
      <c r="C330" t="s">
        <v>2455</v>
      </c>
      <c r="D330" t="s">
        <v>2374</v>
      </c>
      <c r="E330" t="s">
        <v>1248</v>
      </c>
      <c r="F330" t="s">
        <v>2456</v>
      </c>
      <c r="G330" t="s">
        <v>1342</v>
      </c>
      <c r="H330" t="s">
        <v>106</v>
      </c>
      <c r="I330" s="77">
        <v>20</v>
      </c>
      <c r="J330" s="77">
        <v>146</v>
      </c>
      <c r="K330" s="77">
        <v>0</v>
      </c>
      <c r="L330" s="77">
        <v>0.1047112</v>
      </c>
      <c r="M330" s="78">
        <v>0</v>
      </c>
      <c r="N330" s="78">
        <v>0</v>
      </c>
      <c r="O330" s="78">
        <v>0</v>
      </c>
    </row>
    <row r="331" spans="2:15">
      <c r="B331" t="s">
        <v>2457</v>
      </c>
      <c r="C331" t="s">
        <v>2458</v>
      </c>
      <c r="D331" t="s">
        <v>2374</v>
      </c>
      <c r="E331" t="s">
        <v>1248</v>
      </c>
      <c r="F331" t="s">
        <v>2459</v>
      </c>
      <c r="G331" t="s">
        <v>1342</v>
      </c>
      <c r="H331" t="s">
        <v>106</v>
      </c>
      <c r="I331" s="77">
        <v>1</v>
      </c>
      <c r="J331" s="77">
        <v>3660</v>
      </c>
      <c r="K331" s="77">
        <v>0</v>
      </c>
      <c r="L331" s="77">
        <v>0.13124759999999999</v>
      </c>
      <c r="M331" s="78">
        <v>0</v>
      </c>
      <c r="N331" s="78">
        <v>0</v>
      </c>
      <c r="O331" s="78">
        <v>0</v>
      </c>
    </row>
    <row r="332" spans="2:15">
      <c r="B332" t="s">
        <v>2460</v>
      </c>
      <c r="C332" t="s">
        <v>2461</v>
      </c>
      <c r="D332" t="s">
        <v>2374</v>
      </c>
      <c r="E332" t="s">
        <v>1248</v>
      </c>
      <c r="F332" t="s">
        <v>2462</v>
      </c>
      <c r="G332" t="s">
        <v>1342</v>
      </c>
      <c r="H332" t="s">
        <v>106</v>
      </c>
      <c r="I332" s="77">
        <v>2200</v>
      </c>
      <c r="J332" s="77">
        <v>166</v>
      </c>
      <c r="K332" s="77">
        <v>0</v>
      </c>
      <c r="L332" s="77">
        <v>13.096071999999999</v>
      </c>
      <c r="M332" s="78">
        <v>0</v>
      </c>
      <c r="N332" s="78">
        <v>0</v>
      </c>
      <c r="O332" s="78">
        <v>0</v>
      </c>
    </row>
    <row r="333" spans="2:15">
      <c r="B333" t="s">
        <v>2463</v>
      </c>
      <c r="C333" t="s">
        <v>2464</v>
      </c>
      <c r="D333" t="s">
        <v>398</v>
      </c>
      <c r="E333" t="s">
        <v>1248</v>
      </c>
      <c r="F333" t="s">
        <v>2465</v>
      </c>
      <c r="G333" t="s">
        <v>1284</v>
      </c>
      <c r="H333" t="s">
        <v>106</v>
      </c>
      <c r="I333" s="77">
        <v>1368</v>
      </c>
      <c r="J333" s="77">
        <v>2399</v>
      </c>
      <c r="K333" s="77">
        <v>0</v>
      </c>
      <c r="L333" s="77">
        <v>117.68649551999999</v>
      </c>
      <c r="M333" s="78">
        <v>0</v>
      </c>
      <c r="N333" s="78">
        <v>0</v>
      </c>
      <c r="O333" s="78">
        <v>0</v>
      </c>
    </row>
    <row r="334" spans="2:15">
      <c r="B334" t="s">
        <v>2466</v>
      </c>
      <c r="C334" t="s">
        <v>2467</v>
      </c>
      <c r="D334" t="s">
        <v>2374</v>
      </c>
      <c r="E334" t="s">
        <v>1248</v>
      </c>
      <c r="F334" t="s">
        <v>1227</v>
      </c>
      <c r="G334" t="s">
        <v>945</v>
      </c>
      <c r="H334" t="s">
        <v>106</v>
      </c>
      <c r="I334" s="77">
        <v>609.98</v>
      </c>
      <c r="J334" s="77">
        <v>17030</v>
      </c>
      <c r="K334" s="77">
        <v>0</v>
      </c>
      <c r="L334" s="77">
        <v>372.51222408400002</v>
      </c>
      <c r="M334" s="78">
        <v>0</v>
      </c>
      <c r="N334" s="78">
        <v>1E-4</v>
      </c>
      <c r="O334" s="78">
        <v>0</v>
      </c>
    </row>
    <row r="335" spans="2:15">
      <c r="B335" t="s">
        <v>2468</v>
      </c>
      <c r="C335" t="s">
        <v>2469</v>
      </c>
      <c r="D335" t="s">
        <v>2374</v>
      </c>
      <c r="E335" t="s">
        <v>1248</v>
      </c>
      <c r="F335" t="s">
        <v>1641</v>
      </c>
      <c r="G335" t="s">
        <v>1642</v>
      </c>
      <c r="H335" t="s">
        <v>106</v>
      </c>
      <c r="I335" s="77">
        <v>48869.41</v>
      </c>
      <c r="J335" s="77">
        <v>4236</v>
      </c>
      <c r="K335" s="77">
        <v>0</v>
      </c>
      <c r="L335" s="77">
        <v>7423.4080324535998</v>
      </c>
      <c r="M335" s="78">
        <v>4.0000000000000002E-4</v>
      </c>
      <c r="N335" s="78">
        <v>2.2000000000000001E-3</v>
      </c>
      <c r="O335" s="78">
        <v>2.9999999999999997E-4</v>
      </c>
    </row>
    <row r="336" spans="2:15">
      <c r="B336" t="s">
        <v>2470</v>
      </c>
      <c r="C336" t="s">
        <v>2471</v>
      </c>
      <c r="D336" t="s">
        <v>2374</v>
      </c>
      <c r="E336" t="s">
        <v>1248</v>
      </c>
      <c r="F336" t="s">
        <v>1645</v>
      </c>
      <c r="G336" t="s">
        <v>1642</v>
      </c>
      <c r="H336" t="s">
        <v>106</v>
      </c>
      <c r="I336" s="77">
        <v>91675.22</v>
      </c>
      <c r="J336" s="77">
        <v>10313</v>
      </c>
      <c r="K336" s="77">
        <v>0</v>
      </c>
      <c r="L336" s="77">
        <v>33903.713062819603</v>
      </c>
      <c r="M336" s="78">
        <v>3.2000000000000002E-3</v>
      </c>
      <c r="N336" s="78">
        <v>1.0200000000000001E-2</v>
      </c>
      <c r="O336" s="78">
        <v>1.4E-3</v>
      </c>
    </row>
    <row r="337" spans="2:15">
      <c r="B337" t="s">
        <v>2472</v>
      </c>
      <c r="C337" t="s">
        <v>2473</v>
      </c>
      <c r="D337" t="s">
        <v>398</v>
      </c>
      <c r="E337" t="s">
        <v>1248</v>
      </c>
      <c r="F337" t="s">
        <v>1265</v>
      </c>
      <c r="G337" t="s">
        <v>1266</v>
      </c>
      <c r="H337" t="s">
        <v>106</v>
      </c>
      <c r="I337" s="77">
        <v>2033251.19</v>
      </c>
      <c r="J337" s="77">
        <v>882</v>
      </c>
      <c r="K337" s="77">
        <v>0</v>
      </c>
      <c r="L337" s="77">
        <v>64308.725927938802</v>
      </c>
      <c r="M337" s="78">
        <v>1.8E-3</v>
      </c>
      <c r="N337" s="78">
        <v>1.9400000000000001E-2</v>
      </c>
      <c r="O337" s="78">
        <v>2.5999999999999999E-3</v>
      </c>
    </row>
    <row r="338" spans="2:15">
      <c r="B338" t="s">
        <v>2474</v>
      </c>
      <c r="C338" t="s">
        <v>2475</v>
      </c>
      <c r="D338" t="s">
        <v>2374</v>
      </c>
      <c r="E338" t="s">
        <v>1248</v>
      </c>
      <c r="F338" t="s">
        <v>1668</v>
      </c>
      <c r="G338" t="s">
        <v>129</v>
      </c>
      <c r="H338" t="s">
        <v>106</v>
      </c>
      <c r="I338" s="77">
        <v>104671.69</v>
      </c>
      <c r="J338" s="77">
        <v>22440</v>
      </c>
      <c r="K338" s="77">
        <v>0</v>
      </c>
      <c r="L338" s="77">
        <v>84229.141468296002</v>
      </c>
      <c r="M338" s="78">
        <v>1.6000000000000001E-3</v>
      </c>
      <c r="N338" s="78">
        <v>2.5399999999999999E-2</v>
      </c>
      <c r="O338" s="78">
        <v>3.5000000000000001E-3</v>
      </c>
    </row>
    <row r="339" spans="2:15">
      <c r="B339" t="s">
        <v>2476</v>
      </c>
      <c r="C339" t="s">
        <v>2477</v>
      </c>
      <c r="D339" t="s">
        <v>2374</v>
      </c>
      <c r="E339" t="s">
        <v>1248</v>
      </c>
      <c r="F339" t="s">
        <v>1862</v>
      </c>
      <c r="G339" t="s">
        <v>129</v>
      </c>
      <c r="H339" t="s">
        <v>106</v>
      </c>
      <c r="I339" s="77">
        <v>10598.56</v>
      </c>
      <c r="J339" s="77">
        <v>2129</v>
      </c>
      <c r="K339" s="77">
        <v>0</v>
      </c>
      <c r="L339" s="77">
        <v>809.15702584639996</v>
      </c>
      <c r="M339" s="78">
        <v>2.0000000000000001E-4</v>
      </c>
      <c r="N339" s="78">
        <v>2.0000000000000001E-4</v>
      </c>
      <c r="O339" s="78">
        <v>0</v>
      </c>
    </row>
    <row r="340" spans="2:15">
      <c r="B340" t="s">
        <v>2478</v>
      </c>
      <c r="C340" t="s">
        <v>2479</v>
      </c>
      <c r="D340" t="s">
        <v>2374</v>
      </c>
      <c r="E340" t="s">
        <v>1248</v>
      </c>
      <c r="F340" t="s">
        <v>1865</v>
      </c>
      <c r="G340" t="s">
        <v>129</v>
      </c>
      <c r="H340" t="s">
        <v>106</v>
      </c>
      <c r="I340" s="77">
        <v>167261.63</v>
      </c>
      <c r="J340" s="77">
        <v>3836</v>
      </c>
      <c r="K340" s="77">
        <v>0</v>
      </c>
      <c r="L340" s="77">
        <v>23008.335870704799</v>
      </c>
      <c r="M340" s="78">
        <v>3.7000000000000002E-3</v>
      </c>
      <c r="N340" s="78">
        <v>6.8999999999999999E-3</v>
      </c>
      <c r="O340" s="78">
        <v>8.9999999999999998E-4</v>
      </c>
    </row>
    <row r="341" spans="2:15">
      <c r="B341" s="79" t="s">
        <v>407</v>
      </c>
      <c r="I341" s="81">
        <v>2782169.87</v>
      </c>
      <c r="K341" s="81">
        <v>190.225472779</v>
      </c>
      <c r="L341" s="81">
        <v>435423.21617467084</v>
      </c>
      <c r="N341" s="80">
        <v>0.13150000000000001</v>
      </c>
      <c r="O341" s="80">
        <v>1.78E-2</v>
      </c>
    </row>
    <row r="342" spans="2:15">
      <c r="B342" t="s">
        <v>2480</v>
      </c>
      <c r="C342" t="s">
        <v>2481</v>
      </c>
      <c r="D342" t="s">
        <v>2374</v>
      </c>
      <c r="E342" t="s">
        <v>1248</v>
      </c>
      <c r="F342" t="s">
        <v>2482</v>
      </c>
      <c r="G342" t="s">
        <v>1349</v>
      </c>
      <c r="H342" t="s">
        <v>106</v>
      </c>
      <c r="I342" s="77">
        <v>43</v>
      </c>
      <c r="J342" s="77">
        <v>139</v>
      </c>
      <c r="K342" s="77">
        <v>0</v>
      </c>
      <c r="L342" s="77">
        <v>0.21433521999999999</v>
      </c>
      <c r="M342" s="78">
        <v>0</v>
      </c>
      <c r="N342" s="78">
        <v>0</v>
      </c>
      <c r="O342" s="78">
        <v>0</v>
      </c>
    </row>
    <row r="343" spans="2:15">
      <c r="B343" t="s">
        <v>2483</v>
      </c>
      <c r="C343" t="s">
        <v>2484</v>
      </c>
      <c r="D343" t="s">
        <v>398</v>
      </c>
      <c r="E343" t="s">
        <v>1248</v>
      </c>
      <c r="F343" t="s">
        <v>2485</v>
      </c>
      <c r="G343" t="s">
        <v>1349</v>
      </c>
      <c r="H343" t="s">
        <v>106</v>
      </c>
      <c r="I343" s="77">
        <v>2</v>
      </c>
      <c r="J343" s="77">
        <v>3599</v>
      </c>
      <c r="K343" s="77">
        <v>0</v>
      </c>
      <c r="L343" s="77">
        <v>0.25812027999999998</v>
      </c>
      <c r="M343" s="78">
        <v>0</v>
      </c>
      <c r="N343" s="78">
        <v>0</v>
      </c>
      <c r="O343" s="78">
        <v>0</v>
      </c>
    </row>
    <row r="344" spans="2:15">
      <c r="B344" t="s">
        <v>2486</v>
      </c>
      <c r="C344" t="s">
        <v>2487</v>
      </c>
      <c r="D344" t="s">
        <v>2374</v>
      </c>
      <c r="E344" t="s">
        <v>1248</v>
      </c>
      <c r="F344" t="s">
        <v>2488</v>
      </c>
      <c r="G344" t="s">
        <v>1349</v>
      </c>
      <c r="H344" t="s">
        <v>106</v>
      </c>
      <c r="I344" s="77">
        <v>79</v>
      </c>
      <c r="J344" s="77">
        <v>11326</v>
      </c>
      <c r="K344" s="77">
        <v>0</v>
      </c>
      <c r="L344" s="77">
        <v>32.085878440000002</v>
      </c>
      <c r="M344" s="78">
        <v>0</v>
      </c>
      <c r="N344" s="78">
        <v>0</v>
      </c>
      <c r="O344" s="78">
        <v>0</v>
      </c>
    </row>
    <row r="345" spans="2:15">
      <c r="B345" t="s">
        <v>2489</v>
      </c>
      <c r="C345" t="s">
        <v>2490</v>
      </c>
      <c r="D345" t="s">
        <v>398</v>
      </c>
      <c r="E345" t="s">
        <v>1248</v>
      </c>
      <c r="F345" t="s">
        <v>2491</v>
      </c>
      <c r="G345" t="s">
        <v>1349</v>
      </c>
      <c r="H345" t="s">
        <v>106</v>
      </c>
      <c r="I345" s="77">
        <v>286</v>
      </c>
      <c r="J345" s="77">
        <v>2622</v>
      </c>
      <c r="K345" s="77">
        <v>0</v>
      </c>
      <c r="L345" s="77">
        <v>26.89112712</v>
      </c>
      <c r="M345" s="78">
        <v>0</v>
      </c>
      <c r="N345" s="78">
        <v>0</v>
      </c>
      <c r="O345" s="78">
        <v>0</v>
      </c>
    </row>
    <row r="346" spans="2:15">
      <c r="B346" t="s">
        <v>2492</v>
      </c>
      <c r="C346" t="s">
        <v>2493</v>
      </c>
      <c r="D346" t="s">
        <v>2374</v>
      </c>
      <c r="E346" t="s">
        <v>1248</v>
      </c>
      <c r="F346" t="s">
        <v>2494</v>
      </c>
      <c r="G346" t="s">
        <v>1349</v>
      </c>
      <c r="H346" t="s">
        <v>106</v>
      </c>
      <c r="I346" s="77">
        <v>300</v>
      </c>
      <c r="J346" s="77">
        <v>12.05</v>
      </c>
      <c r="K346" s="77">
        <v>0</v>
      </c>
      <c r="L346" s="77">
        <v>0.1296339</v>
      </c>
      <c r="M346" s="78">
        <v>0</v>
      </c>
      <c r="N346" s="78">
        <v>0</v>
      </c>
      <c r="O346" s="78">
        <v>0</v>
      </c>
    </row>
    <row r="347" spans="2:15">
      <c r="B347" t="s">
        <v>2495</v>
      </c>
      <c r="C347" t="s">
        <v>2496</v>
      </c>
      <c r="D347" t="s">
        <v>398</v>
      </c>
      <c r="E347" t="s">
        <v>1248</v>
      </c>
      <c r="F347" t="s">
        <v>2497</v>
      </c>
      <c r="G347" t="s">
        <v>1349</v>
      </c>
      <c r="H347" t="s">
        <v>106</v>
      </c>
      <c r="I347" s="77">
        <v>485</v>
      </c>
      <c r="J347" s="77">
        <v>1046</v>
      </c>
      <c r="K347" s="77">
        <v>0</v>
      </c>
      <c r="L347" s="77">
        <v>18.192136600000001</v>
      </c>
      <c r="M347" s="78">
        <v>0</v>
      </c>
      <c r="N347" s="78">
        <v>0</v>
      </c>
      <c r="O347" s="78">
        <v>0</v>
      </c>
    </row>
    <row r="348" spans="2:15">
      <c r="B348" t="s">
        <v>2498</v>
      </c>
      <c r="C348" t="s">
        <v>2499</v>
      </c>
      <c r="D348" t="s">
        <v>2374</v>
      </c>
      <c r="E348" t="s">
        <v>1248</v>
      </c>
      <c r="F348" t="s">
        <v>2500</v>
      </c>
      <c r="G348" t="s">
        <v>1349</v>
      </c>
      <c r="H348" t="s">
        <v>106</v>
      </c>
      <c r="I348" s="77">
        <v>108</v>
      </c>
      <c r="J348" s="77">
        <v>401</v>
      </c>
      <c r="K348" s="77">
        <v>0</v>
      </c>
      <c r="L348" s="77">
        <v>1.5530248799999999</v>
      </c>
      <c r="M348" s="78">
        <v>0</v>
      </c>
      <c r="N348" s="78">
        <v>0</v>
      </c>
      <c r="O348" s="78">
        <v>0</v>
      </c>
    </row>
    <row r="349" spans="2:15">
      <c r="B349" t="s">
        <v>2501</v>
      </c>
      <c r="C349" t="s">
        <v>2502</v>
      </c>
      <c r="D349" t="s">
        <v>398</v>
      </c>
      <c r="E349" t="s">
        <v>1248</v>
      </c>
      <c r="F349" t="s">
        <v>2503</v>
      </c>
      <c r="G349" t="s">
        <v>1349</v>
      </c>
      <c r="H349" t="s">
        <v>106</v>
      </c>
      <c r="I349" s="77">
        <v>1481</v>
      </c>
      <c r="J349" s="77">
        <v>1801</v>
      </c>
      <c r="K349" s="77">
        <v>0</v>
      </c>
      <c r="L349" s="77">
        <v>95.648696659999999</v>
      </c>
      <c r="M349" s="78">
        <v>0</v>
      </c>
      <c r="N349" s="78">
        <v>0</v>
      </c>
      <c r="O349" s="78">
        <v>0</v>
      </c>
    </row>
    <row r="350" spans="2:15">
      <c r="B350" t="s">
        <v>2504</v>
      </c>
      <c r="C350" t="s">
        <v>2505</v>
      </c>
      <c r="D350" t="s">
        <v>2374</v>
      </c>
      <c r="E350" t="s">
        <v>1248</v>
      </c>
      <c r="F350" t="s">
        <v>2506</v>
      </c>
      <c r="G350" t="s">
        <v>1349</v>
      </c>
      <c r="H350" t="s">
        <v>106</v>
      </c>
      <c r="I350" s="77">
        <v>3882</v>
      </c>
      <c r="J350" s="77">
        <v>19528</v>
      </c>
      <c r="K350" s="77">
        <v>0</v>
      </c>
      <c r="L350" s="77">
        <v>2718.4639785600002</v>
      </c>
      <c r="M350" s="78">
        <v>0</v>
      </c>
      <c r="N350" s="78">
        <v>8.0000000000000004E-4</v>
      </c>
      <c r="O350" s="78">
        <v>1E-4</v>
      </c>
    </row>
    <row r="351" spans="2:15">
      <c r="B351" t="s">
        <v>2507</v>
      </c>
      <c r="C351" t="s">
        <v>2508</v>
      </c>
      <c r="D351" t="s">
        <v>2374</v>
      </c>
      <c r="E351" t="s">
        <v>1248</v>
      </c>
      <c r="F351" t="s">
        <v>2509</v>
      </c>
      <c r="G351" t="s">
        <v>883</v>
      </c>
      <c r="H351" t="s">
        <v>106</v>
      </c>
      <c r="I351" s="77">
        <v>3</v>
      </c>
      <c r="J351" s="77">
        <v>2694</v>
      </c>
      <c r="K351" s="77">
        <v>0</v>
      </c>
      <c r="L351" s="77">
        <v>0.28982052000000003</v>
      </c>
      <c r="M351" s="78">
        <v>0</v>
      </c>
      <c r="N351" s="78">
        <v>0</v>
      </c>
      <c r="O351" s="78">
        <v>0</v>
      </c>
    </row>
    <row r="352" spans="2:15">
      <c r="B352" t="s">
        <v>2510</v>
      </c>
      <c r="C352" t="s">
        <v>2511</v>
      </c>
      <c r="D352" t="s">
        <v>398</v>
      </c>
      <c r="E352" t="s">
        <v>1248</v>
      </c>
      <c r="F352" t="s">
        <v>2512</v>
      </c>
      <c r="G352" t="s">
        <v>883</v>
      </c>
      <c r="H352" t="s">
        <v>106</v>
      </c>
      <c r="I352" s="77">
        <v>388</v>
      </c>
      <c r="J352" s="77">
        <v>2830</v>
      </c>
      <c r="K352" s="77">
        <v>0.14437236000000001</v>
      </c>
      <c r="L352" s="77">
        <v>39.520086759999998</v>
      </c>
      <c r="M352" s="78">
        <v>0</v>
      </c>
      <c r="N352" s="78">
        <v>0</v>
      </c>
      <c r="O352" s="78">
        <v>0</v>
      </c>
    </row>
    <row r="353" spans="2:15">
      <c r="B353" t="s">
        <v>2513</v>
      </c>
      <c r="C353" t="s">
        <v>2514</v>
      </c>
      <c r="D353" t="s">
        <v>398</v>
      </c>
      <c r="E353" t="s">
        <v>1248</v>
      </c>
      <c r="F353" t="s">
        <v>2515</v>
      </c>
      <c r="G353" t="s">
        <v>883</v>
      </c>
      <c r="H353" t="s">
        <v>106</v>
      </c>
      <c r="I353" s="77">
        <v>250</v>
      </c>
      <c r="J353" s="77">
        <v>4607</v>
      </c>
      <c r="K353" s="77">
        <v>0</v>
      </c>
      <c r="L353" s="77">
        <v>41.301755</v>
      </c>
      <c r="M353" s="78">
        <v>0</v>
      </c>
      <c r="N353" s="78">
        <v>0</v>
      </c>
      <c r="O353" s="78">
        <v>0</v>
      </c>
    </row>
    <row r="354" spans="2:15">
      <c r="B354" t="s">
        <v>2516</v>
      </c>
      <c r="C354" t="s">
        <v>2517</v>
      </c>
      <c r="D354" t="s">
        <v>398</v>
      </c>
      <c r="E354" t="s">
        <v>1248</v>
      </c>
      <c r="F354" t="s">
        <v>2518</v>
      </c>
      <c r="G354" t="s">
        <v>883</v>
      </c>
      <c r="H354" t="s">
        <v>106</v>
      </c>
      <c r="I354" s="77">
        <v>50</v>
      </c>
      <c r="J354" s="77">
        <v>4406</v>
      </c>
      <c r="K354" s="77">
        <v>0.10503394000000001</v>
      </c>
      <c r="L354" s="77">
        <v>8.00499194</v>
      </c>
      <c r="M354" s="78">
        <v>0</v>
      </c>
      <c r="N354" s="78">
        <v>0</v>
      </c>
      <c r="O354" s="78">
        <v>0</v>
      </c>
    </row>
    <row r="355" spans="2:15">
      <c r="B355" t="s">
        <v>2519</v>
      </c>
      <c r="C355" t="s">
        <v>2520</v>
      </c>
      <c r="D355" t="s">
        <v>398</v>
      </c>
      <c r="E355" t="s">
        <v>1248</v>
      </c>
      <c r="F355" t="s">
        <v>2521</v>
      </c>
      <c r="G355" t="s">
        <v>883</v>
      </c>
      <c r="H355" t="s">
        <v>106</v>
      </c>
      <c r="I355" s="77">
        <v>285</v>
      </c>
      <c r="J355" s="77">
        <v>1828</v>
      </c>
      <c r="K355" s="77">
        <v>0</v>
      </c>
      <c r="L355" s="77">
        <v>18.682342800000001</v>
      </c>
      <c r="M355" s="78">
        <v>0</v>
      </c>
      <c r="N355" s="78">
        <v>0</v>
      </c>
      <c r="O355" s="78">
        <v>0</v>
      </c>
    </row>
    <row r="356" spans="2:15">
      <c r="B356" t="s">
        <v>2522</v>
      </c>
      <c r="C356" t="s">
        <v>2523</v>
      </c>
      <c r="D356" t="s">
        <v>2374</v>
      </c>
      <c r="E356" t="s">
        <v>1248</v>
      </c>
      <c r="F356" t="s">
        <v>2524</v>
      </c>
      <c r="G356" t="s">
        <v>883</v>
      </c>
      <c r="H356" t="s">
        <v>106</v>
      </c>
      <c r="I356" s="77">
        <v>1</v>
      </c>
      <c r="J356" s="77">
        <v>5516</v>
      </c>
      <c r="K356" s="77">
        <v>0</v>
      </c>
      <c r="L356" s="77">
        <v>0.19780376</v>
      </c>
      <c r="M356" s="78">
        <v>0</v>
      </c>
      <c r="N356" s="78">
        <v>0</v>
      </c>
      <c r="O356" s="78">
        <v>0</v>
      </c>
    </row>
    <row r="357" spans="2:15">
      <c r="B357" t="s">
        <v>2525</v>
      </c>
      <c r="C357" t="s">
        <v>2526</v>
      </c>
      <c r="D357" t="s">
        <v>2374</v>
      </c>
      <c r="E357" t="s">
        <v>1248</v>
      </c>
      <c r="F357" t="s">
        <v>2527</v>
      </c>
      <c r="G357" t="s">
        <v>883</v>
      </c>
      <c r="H357" t="s">
        <v>106</v>
      </c>
      <c r="I357" s="77">
        <v>3</v>
      </c>
      <c r="J357" s="77">
        <v>2991</v>
      </c>
      <c r="K357" s="77">
        <v>0</v>
      </c>
      <c r="L357" s="77">
        <v>0.32177178000000001</v>
      </c>
      <c r="M357" s="78">
        <v>0</v>
      </c>
      <c r="N357" s="78">
        <v>0</v>
      </c>
      <c r="O357" s="78">
        <v>0</v>
      </c>
    </row>
    <row r="358" spans="2:15">
      <c r="B358" t="s">
        <v>2528</v>
      </c>
      <c r="C358" t="s">
        <v>2529</v>
      </c>
      <c r="D358" t="s">
        <v>398</v>
      </c>
      <c r="E358" t="s">
        <v>1248</v>
      </c>
      <c r="F358" t="s">
        <v>2530</v>
      </c>
      <c r="G358" t="s">
        <v>883</v>
      </c>
      <c r="H358" t="s">
        <v>106</v>
      </c>
      <c r="I358" s="77">
        <v>100</v>
      </c>
      <c r="J358" s="77">
        <v>6608</v>
      </c>
      <c r="K358" s="77">
        <v>0</v>
      </c>
      <c r="L358" s="77">
        <v>23.696287999999999</v>
      </c>
      <c r="M358" s="78">
        <v>0</v>
      </c>
      <c r="N358" s="78">
        <v>0</v>
      </c>
      <c r="O358" s="78">
        <v>0</v>
      </c>
    </row>
    <row r="359" spans="2:15">
      <c r="B359" t="s">
        <v>2531</v>
      </c>
      <c r="C359" t="s">
        <v>2532</v>
      </c>
      <c r="D359" t="s">
        <v>398</v>
      </c>
      <c r="E359" t="s">
        <v>1248</v>
      </c>
      <c r="F359" t="s">
        <v>2533</v>
      </c>
      <c r="G359" t="s">
        <v>883</v>
      </c>
      <c r="H359" t="s">
        <v>106</v>
      </c>
      <c r="I359" s="77">
        <v>9</v>
      </c>
      <c r="J359" s="77">
        <v>12875</v>
      </c>
      <c r="K359" s="77">
        <v>0</v>
      </c>
      <c r="L359" s="77">
        <v>4.1552775000000004</v>
      </c>
      <c r="M359" s="78">
        <v>0</v>
      </c>
      <c r="N359" s="78">
        <v>0</v>
      </c>
      <c r="O359" s="78">
        <v>0</v>
      </c>
    </row>
    <row r="360" spans="2:15">
      <c r="B360" t="s">
        <v>2534</v>
      </c>
      <c r="C360" t="s">
        <v>2535</v>
      </c>
      <c r="D360" t="s">
        <v>2374</v>
      </c>
      <c r="E360" t="s">
        <v>1248</v>
      </c>
      <c r="F360" t="s">
        <v>2536</v>
      </c>
      <c r="G360" t="s">
        <v>883</v>
      </c>
      <c r="H360" t="s">
        <v>106</v>
      </c>
      <c r="I360" s="77">
        <v>3</v>
      </c>
      <c r="J360" s="77">
        <v>3641</v>
      </c>
      <c r="K360" s="77">
        <v>0</v>
      </c>
      <c r="L360" s="77">
        <v>0.39169878000000002</v>
      </c>
      <c r="M360" s="78">
        <v>0</v>
      </c>
      <c r="N360" s="78">
        <v>0</v>
      </c>
      <c r="O360" s="78">
        <v>0</v>
      </c>
    </row>
    <row r="361" spans="2:15">
      <c r="B361" t="s">
        <v>2537</v>
      </c>
      <c r="C361" t="s">
        <v>2538</v>
      </c>
      <c r="D361" t="s">
        <v>2374</v>
      </c>
      <c r="E361" t="s">
        <v>1248</v>
      </c>
      <c r="F361" t="s">
        <v>2539</v>
      </c>
      <c r="G361" t="s">
        <v>883</v>
      </c>
      <c r="H361" t="s">
        <v>106</v>
      </c>
      <c r="I361" s="77">
        <v>2</v>
      </c>
      <c r="J361" s="77">
        <v>281</v>
      </c>
      <c r="K361" s="77">
        <v>0</v>
      </c>
      <c r="L361" s="77">
        <v>2.0153319999999999E-2</v>
      </c>
      <c r="M361" s="78">
        <v>0</v>
      </c>
      <c r="N361" s="78">
        <v>0</v>
      </c>
      <c r="O361" s="78">
        <v>0</v>
      </c>
    </row>
    <row r="362" spans="2:15">
      <c r="B362" t="s">
        <v>2540</v>
      </c>
      <c r="C362" t="s">
        <v>2541</v>
      </c>
      <c r="D362" t="s">
        <v>398</v>
      </c>
      <c r="E362" t="s">
        <v>1248</v>
      </c>
      <c r="F362" t="s">
        <v>2542</v>
      </c>
      <c r="G362" t="s">
        <v>883</v>
      </c>
      <c r="H362" t="s">
        <v>106</v>
      </c>
      <c r="I362" s="77">
        <v>15</v>
      </c>
      <c r="J362" s="77">
        <v>897</v>
      </c>
      <c r="K362" s="77">
        <v>0</v>
      </c>
      <c r="L362" s="77">
        <v>0.48249629999999999</v>
      </c>
      <c r="M362" s="78">
        <v>0</v>
      </c>
      <c r="N362" s="78">
        <v>0</v>
      </c>
      <c r="O362" s="78">
        <v>0</v>
      </c>
    </row>
    <row r="363" spans="2:15">
      <c r="B363" t="s">
        <v>2543</v>
      </c>
      <c r="C363" t="s">
        <v>2544</v>
      </c>
      <c r="D363" t="s">
        <v>398</v>
      </c>
      <c r="E363" t="s">
        <v>1248</v>
      </c>
      <c r="F363" t="s">
        <v>2545</v>
      </c>
      <c r="G363" t="s">
        <v>883</v>
      </c>
      <c r="H363" t="s">
        <v>106</v>
      </c>
      <c r="I363" s="77">
        <v>793</v>
      </c>
      <c r="J363" s="77">
        <v>481</v>
      </c>
      <c r="K363" s="77">
        <v>0</v>
      </c>
      <c r="L363" s="77">
        <v>13.678187380000001</v>
      </c>
      <c r="M363" s="78">
        <v>0</v>
      </c>
      <c r="N363" s="78">
        <v>0</v>
      </c>
      <c r="O363" s="78">
        <v>0</v>
      </c>
    </row>
    <row r="364" spans="2:15">
      <c r="B364" t="s">
        <v>2546</v>
      </c>
      <c r="C364" t="s">
        <v>2547</v>
      </c>
      <c r="D364" t="s">
        <v>2374</v>
      </c>
      <c r="E364" t="s">
        <v>1248</v>
      </c>
      <c r="F364" t="s">
        <v>2548</v>
      </c>
      <c r="G364" t="s">
        <v>883</v>
      </c>
      <c r="H364" t="s">
        <v>106</v>
      </c>
      <c r="I364" s="77">
        <v>9</v>
      </c>
      <c r="J364" s="77">
        <v>943</v>
      </c>
      <c r="K364" s="77">
        <v>0</v>
      </c>
      <c r="L364" s="77">
        <v>0.30434381999999999</v>
      </c>
      <c r="M364" s="78">
        <v>0</v>
      </c>
      <c r="N364" s="78">
        <v>0</v>
      </c>
      <c r="O364" s="78">
        <v>0</v>
      </c>
    </row>
    <row r="365" spans="2:15">
      <c r="B365" t="s">
        <v>2549</v>
      </c>
      <c r="C365" t="s">
        <v>2550</v>
      </c>
      <c r="D365" t="s">
        <v>2374</v>
      </c>
      <c r="E365" t="s">
        <v>1248</v>
      </c>
      <c r="F365" t="s">
        <v>2551</v>
      </c>
      <c r="G365" t="s">
        <v>883</v>
      </c>
      <c r="H365" t="s">
        <v>106</v>
      </c>
      <c r="I365" s="77">
        <v>2</v>
      </c>
      <c r="J365" s="77">
        <v>5481</v>
      </c>
      <c r="K365" s="77">
        <v>0</v>
      </c>
      <c r="L365" s="77">
        <v>0.39309731999999997</v>
      </c>
      <c r="M365" s="78">
        <v>0</v>
      </c>
      <c r="N365" s="78">
        <v>0</v>
      </c>
      <c r="O365" s="78">
        <v>0</v>
      </c>
    </row>
    <row r="366" spans="2:15">
      <c r="B366" t="s">
        <v>2552</v>
      </c>
      <c r="C366" t="s">
        <v>2553</v>
      </c>
      <c r="D366" t="s">
        <v>398</v>
      </c>
      <c r="E366" t="s">
        <v>1248</v>
      </c>
      <c r="F366" t="s">
        <v>2554</v>
      </c>
      <c r="G366" t="s">
        <v>883</v>
      </c>
      <c r="H366" t="s">
        <v>106</v>
      </c>
      <c r="I366" s="77">
        <v>3</v>
      </c>
      <c r="J366" s="77">
        <v>2189</v>
      </c>
      <c r="K366" s="77">
        <v>0</v>
      </c>
      <c r="L366" s="77">
        <v>0.23549262000000001</v>
      </c>
      <c r="M366" s="78">
        <v>0</v>
      </c>
      <c r="N366" s="78">
        <v>0</v>
      </c>
      <c r="O366" s="78">
        <v>0</v>
      </c>
    </row>
    <row r="367" spans="2:15">
      <c r="B367" t="s">
        <v>2555</v>
      </c>
      <c r="C367" t="s">
        <v>2556</v>
      </c>
      <c r="D367" t="s">
        <v>398</v>
      </c>
      <c r="E367" t="s">
        <v>1248</v>
      </c>
      <c r="F367" t="s">
        <v>2557</v>
      </c>
      <c r="G367" t="s">
        <v>883</v>
      </c>
      <c r="H367" t="s">
        <v>106</v>
      </c>
      <c r="I367" s="77">
        <v>2</v>
      </c>
      <c r="J367" s="77">
        <v>2704</v>
      </c>
      <c r="K367" s="77">
        <v>0</v>
      </c>
      <c r="L367" s="77">
        <v>0.19393088</v>
      </c>
      <c r="M367" s="78">
        <v>0</v>
      </c>
      <c r="N367" s="78">
        <v>0</v>
      </c>
      <c r="O367" s="78">
        <v>0</v>
      </c>
    </row>
    <row r="368" spans="2:15">
      <c r="B368" t="s">
        <v>2558</v>
      </c>
      <c r="C368" t="s">
        <v>2559</v>
      </c>
      <c r="D368" t="s">
        <v>398</v>
      </c>
      <c r="E368" t="s">
        <v>1248</v>
      </c>
      <c r="F368" t="s">
        <v>2560</v>
      </c>
      <c r="G368" t="s">
        <v>883</v>
      </c>
      <c r="H368" t="s">
        <v>106</v>
      </c>
      <c r="I368" s="77">
        <v>27</v>
      </c>
      <c r="J368" s="77">
        <v>162</v>
      </c>
      <c r="K368" s="77">
        <v>0</v>
      </c>
      <c r="L368" s="77">
        <v>0.15685163999999999</v>
      </c>
      <c r="M368" s="78">
        <v>0</v>
      </c>
      <c r="N368" s="78">
        <v>0</v>
      </c>
      <c r="O368" s="78">
        <v>0</v>
      </c>
    </row>
    <row r="369" spans="2:15">
      <c r="B369" t="s">
        <v>2561</v>
      </c>
      <c r="C369" t="s">
        <v>2562</v>
      </c>
      <c r="D369" t="s">
        <v>398</v>
      </c>
      <c r="E369" t="s">
        <v>1248</v>
      </c>
      <c r="F369" t="s">
        <v>2563</v>
      </c>
      <c r="G369" t="s">
        <v>883</v>
      </c>
      <c r="H369" t="s">
        <v>106</v>
      </c>
      <c r="I369" s="77">
        <v>94</v>
      </c>
      <c r="J369" s="77">
        <v>3545</v>
      </c>
      <c r="K369" s="77">
        <v>0.12135024</v>
      </c>
      <c r="L369" s="77">
        <v>12.07097804</v>
      </c>
      <c r="M369" s="78">
        <v>0</v>
      </c>
      <c r="N369" s="78">
        <v>0</v>
      </c>
      <c r="O369" s="78">
        <v>0</v>
      </c>
    </row>
    <row r="370" spans="2:15">
      <c r="B370" t="s">
        <v>2564</v>
      </c>
      <c r="C370" t="s">
        <v>2565</v>
      </c>
      <c r="D370" t="s">
        <v>2374</v>
      </c>
      <c r="E370" t="s">
        <v>1248</v>
      </c>
      <c r="F370" t="s">
        <v>2566</v>
      </c>
      <c r="G370" t="s">
        <v>883</v>
      </c>
      <c r="H370" t="s">
        <v>106</v>
      </c>
      <c r="I370" s="77">
        <v>34</v>
      </c>
      <c r="J370" s="77">
        <v>930</v>
      </c>
      <c r="K370" s="77">
        <v>1.0040800000000001E-2</v>
      </c>
      <c r="L370" s="77">
        <v>1.143934</v>
      </c>
      <c r="M370" s="78">
        <v>0</v>
      </c>
      <c r="N370" s="78">
        <v>0</v>
      </c>
      <c r="O370" s="78">
        <v>0</v>
      </c>
    </row>
    <row r="371" spans="2:15">
      <c r="B371" t="s">
        <v>2567</v>
      </c>
      <c r="C371" t="s">
        <v>2568</v>
      </c>
      <c r="D371" t="s">
        <v>398</v>
      </c>
      <c r="E371" t="s">
        <v>1248</v>
      </c>
      <c r="F371" t="s">
        <v>2569</v>
      </c>
      <c r="G371" t="s">
        <v>883</v>
      </c>
      <c r="H371" t="s">
        <v>106</v>
      </c>
      <c r="I371" s="77">
        <v>69</v>
      </c>
      <c r="J371" s="77">
        <v>3738</v>
      </c>
      <c r="K371" s="77">
        <v>0</v>
      </c>
      <c r="L371" s="77">
        <v>9.2490829199999993</v>
      </c>
      <c r="M371" s="78">
        <v>0</v>
      </c>
      <c r="N371" s="78">
        <v>0</v>
      </c>
      <c r="O371" s="78">
        <v>0</v>
      </c>
    </row>
    <row r="372" spans="2:15">
      <c r="B372" t="s">
        <v>2570</v>
      </c>
      <c r="C372" t="s">
        <v>2571</v>
      </c>
      <c r="D372" t="s">
        <v>2374</v>
      </c>
      <c r="E372" t="s">
        <v>1248</v>
      </c>
      <c r="F372" t="s">
        <v>2572</v>
      </c>
      <c r="G372" t="s">
        <v>883</v>
      </c>
      <c r="H372" t="s">
        <v>106</v>
      </c>
      <c r="I372" s="77">
        <v>60</v>
      </c>
      <c r="J372" s="77">
        <v>3591</v>
      </c>
      <c r="K372" s="77">
        <v>0</v>
      </c>
      <c r="L372" s="77">
        <v>7.7263956</v>
      </c>
      <c r="M372" s="78">
        <v>0</v>
      </c>
      <c r="N372" s="78">
        <v>0</v>
      </c>
      <c r="O372" s="78">
        <v>0</v>
      </c>
    </row>
    <row r="373" spans="2:15">
      <c r="B373" t="s">
        <v>2573</v>
      </c>
      <c r="C373" t="s">
        <v>2574</v>
      </c>
      <c r="D373" t="s">
        <v>398</v>
      </c>
      <c r="E373" t="s">
        <v>1248</v>
      </c>
      <c r="F373" t="s">
        <v>2575</v>
      </c>
      <c r="G373" t="s">
        <v>1334</v>
      </c>
      <c r="H373" t="s">
        <v>106</v>
      </c>
      <c r="I373" s="77">
        <v>90</v>
      </c>
      <c r="J373" s="77">
        <v>10278</v>
      </c>
      <c r="K373" s="77">
        <v>0</v>
      </c>
      <c r="L373" s="77">
        <v>33.171217200000001</v>
      </c>
      <c r="M373" s="78">
        <v>0</v>
      </c>
      <c r="N373" s="78">
        <v>0</v>
      </c>
      <c r="O373" s="78">
        <v>0</v>
      </c>
    </row>
    <row r="374" spans="2:15">
      <c r="B374" t="s">
        <v>2576</v>
      </c>
      <c r="C374" t="s">
        <v>2577</v>
      </c>
      <c r="D374" t="s">
        <v>123</v>
      </c>
      <c r="E374" t="s">
        <v>1248</v>
      </c>
      <c r="F374" t="s">
        <v>2578</v>
      </c>
      <c r="G374" t="s">
        <v>1334</v>
      </c>
      <c r="H374" t="s">
        <v>106</v>
      </c>
      <c r="I374" s="77">
        <v>5</v>
      </c>
      <c r="J374" s="77">
        <v>2375</v>
      </c>
      <c r="K374" s="77">
        <v>0</v>
      </c>
      <c r="L374" s="77">
        <v>0.42583749999999998</v>
      </c>
      <c r="M374" s="78">
        <v>0</v>
      </c>
      <c r="N374" s="78">
        <v>0</v>
      </c>
      <c r="O374" s="78">
        <v>0</v>
      </c>
    </row>
    <row r="375" spans="2:15">
      <c r="B375" t="s">
        <v>2579</v>
      </c>
      <c r="C375" t="s">
        <v>2580</v>
      </c>
      <c r="D375" t="s">
        <v>398</v>
      </c>
      <c r="E375" t="s">
        <v>1248</v>
      </c>
      <c r="F375" t="s">
        <v>2581</v>
      </c>
      <c r="G375" t="s">
        <v>1334</v>
      </c>
      <c r="H375" t="s">
        <v>106</v>
      </c>
      <c r="I375" s="77">
        <v>24063.99</v>
      </c>
      <c r="J375" s="77">
        <v>13310</v>
      </c>
      <c r="K375" s="77">
        <v>0</v>
      </c>
      <c r="L375" s="77">
        <v>11485.660609434</v>
      </c>
      <c r="M375" s="78">
        <v>2.9999999999999997E-4</v>
      </c>
      <c r="N375" s="78">
        <v>3.5000000000000001E-3</v>
      </c>
      <c r="O375" s="78">
        <v>5.0000000000000001E-4</v>
      </c>
    </row>
    <row r="376" spans="2:15">
      <c r="B376" t="s">
        <v>2582</v>
      </c>
      <c r="C376" t="s">
        <v>2583</v>
      </c>
      <c r="D376" t="s">
        <v>398</v>
      </c>
      <c r="E376" t="s">
        <v>1248</v>
      </c>
      <c r="F376" t="s">
        <v>2584</v>
      </c>
      <c r="G376" t="s">
        <v>1334</v>
      </c>
      <c r="H376" t="s">
        <v>106</v>
      </c>
      <c r="I376" s="77">
        <v>4425</v>
      </c>
      <c r="J376" s="77">
        <v>275</v>
      </c>
      <c r="K376" s="77">
        <v>0</v>
      </c>
      <c r="L376" s="77">
        <v>43.637137500000001</v>
      </c>
      <c r="M376" s="78">
        <v>0</v>
      </c>
      <c r="N376" s="78">
        <v>0</v>
      </c>
      <c r="O376" s="78">
        <v>0</v>
      </c>
    </row>
    <row r="377" spans="2:15">
      <c r="B377" t="s">
        <v>2585</v>
      </c>
      <c r="C377" t="s">
        <v>2586</v>
      </c>
      <c r="D377" t="s">
        <v>398</v>
      </c>
      <c r="E377" t="s">
        <v>1248</v>
      </c>
      <c r="F377" t="s">
        <v>2587</v>
      </c>
      <c r="G377" t="s">
        <v>1334</v>
      </c>
      <c r="H377" t="s">
        <v>106</v>
      </c>
      <c r="I377" s="77">
        <v>22</v>
      </c>
      <c r="J377" s="77">
        <v>3989</v>
      </c>
      <c r="K377" s="77">
        <v>0</v>
      </c>
      <c r="L377" s="77">
        <v>3.1470018799999999</v>
      </c>
      <c r="M377" s="78">
        <v>0</v>
      </c>
      <c r="N377" s="78">
        <v>0</v>
      </c>
      <c r="O377" s="78">
        <v>0</v>
      </c>
    </row>
    <row r="378" spans="2:15">
      <c r="B378" t="s">
        <v>2588</v>
      </c>
      <c r="C378" t="s">
        <v>2589</v>
      </c>
      <c r="D378" t="s">
        <v>398</v>
      </c>
      <c r="E378" t="s">
        <v>1248</v>
      </c>
      <c r="F378" t="s">
        <v>2590</v>
      </c>
      <c r="G378" t="s">
        <v>1334</v>
      </c>
      <c r="H378" t="s">
        <v>106</v>
      </c>
      <c r="I378" s="77">
        <v>7</v>
      </c>
      <c r="J378" s="77">
        <v>13923</v>
      </c>
      <c r="K378" s="77">
        <v>0</v>
      </c>
      <c r="L378" s="77">
        <v>3.4949514599999998</v>
      </c>
      <c r="M378" s="78">
        <v>0</v>
      </c>
      <c r="N378" s="78">
        <v>0</v>
      </c>
      <c r="O378" s="78">
        <v>0</v>
      </c>
    </row>
    <row r="379" spans="2:15">
      <c r="B379" t="s">
        <v>2591</v>
      </c>
      <c r="C379" t="s">
        <v>2592</v>
      </c>
      <c r="D379" t="s">
        <v>2374</v>
      </c>
      <c r="E379" t="s">
        <v>1248</v>
      </c>
      <c r="F379" t="s">
        <v>2593</v>
      </c>
      <c r="G379" t="s">
        <v>1334</v>
      </c>
      <c r="H379" t="s">
        <v>106</v>
      </c>
      <c r="I379" s="77">
        <v>16</v>
      </c>
      <c r="J379" s="77">
        <v>21770</v>
      </c>
      <c r="K379" s="77">
        <v>0</v>
      </c>
      <c r="L379" s="77">
        <v>12.490755200000001</v>
      </c>
      <c r="M379" s="78">
        <v>0</v>
      </c>
      <c r="N379" s="78">
        <v>0</v>
      </c>
      <c r="O379" s="78">
        <v>0</v>
      </c>
    </row>
    <row r="380" spans="2:15">
      <c r="B380" t="s">
        <v>2594</v>
      </c>
      <c r="C380" t="s">
        <v>2595</v>
      </c>
      <c r="D380" t="s">
        <v>398</v>
      </c>
      <c r="E380" t="s">
        <v>1248</v>
      </c>
      <c r="F380" t="s">
        <v>2596</v>
      </c>
      <c r="G380" t="s">
        <v>1334</v>
      </c>
      <c r="H380" t="s">
        <v>106</v>
      </c>
      <c r="I380" s="77">
        <v>8</v>
      </c>
      <c r="J380" s="77">
        <v>6693</v>
      </c>
      <c r="K380" s="77">
        <v>0</v>
      </c>
      <c r="L380" s="77">
        <v>1.9200878400000001</v>
      </c>
      <c r="M380" s="78">
        <v>0</v>
      </c>
      <c r="N380" s="78">
        <v>0</v>
      </c>
      <c r="O380" s="78">
        <v>0</v>
      </c>
    </row>
    <row r="381" spans="2:15">
      <c r="B381" t="s">
        <v>2597</v>
      </c>
      <c r="C381" t="s">
        <v>2598</v>
      </c>
      <c r="D381" t="s">
        <v>398</v>
      </c>
      <c r="E381" t="s">
        <v>1248</v>
      </c>
      <c r="F381" t="s">
        <v>2599</v>
      </c>
      <c r="G381" t="s">
        <v>1334</v>
      </c>
      <c r="H381" t="s">
        <v>106</v>
      </c>
      <c r="I381" s="77">
        <v>28588</v>
      </c>
      <c r="J381" s="77">
        <v>21104</v>
      </c>
      <c r="K381" s="77">
        <v>0</v>
      </c>
      <c r="L381" s="77">
        <v>21635.096510719999</v>
      </c>
      <c r="M381" s="78">
        <v>0</v>
      </c>
      <c r="N381" s="78">
        <v>6.4999999999999997E-3</v>
      </c>
      <c r="O381" s="78">
        <v>8.9999999999999998E-4</v>
      </c>
    </row>
    <row r="382" spans="2:15">
      <c r="B382" t="s">
        <v>2597</v>
      </c>
      <c r="C382" t="s">
        <v>2598</v>
      </c>
      <c r="D382" t="s">
        <v>398</v>
      </c>
      <c r="E382" t="s">
        <v>1248</v>
      </c>
      <c r="F382" t="s">
        <v>2599</v>
      </c>
      <c r="G382" t="s">
        <v>1334</v>
      </c>
      <c r="H382" t="s">
        <v>106</v>
      </c>
      <c r="I382" s="77">
        <v>10</v>
      </c>
      <c r="J382" s="77">
        <v>21104</v>
      </c>
      <c r="K382" s="77">
        <v>0</v>
      </c>
      <c r="L382" s="77">
        <v>7.5678944000000001</v>
      </c>
      <c r="M382" s="78">
        <v>0</v>
      </c>
      <c r="N382" s="78">
        <v>0</v>
      </c>
      <c r="O382" s="78">
        <v>0</v>
      </c>
    </row>
    <row r="383" spans="2:15">
      <c r="B383" t="s">
        <v>2600</v>
      </c>
      <c r="C383" t="s">
        <v>2601</v>
      </c>
      <c r="D383" t="s">
        <v>398</v>
      </c>
      <c r="E383" t="s">
        <v>1248</v>
      </c>
      <c r="F383" t="s">
        <v>2602</v>
      </c>
      <c r="G383" t="s">
        <v>1334</v>
      </c>
      <c r="H383" t="s">
        <v>106</v>
      </c>
      <c r="I383" s="77">
        <v>12</v>
      </c>
      <c r="J383" s="77">
        <v>6165</v>
      </c>
      <c r="K383" s="77">
        <v>0</v>
      </c>
      <c r="L383" s="77">
        <v>2.6529227999999998</v>
      </c>
      <c r="M383" s="78">
        <v>0</v>
      </c>
      <c r="N383" s="78">
        <v>0</v>
      </c>
      <c r="O383" s="78">
        <v>0</v>
      </c>
    </row>
    <row r="384" spans="2:15">
      <c r="B384" t="s">
        <v>2603</v>
      </c>
      <c r="C384" t="s">
        <v>2604</v>
      </c>
      <c r="D384" t="s">
        <v>2374</v>
      </c>
      <c r="E384" t="s">
        <v>1248</v>
      </c>
      <c r="F384" t="s">
        <v>2605</v>
      </c>
      <c r="G384" t="s">
        <v>1334</v>
      </c>
      <c r="H384" t="s">
        <v>106</v>
      </c>
      <c r="I384" s="77">
        <v>13</v>
      </c>
      <c r="J384" s="77">
        <v>8625</v>
      </c>
      <c r="K384" s="77">
        <v>0</v>
      </c>
      <c r="L384" s="77">
        <v>4.0208025000000003</v>
      </c>
      <c r="M384" s="78">
        <v>0</v>
      </c>
      <c r="N384" s="78">
        <v>0</v>
      </c>
      <c r="O384" s="78">
        <v>0</v>
      </c>
    </row>
    <row r="385" spans="2:15">
      <c r="B385" t="s">
        <v>2606</v>
      </c>
      <c r="C385" t="s">
        <v>2607</v>
      </c>
      <c r="D385" t="s">
        <v>398</v>
      </c>
      <c r="E385" t="s">
        <v>1248</v>
      </c>
      <c r="F385" t="s">
        <v>2608</v>
      </c>
      <c r="G385" t="s">
        <v>1334</v>
      </c>
      <c r="H385" t="s">
        <v>106</v>
      </c>
      <c r="I385" s="77">
        <v>152</v>
      </c>
      <c r="J385" s="77">
        <v>1015</v>
      </c>
      <c r="K385" s="77">
        <v>0</v>
      </c>
      <c r="L385" s="77">
        <v>5.5324808000000001</v>
      </c>
      <c r="M385" s="78">
        <v>0</v>
      </c>
      <c r="N385" s="78">
        <v>0</v>
      </c>
      <c r="O385" s="78">
        <v>0</v>
      </c>
    </row>
    <row r="386" spans="2:15">
      <c r="B386" t="s">
        <v>2609</v>
      </c>
      <c r="C386" t="s">
        <v>2610</v>
      </c>
      <c r="D386" t="s">
        <v>398</v>
      </c>
      <c r="E386" t="s">
        <v>1248</v>
      </c>
      <c r="F386" t="s">
        <v>2611</v>
      </c>
      <c r="G386" t="s">
        <v>1334</v>
      </c>
      <c r="H386" t="s">
        <v>106</v>
      </c>
      <c r="I386" s="77">
        <v>700</v>
      </c>
      <c r="J386" s="77">
        <v>1526</v>
      </c>
      <c r="K386" s="77">
        <v>0</v>
      </c>
      <c r="L386" s="77">
        <v>38.305652000000002</v>
      </c>
      <c r="M386" s="78">
        <v>0</v>
      </c>
      <c r="N386" s="78">
        <v>0</v>
      </c>
      <c r="O386" s="78">
        <v>0</v>
      </c>
    </row>
    <row r="387" spans="2:15">
      <c r="B387" t="s">
        <v>2612</v>
      </c>
      <c r="C387" t="s">
        <v>2613</v>
      </c>
      <c r="D387" t="s">
        <v>398</v>
      </c>
      <c r="E387" t="s">
        <v>1248</v>
      </c>
      <c r="F387" t="s">
        <v>2614</v>
      </c>
      <c r="G387" t="s">
        <v>1334</v>
      </c>
      <c r="H387" t="s">
        <v>106</v>
      </c>
      <c r="I387" s="77">
        <v>8663.06</v>
      </c>
      <c r="J387" s="77">
        <v>40370</v>
      </c>
      <c r="K387" s="77">
        <v>39.146000000000001</v>
      </c>
      <c r="L387" s="77">
        <v>12580.382476692001</v>
      </c>
      <c r="M387" s="78">
        <v>0</v>
      </c>
      <c r="N387" s="78">
        <v>3.8E-3</v>
      </c>
      <c r="O387" s="78">
        <v>5.0000000000000001E-4</v>
      </c>
    </row>
    <row r="388" spans="2:15">
      <c r="B388" t="s">
        <v>2615</v>
      </c>
      <c r="C388" t="s">
        <v>2616</v>
      </c>
      <c r="D388" t="s">
        <v>123</v>
      </c>
      <c r="E388" t="s">
        <v>1248</v>
      </c>
      <c r="F388" t="s">
        <v>2617</v>
      </c>
      <c r="G388" t="s">
        <v>1334</v>
      </c>
      <c r="H388" t="s">
        <v>110</v>
      </c>
      <c r="I388" s="77">
        <v>29358.07</v>
      </c>
      <c r="J388" s="77">
        <v>9964</v>
      </c>
      <c r="K388" s="77">
        <v>0</v>
      </c>
      <c r="L388" s="77">
        <v>11397.3126649597</v>
      </c>
      <c r="M388" s="78">
        <v>2.9999999999999997E-4</v>
      </c>
      <c r="N388" s="78">
        <v>3.3999999999999998E-3</v>
      </c>
      <c r="O388" s="78">
        <v>5.0000000000000001E-4</v>
      </c>
    </row>
    <row r="389" spans="2:15">
      <c r="B389" t="s">
        <v>2618</v>
      </c>
      <c r="C389" t="s">
        <v>2619</v>
      </c>
      <c r="D389" t="s">
        <v>2374</v>
      </c>
      <c r="E389" t="s">
        <v>1248</v>
      </c>
      <c r="F389" t="s">
        <v>2620</v>
      </c>
      <c r="G389" t="s">
        <v>1334</v>
      </c>
      <c r="H389" t="s">
        <v>106</v>
      </c>
      <c r="I389" s="77">
        <v>26951.67</v>
      </c>
      <c r="J389" s="77">
        <v>8559</v>
      </c>
      <c r="K389" s="77">
        <v>0</v>
      </c>
      <c r="L389" s="77">
        <v>8272.1612589857996</v>
      </c>
      <c r="M389" s="78">
        <v>0</v>
      </c>
      <c r="N389" s="78">
        <v>2.5000000000000001E-3</v>
      </c>
      <c r="O389" s="78">
        <v>2.9999999999999997E-4</v>
      </c>
    </row>
    <row r="390" spans="2:15">
      <c r="B390" t="s">
        <v>2621</v>
      </c>
      <c r="C390" t="s">
        <v>2622</v>
      </c>
      <c r="D390" t="s">
        <v>2374</v>
      </c>
      <c r="E390" t="s">
        <v>1248</v>
      </c>
      <c r="F390" t="s">
        <v>2623</v>
      </c>
      <c r="G390" t="s">
        <v>1334</v>
      </c>
      <c r="H390" t="s">
        <v>106</v>
      </c>
      <c r="I390" s="77">
        <v>5</v>
      </c>
      <c r="J390" s="77">
        <v>18281</v>
      </c>
      <c r="K390" s="77">
        <v>0</v>
      </c>
      <c r="L390" s="77">
        <v>3.2777832999999998</v>
      </c>
      <c r="M390" s="78">
        <v>0</v>
      </c>
      <c r="N390" s="78">
        <v>0</v>
      </c>
      <c r="O390" s="78">
        <v>0</v>
      </c>
    </row>
    <row r="391" spans="2:15">
      <c r="B391" t="s">
        <v>2624</v>
      </c>
      <c r="C391" t="s">
        <v>2625</v>
      </c>
      <c r="D391" t="s">
        <v>2374</v>
      </c>
      <c r="E391" t="s">
        <v>1248</v>
      </c>
      <c r="F391" t="s">
        <v>2626</v>
      </c>
      <c r="G391" t="s">
        <v>1334</v>
      </c>
      <c r="H391" t="s">
        <v>106</v>
      </c>
      <c r="I391" s="77">
        <v>10</v>
      </c>
      <c r="J391" s="77">
        <v>1420</v>
      </c>
      <c r="K391" s="77">
        <v>0</v>
      </c>
      <c r="L391" s="77">
        <v>0.509212</v>
      </c>
      <c r="M391" s="78">
        <v>0</v>
      </c>
      <c r="N391" s="78">
        <v>0</v>
      </c>
      <c r="O391" s="78">
        <v>0</v>
      </c>
    </row>
    <row r="392" spans="2:15">
      <c r="B392" t="s">
        <v>2627</v>
      </c>
      <c r="C392" t="s">
        <v>2628</v>
      </c>
      <c r="D392" t="s">
        <v>2374</v>
      </c>
      <c r="E392" t="s">
        <v>1248</v>
      </c>
      <c r="F392" t="s">
        <v>2629</v>
      </c>
      <c r="G392" t="s">
        <v>1334</v>
      </c>
      <c r="H392" t="s">
        <v>106</v>
      </c>
      <c r="I392" s="77">
        <v>100</v>
      </c>
      <c r="J392" s="77">
        <v>5282</v>
      </c>
      <c r="K392" s="77">
        <v>0</v>
      </c>
      <c r="L392" s="77">
        <v>18.941251999999999</v>
      </c>
      <c r="M392" s="78">
        <v>0</v>
      </c>
      <c r="N392" s="78">
        <v>0</v>
      </c>
      <c r="O392" s="78">
        <v>0</v>
      </c>
    </row>
    <row r="393" spans="2:15">
      <c r="B393" t="s">
        <v>2630</v>
      </c>
      <c r="C393" t="s">
        <v>2631</v>
      </c>
      <c r="D393" t="s">
        <v>398</v>
      </c>
      <c r="E393" t="s">
        <v>1248</v>
      </c>
      <c r="F393" t="s">
        <v>2632</v>
      </c>
      <c r="G393" t="s">
        <v>1334</v>
      </c>
      <c r="H393" t="s">
        <v>106</v>
      </c>
      <c r="I393" s="77">
        <v>29</v>
      </c>
      <c r="J393" s="77">
        <v>9405</v>
      </c>
      <c r="K393" s="77">
        <v>6.2396400000000003E-3</v>
      </c>
      <c r="L393" s="77">
        <v>9.7868753399999999</v>
      </c>
      <c r="M393" s="78">
        <v>0</v>
      </c>
      <c r="N393" s="78">
        <v>0</v>
      </c>
      <c r="O393" s="78">
        <v>0</v>
      </c>
    </row>
    <row r="394" spans="2:15">
      <c r="B394" t="s">
        <v>2633</v>
      </c>
      <c r="C394" t="s">
        <v>2634</v>
      </c>
      <c r="D394" t="s">
        <v>398</v>
      </c>
      <c r="E394" t="s">
        <v>1248</v>
      </c>
      <c r="F394" t="s">
        <v>2635</v>
      </c>
      <c r="G394" t="s">
        <v>1334</v>
      </c>
      <c r="H394" t="s">
        <v>106</v>
      </c>
      <c r="I394" s="77">
        <v>14200</v>
      </c>
      <c r="J394" s="77">
        <v>26</v>
      </c>
      <c r="K394" s="77">
        <v>0</v>
      </c>
      <c r="L394" s="77">
        <v>13.239512</v>
      </c>
      <c r="M394" s="78">
        <v>1E-4</v>
      </c>
      <c r="N394" s="78">
        <v>0</v>
      </c>
      <c r="O394" s="78">
        <v>0</v>
      </c>
    </row>
    <row r="395" spans="2:15">
      <c r="B395" t="s">
        <v>2636</v>
      </c>
      <c r="C395" t="s">
        <v>2637</v>
      </c>
      <c r="D395" t="s">
        <v>2374</v>
      </c>
      <c r="E395" t="s">
        <v>1248</v>
      </c>
      <c r="F395" t="s">
        <v>2638</v>
      </c>
      <c r="G395" t="s">
        <v>1334</v>
      </c>
      <c r="H395" t="s">
        <v>106</v>
      </c>
      <c r="I395" s="77">
        <v>305</v>
      </c>
      <c r="J395" s="77">
        <v>1334</v>
      </c>
      <c r="K395" s="77">
        <v>0</v>
      </c>
      <c r="L395" s="77">
        <v>14.590358200000001</v>
      </c>
      <c r="M395" s="78">
        <v>0</v>
      </c>
      <c r="N395" s="78">
        <v>0</v>
      </c>
      <c r="O395" s="78">
        <v>0</v>
      </c>
    </row>
    <row r="396" spans="2:15">
      <c r="B396" t="s">
        <v>2639</v>
      </c>
      <c r="C396" t="s">
        <v>2640</v>
      </c>
      <c r="D396" t="s">
        <v>2374</v>
      </c>
      <c r="E396" t="s">
        <v>1248</v>
      </c>
      <c r="F396" t="s">
        <v>2641</v>
      </c>
      <c r="G396" t="s">
        <v>1334</v>
      </c>
      <c r="H396" t="s">
        <v>106</v>
      </c>
      <c r="I396" s="77">
        <v>49</v>
      </c>
      <c r="J396" s="77">
        <v>1230</v>
      </c>
      <c r="K396" s="77">
        <v>0</v>
      </c>
      <c r="L396" s="77">
        <v>2.1612822</v>
      </c>
      <c r="M396" s="78">
        <v>0</v>
      </c>
      <c r="N396" s="78">
        <v>0</v>
      </c>
      <c r="O396" s="78">
        <v>0</v>
      </c>
    </row>
    <row r="397" spans="2:15">
      <c r="B397" t="s">
        <v>2639</v>
      </c>
      <c r="C397" t="s">
        <v>2640</v>
      </c>
      <c r="D397" t="s">
        <v>2374</v>
      </c>
      <c r="E397" t="s">
        <v>1248</v>
      </c>
      <c r="F397" t="s">
        <v>2641</v>
      </c>
      <c r="G397" t="s">
        <v>1334</v>
      </c>
      <c r="H397" t="s">
        <v>106</v>
      </c>
      <c r="I397" s="77">
        <v>114133.96</v>
      </c>
      <c r="J397" s="77">
        <v>1230</v>
      </c>
      <c r="K397" s="77">
        <v>0</v>
      </c>
      <c r="L397" s="77">
        <v>5034.1978808880003</v>
      </c>
      <c r="M397" s="78">
        <v>4.0000000000000002E-4</v>
      </c>
      <c r="N397" s="78">
        <v>1.5E-3</v>
      </c>
      <c r="O397" s="78">
        <v>2.0000000000000001E-4</v>
      </c>
    </row>
    <row r="398" spans="2:15">
      <c r="B398" t="s">
        <v>2642</v>
      </c>
      <c r="C398" t="s">
        <v>2643</v>
      </c>
      <c r="D398" t="s">
        <v>398</v>
      </c>
      <c r="E398" t="s">
        <v>1248</v>
      </c>
      <c r="F398" t="s">
        <v>2644</v>
      </c>
      <c r="G398" t="s">
        <v>1334</v>
      </c>
      <c r="H398" t="s">
        <v>106</v>
      </c>
      <c r="I398" s="77">
        <v>430</v>
      </c>
      <c r="J398" s="77">
        <v>883</v>
      </c>
      <c r="K398" s="77">
        <v>0</v>
      </c>
      <c r="L398" s="77">
        <v>13.6156834</v>
      </c>
      <c r="M398" s="78">
        <v>0</v>
      </c>
      <c r="N398" s="78">
        <v>0</v>
      </c>
      <c r="O398" s="78">
        <v>0</v>
      </c>
    </row>
    <row r="399" spans="2:15">
      <c r="B399" t="s">
        <v>2645</v>
      </c>
      <c r="C399" t="s">
        <v>2646</v>
      </c>
      <c r="D399" t="s">
        <v>2374</v>
      </c>
      <c r="E399" t="s">
        <v>1248</v>
      </c>
      <c r="F399" t="s">
        <v>2647</v>
      </c>
      <c r="G399" t="s">
        <v>1334</v>
      </c>
      <c r="H399" t="s">
        <v>106</v>
      </c>
      <c r="I399" s="77">
        <v>34652.15</v>
      </c>
      <c r="J399" s="77">
        <v>9737</v>
      </c>
      <c r="K399" s="77">
        <v>0</v>
      </c>
      <c r="L399" s="77">
        <v>12099.450325963</v>
      </c>
      <c r="M399" s="78">
        <v>0</v>
      </c>
      <c r="N399" s="78">
        <v>3.7000000000000002E-3</v>
      </c>
      <c r="O399" s="78">
        <v>5.0000000000000001E-4</v>
      </c>
    </row>
    <row r="400" spans="2:15">
      <c r="B400" t="s">
        <v>2648</v>
      </c>
      <c r="C400" t="s">
        <v>2649</v>
      </c>
      <c r="D400" t="s">
        <v>398</v>
      </c>
      <c r="E400" t="s">
        <v>1248</v>
      </c>
      <c r="F400" t="s">
        <v>2650</v>
      </c>
      <c r="G400" t="s">
        <v>1334</v>
      </c>
      <c r="H400" t="s">
        <v>106</v>
      </c>
      <c r="I400" s="77">
        <v>45</v>
      </c>
      <c r="J400" s="77">
        <v>431</v>
      </c>
      <c r="K400" s="77">
        <v>0</v>
      </c>
      <c r="L400" s="77">
        <v>0.69550469999999998</v>
      </c>
      <c r="M400" s="78">
        <v>0</v>
      </c>
      <c r="N400" s="78">
        <v>0</v>
      </c>
      <c r="O400" s="78">
        <v>0</v>
      </c>
    </row>
    <row r="401" spans="2:15">
      <c r="B401" t="s">
        <v>2651</v>
      </c>
      <c r="C401" t="s">
        <v>2652</v>
      </c>
      <c r="D401" t="s">
        <v>123</v>
      </c>
      <c r="E401" t="s">
        <v>1248</v>
      </c>
      <c r="F401" t="s">
        <v>2653</v>
      </c>
      <c r="G401" t="s">
        <v>1334</v>
      </c>
      <c r="H401" t="s">
        <v>110</v>
      </c>
      <c r="I401" s="77">
        <v>36481.019999999997</v>
      </c>
      <c r="J401" s="77">
        <v>15310</v>
      </c>
      <c r="K401" s="77">
        <v>0</v>
      </c>
      <c r="L401" s="77">
        <v>21761.228303984401</v>
      </c>
      <c r="M401" s="78">
        <v>1E-4</v>
      </c>
      <c r="N401" s="78">
        <v>6.6E-3</v>
      </c>
      <c r="O401" s="78">
        <v>8.9999999999999998E-4</v>
      </c>
    </row>
    <row r="402" spans="2:15">
      <c r="B402" t="s">
        <v>2654</v>
      </c>
      <c r="C402" t="s">
        <v>2655</v>
      </c>
      <c r="D402" t="s">
        <v>2656</v>
      </c>
      <c r="E402" t="s">
        <v>1248</v>
      </c>
      <c r="F402" t="s">
        <v>2657</v>
      </c>
      <c r="G402" t="s">
        <v>1334</v>
      </c>
      <c r="H402" t="s">
        <v>110</v>
      </c>
      <c r="I402" s="77">
        <v>75</v>
      </c>
      <c r="J402" s="77">
        <v>2013</v>
      </c>
      <c r="K402" s="77">
        <v>0</v>
      </c>
      <c r="L402" s="77">
        <v>5.8822879500000003</v>
      </c>
      <c r="M402" s="78">
        <v>0</v>
      </c>
      <c r="N402" s="78">
        <v>0</v>
      </c>
      <c r="O402" s="78">
        <v>0</v>
      </c>
    </row>
    <row r="403" spans="2:15">
      <c r="B403" t="s">
        <v>2658</v>
      </c>
      <c r="C403" t="s">
        <v>2659</v>
      </c>
      <c r="D403" t="s">
        <v>123</v>
      </c>
      <c r="E403" t="s">
        <v>1248</v>
      </c>
      <c r="F403" t="s">
        <v>2657</v>
      </c>
      <c r="G403" t="s">
        <v>1334</v>
      </c>
      <c r="H403" t="s">
        <v>110</v>
      </c>
      <c r="I403" s="77">
        <v>30320.62</v>
      </c>
      <c r="J403" s="77">
        <v>14822</v>
      </c>
      <c r="K403" s="77">
        <v>0</v>
      </c>
      <c r="L403" s="77">
        <v>17509.9992912337</v>
      </c>
      <c r="M403" s="78">
        <v>0</v>
      </c>
      <c r="N403" s="78">
        <v>5.3E-3</v>
      </c>
      <c r="O403" s="78">
        <v>6.9999999999999999E-4</v>
      </c>
    </row>
    <row r="404" spans="2:15">
      <c r="B404" t="s">
        <v>2660</v>
      </c>
      <c r="C404" t="s">
        <v>2661</v>
      </c>
      <c r="D404" t="s">
        <v>398</v>
      </c>
      <c r="E404" t="s">
        <v>1248</v>
      </c>
      <c r="F404" t="s">
        <v>2662</v>
      </c>
      <c r="G404" t="s">
        <v>1334</v>
      </c>
      <c r="H404" t="s">
        <v>106</v>
      </c>
      <c r="I404" s="77">
        <v>30</v>
      </c>
      <c r="J404" s="77">
        <v>4655</v>
      </c>
      <c r="K404" s="77">
        <v>0</v>
      </c>
      <c r="L404" s="77">
        <v>5.0078490000000002</v>
      </c>
      <c r="M404" s="78">
        <v>0</v>
      </c>
      <c r="N404" s="78">
        <v>0</v>
      </c>
      <c r="O404" s="78">
        <v>0</v>
      </c>
    </row>
    <row r="405" spans="2:15">
      <c r="B405" t="s">
        <v>2663</v>
      </c>
      <c r="C405" t="s">
        <v>2664</v>
      </c>
      <c r="D405" t="s">
        <v>123</v>
      </c>
      <c r="E405" t="s">
        <v>1248</v>
      </c>
      <c r="F405" t="s">
        <v>2665</v>
      </c>
      <c r="G405" t="s">
        <v>1334</v>
      </c>
      <c r="H405" t="s">
        <v>110</v>
      </c>
      <c r="I405" s="77">
        <v>64491.56</v>
      </c>
      <c r="J405" s="77">
        <v>10542</v>
      </c>
      <c r="K405" s="77">
        <v>0</v>
      </c>
      <c r="L405" s="77">
        <v>26489.095934310299</v>
      </c>
      <c r="M405" s="78">
        <v>1E-4</v>
      </c>
      <c r="N405" s="78">
        <v>8.0000000000000002E-3</v>
      </c>
      <c r="O405" s="78">
        <v>1.1000000000000001E-3</v>
      </c>
    </row>
    <row r="406" spans="2:15">
      <c r="B406" t="s">
        <v>2666</v>
      </c>
      <c r="C406" t="s">
        <v>2667</v>
      </c>
      <c r="D406" t="s">
        <v>2374</v>
      </c>
      <c r="E406" t="s">
        <v>1248</v>
      </c>
      <c r="F406" t="s">
        <v>2668</v>
      </c>
      <c r="G406" t="s">
        <v>1368</v>
      </c>
      <c r="H406" t="s">
        <v>106</v>
      </c>
      <c r="I406" s="77">
        <v>9</v>
      </c>
      <c r="J406" s="77">
        <v>561</v>
      </c>
      <c r="K406" s="77">
        <v>1.8288600000000001E-3</v>
      </c>
      <c r="L406" s="77">
        <v>0.18288599999999999</v>
      </c>
      <c r="M406" s="78">
        <v>0</v>
      </c>
      <c r="N406" s="78">
        <v>0</v>
      </c>
      <c r="O406" s="78">
        <v>0</v>
      </c>
    </row>
    <row r="407" spans="2:15">
      <c r="B407" t="s">
        <v>2669</v>
      </c>
      <c r="C407" t="s">
        <v>2670</v>
      </c>
      <c r="D407" t="s">
        <v>2374</v>
      </c>
      <c r="E407" t="s">
        <v>1248</v>
      </c>
      <c r="F407" t="s">
        <v>2671</v>
      </c>
      <c r="G407" t="s">
        <v>1368</v>
      </c>
      <c r="H407" t="s">
        <v>106</v>
      </c>
      <c r="I407" s="77">
        <v>71</v>
      </c>
      <c r="J407" s="77">
        <v>1120</v>
      </c>
      <c r="K407" s="77">
        <v>0</v>
      </c>
      <c r="L407" s="77">
        <v>2.8515872</v>
      </c>
      <c r="M407" s="78">
        <v>0</v>
      </c>
      <c r="N407" s="78">
        <v>0</v>
      </c>
      <c r="O407" s="78">
        <v>0</v>
      </c>
    </row>
    <row r="408" spans="2:15">
      <c r="B408" t="s">
        <v>2672</v>
      </c>
      <c r="C408" t="s">
        <v>2673</v>
      </c>
      <c r="D408" t="s">
        <v>398</v>
      </c>
      <c r="E408" t="s">
        <v>1248</v>
      </c>
      <c r="F408" t="s">
        <v>2674</v>
      </c>
      <c r="G408" t="s">
        <v>1368</v>
      </c>
      <c r="H408" t="s">
        <v>106</v>
      </c>
      <c r="I408" s="77">
        <v>4000</v>
      </c>
      <c r="J408" s="77">
        <v>39</v>
      </c>
      <c r="K408" s="77">
        <v>0</v>
      </c>
      <c r="L408" s="77">
        <v>5.5941599999999996</v>
      </c>
      <c r="M408" s="78">
        <v>0</v>
      </c>
      <c r="N408" s="78">
        <v>0</v>
      </c>
      <c r="O408" s="78">
        <v>0</v>
      </c>
    </row>
    <row r="409" spans="2:15">
      <c r="B409" t="s">
        <v>2675</v>
      </c>
      <c r="C409" t="s">
        <v>2676</v>
      </c>
      <c r="D409" t="s">
        <v>2374</v>
      </c>
      <c r="E409" t="s">
        <v>1248</v>
      </c>
      <c r="F409" t="s">
        <v>2677</v>
      </c>
      <c r="G409" t="s">
        <v>1368</v>
      </c>
      <c r="H409" t="s">
        <v>106</v>
      </c>
      <c r="I409" s="77">
        <v>24</v>
      </c>
      <c r="J409" s="77">
        <v>2940</v>
      </c>
      <c r="K409" s="77">
        <v>0</v>
      </c>
      <c r="L409" s="77">
        <v>2.5302815999999999</v>
      </c>
      <c r="M409" s="78">
        <v>0</v>
      </c>
      <c r="N409" s="78">
        <v>0</v>
      </c>
      <c r="O409" s="78">
        <v>0</v>
      </c>
    </row>
    <row r="410" spans="2:15">
      <c r="B410" t="s">
        <v>2678</v>
      </c>
      <c r="C410" t="s">
        <v>2679</v>
      </c>
      <c r="D410" t="s">
        <v>2374</v>
      </c>
      <c r="E410" t="s">
        <v>1248</v>
      </c>
      <c r="F410" t="s">
        <v>2680</v>
      </c>
      <c r="G410" t="s">
        <v>1368</v>
      </c>
      <c r="H410" t="s">
        <v>106</v>
      </c>
      <c r="I410" s="77">
        <v>23</v>
      </c>
      <c r="J410" s="77">
        <v>1998</v>
      </c>
      <c r="K410" s="77">
        <v>1.1582780000000001E-2</v>
      </c>
      <c r="L410" s="77">
        <v>1.6594932200000001</v>
      </c>
      <c r="M410" s="78">
        <v>0</v>
      </c>
      <c r="N410" s="78">
        <v>0</v>
      </c>
      <c r="O410" s="78">
        <v>0</v>
      </c>
    </row>
    <row r="411" spans="2:15">
      <c r="B411" t="s">
        <v>2681</v>
      </c>
      <c r="C411" t="s">
        <v>2682</v>
      </c>
      <c r="D411" t="s">
        <v>2374</v>
      </c>
      <c r="E411" t="s">
        <v>1248</v>
      </c>
      <c r="F411" t="s">
        <v>2683</v>
      </c>
      <c r="G411" t="s">
        <v>1368</v>
      </c>
      <c r="H411" t="s">
        <v>106</v>
      </c>
      <c r="I411" s="77">
        <v>115</v>
      </c>
      <c r="J411" s="77">
        <v>3082</v>
      </c>
      <c r="K411" s="77">
        <v>0</v>
      </c>
      <c r="L411" s="77">
        <v>12.7098598</v>
      </c>
      <c r="M411" s="78">
        <v>0</v>
      </c>
      <c r="N411" s="78">
        <v>0</v>
      </c>
      <c r="O411" s="78">
        <v>0</v>
      </c>
    </row>
    <row r="412" spans="2:15">
      <c r="B412" t="s">
        <v>2684</v>
      </c>
      <c r="C412" t="s">
        <v>2685</v>
      </c>
      <c r="D412" t="s">
        <v>398</v>
      </c>
      <c r="E412" t="s">
        <v>1248</v>
      </c>
      <c r="F412" t="s">
        <v>2686</v>
      </c>
      <c r="G412" t="s">
        <v>1368</v>
      </c>
      <c r="H412" t="s">
        <v>106</v>
      </c>
      <c r="I412" s="77">
        <v>13</v>
      </c>
      <c r="J412" s="77">
        <v>7883</v>
      </c>
      <c r="K412" s="77">
        <v>0</v>
      </c>
      <c r="L412" s="77">
        <v>3.67489694</v>
      </c>
      <c r="M412" s="78">
        <v>0</v>
      </c>
      <c r="N412" s="78">
        <v>0</v>
      </c>
      <c r="O412" s="78">
        <v>0</v>
      </c>
    </row>
    <row r="413" spans="2:15">
      <c r="B413" t="s">
        <v>2687</v>
      </c>
      <c r="C413" t="s">
        <v>2688</v>
      </c>
      <c r="D413" t="s">
        <v>2374</v>
      </c>
      <c r="E413" t="s">
        <v>1248</v>
      </c>
      <c r="F413" t="s">
        <v>2689</v>
      </c>
      <c r="G413" t="s">
        <v>1516</v>
      </c>
      <c r="H413" t="s">
        <v>106</v>
      </c>
      <c r="I413" s="77">
        <v>78</v>
      </c>
      <c r="J413" s="77">
        <v>12228</v>
      </c>
      <c r="K413" s="77">
        <v>0</v>
      </c>
      <c r="L413" s="77">
        <v>34.20269424</v>
      </c>
      <c r="M413" s="78">
        <v>0</v>
      </c>
      <c r="N413" s="78">
        <v>0</v>
      </c>
      <c r="O413" s="78">
        <v>0</v>
      </c>
    </row>
    <row r="414" spans="2:15">
      <c r="B414" t="s">
        <v>2690</v>
      </c>
      <c r="C414" t="s">
        <v>2691</v>
      </c>
      <c r="D414" t="s">
        <v>2374</v>
      </c>
      <c r="E414" t="s">
        <v>1248</v>
      </c>
      <c r="F414" t="s">
        <v>2692</v>
      </c>
      <c r="G414" t="s">
        <v>1516</v>
      </c>
      <c r="H414" t="s">
        <v>106</v>
      </c>
      <c r="I414" s="77">
        <v>4</v>
      </c>
      <c r="J414" s="77">
        <v>490</v>
      </c>
      <c r="K414" s="77">
        <v>0</v>
      </c>
      <c r="L414" s="77">
        <v>7.0285600000000004E-2</v>
      </c>
      <c r="M414" s="78">
        <v>0</v>
      </c>
      <c r="N414" s="78">
        <v>0</v>
      </c>
      <c r="O414" s="78">
        <v>0</v>
      </c>
    </row>
    <row r="415" spans="2:15">
      <c r="B415" t="s">
        <v>2693</v>
      </c>
      <c r="C415" t="s">
        <v>2694</v>
      </c>
      <c r="D415" t="s">
        <v>2374</v>
      </c>
      <c r="E415" t="s">
        <v>1248</v>
      </c>
      <c r="F415" t="s">
        <v>2695</v>
      </c>
      <c r="G415" t="s">
        <v>1516</v>
      </c>
      <c r="H415" t="s">
        <v>106</v>
      </c>
      <c r="I415" s="77">
        <v>50</v>
      </c>
      <c r="J415" s="77">
        <v>81.96</v>
      </c>
      <c r="K415" s="77">
        <v>0</v>
      </c>
      <c r="L415" s="77">
        <v>0.14695427999999999</v>
      </c>
      <c r="M415" s="78">
        <v>0</v>
      </c>
      <c r="N415" s="78">
        <v>0</v>
      </c>
      <c r="O415" s="78">
        <v>0</v>
      </c>
    </row>
    <row r="416" spans="2:15">
      <c r="B416" t="s">
        <v>2696</v>
      </c>
      <c r="C416" t="s">
        <v>2697</v>
      </c>
      <c r="D416" t="s">
        <v>123</v>
      </c>
      <c r="E416" t="s">
        <v>1248</v>
      </c>
      <c r="F416" t="s">
        <v>2698</v>
      </c>
      <c r="G416" t="s">
        <v>1516</v>
      </c>
      <c r="H416" t="s">
        <v>116</v>
      </c>
      <c r="I416" s="77">
        <v>8335</v>
      </c>
      <c r="J416" s="77">
        <v>476</v>
      </c>
      <c r="K416" s="77">
        <v>0</v>
      </c>
      <c r="L416" s="77">
        <v>105.01469874</v>
      </c>
      <c r="M416" s="78">
        <v>5.9999999999999995E-4</v>
      </c>
      <c r="N416" s="78">
        <v>0</v>
      </c>
      <c r="O416" s="78">
        <v>0</v>
      </c>
    </row>
    <row r="417" spans="2:15">
      <c r="B417" t="s">
        <v>2699</v>
      </c>
      <c r="C417" t="s">
        <v>2700</v>
      </c>
      <c r="D417" t="s">
        <v>398</v>
      </c>
      <c r="E417" t="s">
        <v>1248</v>
      </c>
      <c r="F417" t="s">
        <v>2701</v>
      </c>
      <c r="G417" t="s">
        <v>1516</v>
      </c>
      <c r="H417" t="s">
        <v>106</v>
      </c>
      <c r="I417" s="77">
        <v>126</v>
      </c>
      <c r="J417" s="77">
        <v>1016</v>
      </c>
      <c r="K417" s="77">
        <v>0</v>
      </c>
      <c r="L417" s="77">
        <v>4.5906537600000004</v>
      </c>
      <c r="M417" s="78">
        <v>0</v>
      </c>
      <c r="N417" s="78">
        <v>0</v>
      </c>
      <c r="O417" s="78">
        <v>0</v>
      </c>
    </row>
    <row r="418" spans="2:15">
      <c r="B418" t="s">
        <v>2702</v>
      </c>
      <c r="C418" t="s">
        <v>2703</v>
      </c>
      <c r="D418" t="s">
        <v>2374</v>
      </c>
      <c r="E418" t="s">
        <v>1248</v>
      </c>
      <c r="F418" t="s">
        <v>2704</v>
      </c>
      <c r="G418" t="s">
        <v>1516</v>
      </c>
      <c r="H418" t="s">
        <v>106</v>
      </c>
      <c r="I418" s="77">
        <v>34</v>
      </c>
      <c r="J418" s="77">
        <v>9144</v>
      </c>
      <c r="K418" s="77">
        <v>0</v>
      </c>
      <c r="L418" s="77">
        <v>11.148730560000001</v>
      </c>
      <c r="M418" s="78">
        <v>0</v>
      </c>
      <c r="N418" s="78">
        <v>0</v>
      </c>
      <c r="O418" s="78">
        <v>0</v>
      </c>
    </row>
    <row r="419" spans="2:15">
      <c r="B419" t="s">
        <v>2705</v>
      </c>
      <c r="C419" t="s">
        <v>2706</v>
      </c>
      <c r="D419" t="s">
        <v>2374</v>
      </c>
      <c r="E419" t="s">
        <v>1248</v>
      </c>
      <c r="F419" t="s">
        <v>2707</v>
      </c>
      <c r="G419" t="s">
        <v>1516</v>
      </c>
      <c r="H419" t="s">
        <v>106</v>
      </c>
      <c r="I419" s="77">
        <v>35</v>
      </c>
      <c r="J419" s="77">
        <v>4382</v>
      </c>
      <c r="K419" s="77">
        <v>0</v>
      </c>
      <c r="L419" s="77">
        <v>5.4998481999999997</v>
      </c>
      <c r="M419" s="78">
        <v>0</v>
      </c>
      <c r="N419" s="78">
        <v>0</v>
      </c>
      <c r="O419" s="78">
        <v>0</v>
      </c>
    </row>
    <row r="420" spans="2:15">
      <c r="B420" t="s">
        <v>2708</v>
      </c>
      <c r="C420" t="s">
        <v>2709</v>
      </c>
      <c r="D420" t="s">
        <v>2374</v>
      </c>
      <c r="E420" t="s">
        <v>1248</v>
      </c>
      <c r="F420" t="s">
        <v>2710</v>
      </c>
      <c r="G420" t="s">
        <v>1516</v>
      </c>
      <c r="H420" t="s">
        <v>106</v>
      </c>
      <c r="I420" s="77">
        <v>1039</v>
      </c>
      <c r="J420" s="77">
        <v>478.5</v>
      </c>
      <c r="K420" s="77">
        <v>0</v>
      </c>
      <c r="L420" s="77">
        <v>17.82821139</v>
      </c>
      <c r="M420" s="78">
        <v>2.0000000000000001E-4</v>
      </c>
      <c r="N420" s="78">
        <v>0</v>
      </c>
      <c r="O420" s="78">
        <v>0</v>
      </c>
    </row>
    <row r="421" spans="2:15">
      <c r="B421" t="s">
        <v>2711</v>
      </c>
      <c r="C421" t="s">
        <v>2712</v>
      </c>
      <c r="D421" t="s">
        <v>2374</v>
      </c>
      <c r="E421" t="s">
        <v>1248</v>
      </c>
      <c r="F421" t="s">
        <v>2713</v>
      </c>
      <c r="G421" t="s">
        <v>1516</v>
      </c>
      <c r="H421" t="s">
        <v>106</v>
      </c>
      <c r="I421" s="77">
        <v>1</v>
      </c>
      <c r="J421" s="77">
        <v>1456</v>
      </c>
      <c r="K421" s="77">
        <v>0</v>
      </c>
      <c r="L421" s="77">
        <v>5.2212160000000001E-2</v>
      </c>
      <c r="M421" s="78">
        <v>0</v>
      </c>
      <c r="N421" s="78">
        <v>0</v>
      </c>
      <c r="O421" s="78">
        <v>0</v>
      </c>
    </row>
    <row r="422" spans="2:15">
      <c r="B422" t="s">
        <v>2714</v>
      </c>
      <c r="C422" t="s">
        <v>2715</v>
      </c>
      <c r="D422" t="s">
        <v>2374</v>
      </c>
      <c r="E422" t="s">
        <v>1248</v>
      </c>
      <c r="F422" t="s">
        <v>2716</v>
      </c>
      <c r="G422" t="s">
        <v>1516</v>
      </c>
      <c r="H422" t="s">
        <v>106</v>
      </c>
      <c r="I422" s="77">
        <v>12</v>
      </c>
      <c r="J422" s="77">
        <v>11027</v>
      </c>
      <c r="K422" s="77">
        <v>0</v>
      </c>
      <c r="L422" s="77">
        <v>4.7451386400000004</v>
      </c>
      <c r="M422" s="78">
        <v>0</v>
      </c>
      <c r="N422" s="78">
        <v>0</v>
      </c>
      <c r="O422" s="78">
        <v>0</v>
      </c>
    </row>
    <row r="423" spans="2:15">
      <c r="B423" t="s">
        <v>2717</v>
      </c>
      <c r="C423" t="s">
        <v>2718</v>
      </c>
      <c r="D423" t="s">
        <v>2374</v>
      </c>
      <c r="E423" t="s">
        <v>1248</v>
      </c>
      <c r="F423" t="s">
        <v>2719</v>
      </c>
      <c r="G423" t="s">
        <v>1516</v>
      </c>
      <c r="H423" t="s">
        <v>106</v>
      </c>
      <c r="I423" s="77">
        <v>166</v>
      </c>
      <c r="J423" s="77">
        <v>78.5</v>
      </c>
      <c r="K423" s="77">
        <v>0</v>
      </c>
      <c r="L423" s="77">
        <v>0.46729166</v>
      </c>
      <c r="M423" s="78">
        <v>0</v>
      </c>
      <c r="N423" s="78">
        <v>0</v>
      </c>
      <c r="O423" s="78">
        <v>0</v>
      </c>
    </row>
    <row r="424" spans="2:15">
      <c r="B424" t="s">
        <v>2720</v>
      </c>
      <c r="C424" t="s">
        <v>2721</v>
      </c>
      <c r="D424" t="s">
        <v>2374</v>
      </c>
      <c r="E424" t="s">
        <v>1248</v>
      </c>
      <c r="F424" t="s">
        <v>2722</v>
      </c>
      <c r="G424" t="s">
        <v>1516</v>
      </c>
      <c r="H424" t="s">
        <v>106</v>
      </c>
      <c r="I424" s="77">
        <v>2</v>
      </c>
      <c r="J424" s="77">
        <v>2759</v>
      </c>
      <c r="K424" s="77">
        <v>0</v>
      </c>
      <c r="L424" s="77">
        <v>0.19787547999999999</v>
      </c>
      <c r="M424" s="78">
        <v>0</v>
      </c>
      <c r="N424" s="78">
        <v>0</v>
      </c>
      <c r="O424" s="78">
        <v>0</v>
      </c>
    </row>
    <row r="425" spans="2:15">
      <c r="B425" t="s">
        <v>2723</v>
      </c>
      <c r="C425" t="s">
        <v>2724</v>
      </c>
      <c r="D425" t="s">
        <v>2374</v>
      </c>
      <c r="E425" t="s">
        <v>1248</v>
      </c>
      <c r="F425" t="s">
        <v>2725</v>
      </c>
      <c r="G425" t="s">
        <v>1516</v>
      </c>
      <c r="H425" t="s">
        <v>106</v>
      </c>
      <c r="I425" s="77">
        <v>11</v>
      </c>
      <c r="J425" s="77">
        <v>35809</v>
      </c>
      <c r="K425" s="77">
        <v>0</v>
      </c>
      <c r="L425" s="77">
        <v>14.125218139999999</v>
      </c>
      <c r="M425" s="78">
        <v>0</v>
      </c>
      <c r="N425" s="78">
        <v>0</v>
      </c>
      <c r="O425" s="78">
        <v>0</v>
      </c>
    </row>
    <row r="426" spans="2:15">
      <c r="B426" t="s">
        <v>2726</v>
      </c>
      <c r="C426" t="s">
        <v>2727</v>
      </c>
      <c r="D426" t="s">
        <v>398</v>
      </c>
      <c r="E426" t="s">
        <v>1248</v>
      </c>
      <c r="F426" t="s">
        <v>2728</v>
      </c>
      <c r="G426" t="s">
        <v>1516</v>
      </c>
      <c r="H426" t="s">
        <v>106</v>
      </c>
      <c r="I426" s="77">
        <v>142</v>
      </c>
      <c r="J426" s="77">
        <v>6128</v>
      </c>
      <c r="K426" s="77">
        <v>0</v>
      </c>
      <c r="L426" s="77">
        <v>31.204511360000001</v>
      </c>
      <c r="M426" s="78">
        <v>0</v>
      </c>
      <c r="N426" s="78">
        <v>0</v>
      </c>
      <c r="O426" s="78">
        <v>0</v>
      </c>
    </row>
    <row r="427" spans="2:15">
      <c r="B427" t="s">
        <v>2729</v>
      </c>
      <c r="C427" t="s">
        <v>2730</v>
      </c>
      <c r="D427" t="s">
        <v>398</v>
      </c>
      <c r="E427" t="s">
        <v>1248</v>
      </c>
      <c r="F427" t="s">
        <v>2731</v>
      </c>
      <c r="G427" t="s">
        <v>1516</v>
      </c>
      <c r="H427" t="s">
        <v>106</v>
      </c>
      <c r="I427" s="77">
        <v>1</v>
      </c>
      <c r="J427" s="77">
        <v>6149</v>
      </c>
      <c r="K427" s="77">
        <v>0</v>
      </c>
      <c r="L427" s="77">
        <v>0.22050313999999999</v>
      </c>
      <c r="M427" s="78">
        <v>0</v>
      </c>
      <c r="N427" s="78">
        <v>0</v>
      </c>
      <c r="O427" s="78">
        <v>0</v>
      </c>
    </row>
    <row r="428" spans="2:15">
      <c r="B428" t="s">
        <v>2732</v>
      </c>
      <c r="C428" t="s">
        <v>2733</v>
      </c>
      <c r="D428" t="s">
        <v>2374</v>
      </c>
      <c r="E428" t="s">
        <v>1248</v>
      </c>
      <c r="F428" t="s">
        <v>2734</v>
      </c>
      <c r="G428" t="s">
        <v>1516</v>
      </c>
      <c r="H428" t="s">
        <v>106</v>
      </c>
      <c r="I428" s="77">
        <v>54</v>
      </c>
      <c r="J428" s="77">
        <v>1175</v>
      </c>
      <c r="K428" s="77">
        <v>0</v>
      </c>
      <c r="L428" s="77">
        <v>2.2753169999999998</v>
      </c>
      <c r="M428" s="78">
        <v>0</v>
      </c>
      <c r="N428" s="78">
        <v>0</v>
      </c>
      <c r="O428" s="78">
        <v>0</v>
      </c>
    </row>
    <row r="429" spans="2:15">
      <c r="B429" t="s">
        <v>2735</v>
      </c>
      <c r="C429" t="s">
        <v>2736</v>
      </c>
      <c r="D429" t="s">
        <v>398</v>
      </c>
      <c r="E429" t="s">
        <v>1248</v>
      </c>
      <c r="F429" t="s">
        <v>2737</v>
      </c>
      <c r="G429" t="s">
        <v>1516</v>
      </c>
      <c r="H429" t="s">
        <v>106</v>
      </c>
      <c r="I429" s="77">
        <v>91</v>
      </c>
      <c r="J429" s="77">
        <v>1327</v>
      </c>
      <c r="K429" s="77">
        <v>0</v>
      </c>
      <c r="L429" s="77">
        <v>4.3303460200000004</v>
      </c>
      <c r="M429" s="78">
        <v>0</v>
      </c>
      <c r="N429" s="78">
        <v>0</v>
      </c>
      <c r="O429" s="78">
        <v>0</v>
      </c>
    </row>
    <row r="430" spans="2:15">
      <c r="B430" t="s">
        <v>2738</v>
      </c>
      <c r="C430" t="s">
        <v>2739</v>
      </c>
      <c r="D430" t="s">
        <v>2374</v>
      </c>
      <c r="E430" t="s">
        <v>1248</v>
      </c>
      <c r="F430" t="s">
        <v>2740</v>
      </c>
      <c r="G430" t="s">
        <v>1516</v>
      </c>
      <c r="H430" t="s">
        <v>106</v>
      </c>
      <c r="I430" s="77">
        <v>9</v>
      </c>
      <c r="J430" s="77">
        <v>1057</v>
      </c>
      <c r="K430" s="77">
        <v>0</v>
      </c>
      <c r="L430" s="77">
        <v>0.34113618000000001</v>
      </c>
      <c r="M430" s="78">
        <v>0</v>
      </c>
      <c r="N430" s="78">
        <v>0</v>
      </c>
      <c r="O430" s="78">
        <v>0</v>
      </c>
    </row>
    <row r="431" spans="2:15">
      <c r="B431" t="s">
        <v>2741</v>
      </c>
      <c r="C431" t="s">
        <v>2742</v>
      </c>
      <c r="D431" t="s">
        <v>2374</v>
      </c>
      <c r="E431" t="s">
        <v>1248</v>
      </c>
      <c r="F431" t="s">
        <v>2743</v>
      </c>
      <c r="G431" t="s">
        <v>1516</v>
      </c>
      <c r="H431" t="s">
        <v>106</v>
      </c>
      <c r="I431" s="77">
        <v>71</v>
      </c>
      <c r="J431" s="77">
        <v>1299</v>
      </c>
      <c r="K431" s="77">
        <v>0</v>
      </c>
      <c r="L431" s="77">
        <v>3.3073319400000001</v>
      </c>
      <c r="M431" s="78">
        <v>0</v>
      </c>
      <c r="N431" s="78">
        <v>0</v>
      </c>
      <c r="O431" s="78">
        <v>0</v>
      </c>
    </row>
    <row r="432" spans="2:15">
      <c r="B432" t="s">
        <v>2744</v>
      </c>
      <c r="C432" t="s">
        <v>2745</v>
      </c>
      <c r="D432" t="s">
        <v>2374</v>
      </c>
      <c r="E432" t="s">
        <v>1248</v>
      </c>
      <c r="F432" t="s">
        <v>2746</v>
      </c>
      <c r="G432" t="s">
        <v>1516</v>
      </c>
      <c r="H432" t="s">
        <v>106</v>
      </c>
      <c r="I432" s="77">
        <v>796</v>
      </c>
      <c r="J432" s="77">
        <v>947</v>
      </c>
      <c r="K432" s="77">
        <v>0</v>
      </c>
      <c r="L432" s="77">
        <v>27.03169832</v>
      </c>
      <c r="M432" s="78">
        <v>0</v>
      </c>
      <c r="N432" s="78">
        <v>0</v>
      </c>
      <c r="O432" s="78">
        <v>0</v>
      </c>
    </row>
    <row r="433" spans="2:15">
      <c r="B433" t="s">
        <v>2747</v>
      </c>
      <c r="C433" t="s">
        <v>2748</v>
      </c>
      <c r="D433" t="s">
        <v>2374</v>
      </c>
      <c r="E433" t="s">
        <v>1248</v>
      </c>
      <c r="F433" t="s">
        <v>2749</v>
      </c>
      <c r="G433" t="s">
        <v>1516</v>
      </c>
      <c r="H433" t="s">
        <v>106</v>
      </c>
      <c r="I433" s="77">
        <v>13</v>
      </c>
      <c r="J433" s="77">
        <v>23763</v>
      </c>
      <c r="K433" s="77">
        <v>0</v>
      </c>
      <c r="L433" s="77">
        <v>11.07783534</v>
      </c>
      <c r="M433" s="78">
        <v>0</v>
      </c>
      <c r="N433" s="78">
        <v>0</v>
      </c>
      <c r="O433" s="78">
        <v>0</v>
      </c>
    </row>
    <row r="434" spans="2:15">
      <c r="B434" t="s">
        <v>2750</v>
      </c>
      <c r="C434" t="s">
        <v>2751</v>
      </c>
      <c r="D434" t="s">
        <v>398</v>
      </c>
      <c r="E434" t="s">
        <v>1248</v>
      </c>
      <c r="F434" t="s">
        <v>2752</v>
      </c>
      <c r="G434" t="s">
        <v>1516</v>
      </c>
      <c r="H434" t="s">
        <v>106</v>
      </c>
      <c r="I434" s="77">
        <v>2594</v>
      </c>
      <c r="J434" s="77">
        <v>311</v>
      </c>
      <c r="K434" s="77">
        <v>0</v>
      </c>
      <c r="L434" s="77">
        <v>28.929481240000001</v>
      </c>
      <c r="M434" s="78">
        <v>0</v>
      </c>
      <c r="N434" s="78">
        <v>0</v>
      </c>
      <c r="O434" s="78">
        <v>0</v>
      </c>
    </row>
    <row r="435" spans="2:15">
      <c r="B435" t="s">
        <v>2753</v>
      </c>
      <c r="C435" t="s">
        <v>2754</v>
      </c>
      <c r="D435" t="s">
        <v>398</v>
      </c>
      <c r="E435" t="s">
        <v>1248</v>
      </c>
      <c r="F435" t="s">
        <v>2755</v>
      </c>
      <c r="G435" t="s">
        <v>1516</v>
      </c>
      <c r="H435" t="s">
        <v>106</v>
      </c>
      <c r="I435" s="77">
        <v>17</v>
      </c>
      <c r="J435" s="77">
        <v>7431</v>
      </c>
      <c r="K435" s="77">
        <v>0</v>
      </c>
      <c r="L435" s="77">
        <v>4.5300862200000003</v>
      </c>
      <c r="M435" s="78">
        <v>0</v>
      </c>
      <c r="N435" s="78">
        <v>0</v>
      </c>
      <c r="O435" s="78">
        <v>0</v>
      </c>
    </row>
    <row r="436" spans="2:15">
      <c r="B436" t="s">
        <v>2756</v>
      </c>
      <c r="C436" t="s">
        <v>2757</v>
      </c>
      <c r="D436" t="s">
        <v>2374</v>
      </c>
      <c r="E436" t="s">
        <v>1248</v>
      </c>
      <c r="F436" t="s">
        <v>2758</v>
      </c>
      <c r="G436" t="s">
        <v>1516</v>
      </c>
      <c r="H436" t="s">
        <v>106</v>
      </c>
      <c r="I436" s="77">
        <v>10</v>
      </c>
      <c r="J436" s="77">
        <v>10132</v>
      </c>
      <c r="K436" s="77">
        <v>0</v>
      </c>
      <c r="L436" s="77">
        <v>3.6333351999999999</v>
      </c>
      <c r="M436" s="78">
        <v>0</v>
      </c>
      <c r="N436" s="78">
        <v>0</v>
      </c>
      <c r="O436" s="78">
        <v>0</v>
      </c>
    </row>
    <row r="437" spans="2:15">
      <c r="B437" t="s">
        <v>2759</v>
      </c>
      <c r="C437" t="s">
        <v>2760</v>
      </c>
      <c r="D437" t="s">
        <v>398</v>
      </c>
      <c r="E437" t="s">
        <v>1248</v>
      </c>
      <c r="F437" t="s">
        <v>2761</v>
      </c>
      <c r="G437" t="s">
        <v>1516</v>
      </c>
      <c r="H437" t="s">
        <v>106</v>
      </c>
      <c r="I437" s="77">
        <v>8</v>
      </c>
      <c r="J437" s="77">
        <v>705</v>
      </c>
      <c r="K437" s="77">
        <v>0</v>
      </c>
      <c r="L437" s="77">
        <v>0.2022504</v>
      </c>
      <c r="M437" s="78">
        <v>0</v>
      </c>
      <c r="N437" s="78">
        <v>0</v>
      </c>
      <c r="O437" s="78">
        <v>0</v>
      </c>
    </row>
    <row r="438" spans="2:15">
      <c r="B438" t="s">
        <v>2762</v>
      </c>
      <c r="C438" t="s">
        <v>2763</v>
      </c>
      <c r="D438" t="s">
        <v>398</v>
      </c>
      <c r="E438" t="s">
        <v>1248</v>
      </c>
      <c r="F438" t="s">
        <v>2764</v>
      </c>
      <c r="G438" t="s">
        <v>1516</v>
      </c>
      <c r="H438" t="s">
        <v>106</v>
      </c>
      <c r="I438" s="77">
        <v>305</v>
      </c>
      <c r="J438" s="77">
        <v>2698</v>
      </c>
      <c r="K438" s="77">
        <v>0</v>
      </c>
      <c r="L438" s="77">
        <v>29.508835399999999</v>
      </c>
      <c r="M438" s="78">
        <v>0</v>
      </c>
      <c r="N438" s="78">
        <v>0</v>
      </c>
      <c r="O438" s="78">
        <v>0</v>
      </c>
    </row>
    <row r="439" spans="2:15">
      <c r="B439" t="s">
        <v>2765</v>
      </c>
      <c r="C439" t="s">
        <v>2766</v>
      </c>
      <c r="D439" t="s">
        <v>398</v>
      </c>
      <c r="E439" t="s">
        <v>1248</v>
      </c>
      <c r="F439" t="s">
        <v>2767</v>
      </c>
      <c r="G439" t="s">
        <v>1516</v>
      </c>
      <c r="H439" t="s">
        <v>106</v>
      </c>
      <c r="I439" s="77">
        <v>17</v>
      </c>
      <c r="J439" s="77">
        <v>12870</v>
      </c>
      <c r="K439" s="77">
        <v>0</v>
      </c>
      <c r="L439" s="77">
        <v>7.8458094000000003</v>
      </c>
      <c r="M439" s="78">
        <v>0</v>
      </c>
      <c r="N439" s="78">
        <v>0</v>
      </c>
      <c r="O439" s="78">
        <v>0</v>
      </c>
    </row>
    <row r="440" spans="2:15">
      <c r="B440" t="s">
        <v>2768</v>
      </c>
      <c r="C440" t="s">
        <v>2769</v>
      </c>
      <c r="D440" t="s">
        <v>398</v>
      </c>
      <c r="E440" t="s">
        <v>1248</v>
      </c>
      <c r="F440" t="s">
        <v>2770</v>
      </c>
      <c r="G440" t="s">
        <v>1516</v>
      </c>
      <c r="H440" t="s">
        <v>106</v>
      </c>
      <c r="I440" s="77">
        <v>50</v>
      </c>
      <c r="J440" s="77">
        <v>6299</v>
      </c>
      <c r="K440" s="77">
        <v>0</v>
      </c>
      <c r="L440" s="77">
        <v>11.294107</v>
      </c>
      <c r="M440" s="78">
        <v>0</v>
      </c>
      <c r="N440" s="78">
        <v>0</v>
      </c>
      <c r="O440" s="78">
        <v>0</v>
      </c>
    </row>
    <row r="441" spans="2:15">
      <c r="B441" t="s">
        <v>2771</v>
      </c>
      <c r="C441" t="s">
        <v>2772</v>
      </c>
      <c r="D441" t="s">
        <v>398</v>
      </c>
      <c r="E441" t="s">
        <v>1248</v>
      </c>
      <c r="F441" t="s">
        <v>2773</v>
      </c>
      <c r="G441" t="s">
        <v>1288</v>
      </c>
      <c r="H441" t="s">
        <v>106</v>
      </c>
      <c r="I441" s="77">
        <v>2</v>
      </c>
      <c r="J441" s="77">
        <v>2514</v>
      </c>
      <c r="K441" s="77">
        <v>0</v>
      </c>
      <c r="L441" s="77">
        <v>0.18030408000000001</v>
      </c>
      <c r="M441" s="78">
        <v>0</v>
      </c>
      <c r="N441" s="78">
        <v>0</v>
      </c>
      <c r="O441" s="78">
        <v>0</v>
      </c>
    </row>
    <row r="442" spans="2:15">
      <c r="B442" t="s">
        <v>2774</v>
      </c>
      <c r="C442" t="s">
        <v>2775</v>
      </c>
      <c r="D442" t="s">
        <v>2374</v>
      </c>
      <c r="E442" t="s">
        <v>1248</v>
      </c>
      <c r="F442" t="s">
        <v>2776</v>
      </c>
      <c r="G442" t="s">
        <v>1288</v>
      </c>
      <c r="H442" t="s">
        <v>106</v>
      </c>
      <c r="I442" s="77">
        <v>1</v>
      </c>
      <c r="J442" s="77">
        <v>3477</v>
      </c>
      <c r="K442" s="77">
        <v>0</v>
      </c>
      <c r="L442" s="77">
        <v>0.12468522</v>
      </c>
      <c r="M442" s="78">
        <v>0</v>
      </c>
      <c r="N442" s="78">
        <v>0</v>
      </c>
      <c r="O442" s="78">
        <v>0</v>
      </c>
    </row>
    <row r="443" spans="2:15">
      <c r="B443" t="s">
        <v>2777</v>
      </c>
      <c r="C443" t="s">
        <v>2778</v>
      </c>
      <c r="D443" t="s">
        <v>2374</v>
      </c>
      <c r="E443" t="s">
        <v>1248</v>
      </c>
      <c r="F443" t="s">
        <v>2779</v>
      </c>
      <c r="G443" t="s">
        <v>1288</v>
      </c>
      <c r="H443" t="s">
        <v>106</v>
      </c>
      <c r="I443" s="77">
        <v>1</v>
      </c>
      <c r="J443" s="77">
        <v>2591</v>
      </c>
      <c r="K443" s="77">
        <v>0</v>
      </c>
      <c r="L443" s="77">
        <v>9.2913259999999998E-2</v>
      </c>
      <c r="M443" s="78">
        <v>0</v>
      </c>
      <c r="N443" s="78">
        <v>0</v>
      </c>
      <c r="O443" s="78">
        <v>0</v>
      </c>
    </row>
    <row r="444" spans="2:15">
      <c r="B444" t="s">
        <v>2780</v>
      </c>
      <c r="C444" t="s">
        <v>2781</v>
      </c>
      <c r="D444" t="s">
        <v>398</v>
      </c>
      <c r="E444" t="s">
        <v>1248</v>
      </c>
      <c r="F444" t="s">
        <v>2782</v>
      </c>
      <c r="G444" t="s">
        <v>1288</v>
      </c>
      <c r="H444" t="s">
        <v>106</v>
      </c>
      <c r="I444" s="77">
        <v>264</v>
      </c>
      <c r="J444" s="77">
        <v>30508</v>
      </c>
      <c r="K444" s="77">
        <v>0</v>
      </c>
      <c r="L444" s="77">
        <v>288.82045632000001</v>
      </c>
      <c r="M444" s="78">
        <v>0</v>
      </c>
      <c r="N444" s="78">
        <v>1E-4</v>
      </c>
      <c r="O444" s="78">
        <v>0</v>
      </c>
    </row>
    <row r="445" spans="2:15">
      <c r="B445" t="s">
        <v>2783</v>
      </c>
      <c r="C445" t="s">
        <v>2784</v>
      </c>
      <c r="D445" t="s">
        <v>398</v>
      </c>
      <c r="E445" t="s">
        <v>1248</v>
      </c>
      <c r="F445" t="s">
        <v>2785</v>
      </c>
      <c r="G445" t="s">
        <v>1288</v>
      </c>
      <c r="H445" t="s">
        <v>106</v>
      </c>
      <c r="I445" s="77">
        <v>8</v>
      </c>
      <c r="J445" s="77">
        <v>66104</v>
      </c>
      <c r="K445" s="77">
        <v>0</v>
      </c>
      <c r="L445" s="77">
        <v>18.96391552</v>
      </c>
      <c r="M445" s="78">
        <v>0</v>
      </c>
      <c r="N445" s="78">
        <v>0</v>
      </c>
      <c r="O445" s="78">
        <v>0</v>
      </c>
    </row>
    <row r="446" spans="2:15">
      <c r="B446" t="s">
        <v>2786</v>
      </c>
      <c r="C446" t="s">
        <v>2787</v>
      </c>
      <c r="D446" t="s">
        <v>2374</v>
      </c>
      <c r="E446" t="s">
        <v>1248</v>
      </c>
      <c r="F446" t="s">
        <v>2788</v>
      </c>
      <c r="G446" t="s">
        <v>1288</v>
      </c>
      <c r="H446" t="s">
        <v>106</v>
      </c>
      <c r="I446" s="77">
        <v>1</v>
      </c>
      <c r="J446" s="77">
        <v>1018</v>
      </c>
      <c r="K446" s="77">
        <v>1.14752E-3</v>
      </c>
      <c r="L446" s="77">
        <v>3.7652999999999999E-2</v>
      </c>
      <c r="M446" s="78">
        <v>0</v>
      </c>
      <c r="N446" s="78">
        <v>0</v>
      </c>
      <c r="O446" s="78">
        <v>0</v>
      </c>
    </row>
    <row r="447" spans="2:15">
      <c r="B447" t="s">
        <v>2789</v>
      </c>
      <c r="C447" t="s">
        <v>2790</v>
      </c>
      <c r="D447" t="s">
        <v>398</v>
      </c>
      <c r="E447" t="s">
        <v>1248</v>
      </c>
      <c r="F447" t="s">
        <v>2791</v>
      </c>
      <c r="G447" t="s">
        <v>1288</v>
      </c>
      <c r="H447" t="s">
        <v>106</v>
      </c>
      <c r="I447" s="77">
        <v>6</v>
      </c>
      <c r="J447" s="77">
        <v>1756</v>
      </c>
      <c r="K447" s="77">
        <v>1.000494E-2</v>
      </c>
      <c r="L447" s="77">
        <v>0.3878259</v>
      </c>
      <c r="M447" s="78">
        <v>0</v>
      </c>
      <c r="N447" s="78">
        <v>0</v>
      </c>
      <c r="O447" s="78">
        <v>0</v>
      </c>
    </row>
    <row r="448" spans="2:15">
      <c r="B448" t="s">
        <v>2792</v>
      </c>
      <c r="C448" t="s">
        <v>2793</v>
      </c>
      <c r="D448" t="s">
        <v>2374</v>
      </c>
      <c r="E448" t="s">
        <v>1248</v>
      </c>
      <c r="F448" t="s">
        <v>2794</v>
      </c>
      <c r="G448" t="s">
        <v>1288</v>
      </c>
      <c r="H448" t="s">
        <v>106</v>
      </c>
      <c r="I448" s="77">
        <v>10</v>
      </c>
      <c r="J448" s="77">
        <v>18893</v>
      </c>
      <c r="K448" s="77">
        <v>0</v>
      </c>
      <c r="L448" s="77">
        <v>6.7750298000000004</v>
      </c>
      <c r="M448" s="78">
        <v>0</v>
      </c>
      <c r="N448" s="78">
        <v>0</v>
      </c>
      <c r="O448" s="78">
        <v>0</v>
      </c>
    </row>
    <row r="449" spans="2:15">
      <c r="B449" t="s">
        <v>2795</v>
      </c>
      <c r="C449" t="s">
        <v>2796</v>
      </c>
      <c r="D449" t="s">
        <v>2374</v>
      </c>
      <c r="E449" t="s">
        <v>1248</v>
      </c>
      <c r="F449" t="s">
        <v>2797</v>
      </c>
      <c r="G449" t="s">
        <v>1288</v>
      </c>
      <c r="H449" t="s">
        <v>106</v>
      </c>
      <c r="I449" s="77">
        <v>281</v>
      </c>
      <c r="J449" s="77">
        <v>6416</v>
      </c>
      <c r="K449" s="77">
        <v>0</v>
      </c>
      <c r="L449" s="77">
        <v>64.65185056</v>
      </c>
      <c r="M449" s="78">
        <v>0</v>
      </c>
      <c r="N449" s="78">
        <v>0</v>
      </c>
      <c r="O449" s="78">
        <v>0</v>
      </c>
    </row>
    <row r="450" spans="2:15">
      <c r="B450" t="s">
        <v>2798</v>
      </c>
      <c r="C450" t="s">
        <v>2799</v>
      </c>
      <c r="D450" t="s">
        <v>398</v>
      </c>
      <c r="E450" t="s">
        <v>1248</v>
      </c>
      <c r="F450" t="s">
        <v>2800</v>
      </c>
      <c r="G450" t="s">
        <v>1288</v>
      </c>
      <c r="H450" t="s">
        <v>106</v>
      </c>
      <c r="I450" s="77">
        <v>6</v>
      </c>
      <c r="J450" s="77">
        <v>1591</v>
      </c>
      <c r="K450" s="77">
        <v>4.9486799999999996E-3</v>
      </c>
      <c r="L450" s="77">
        <v>0.34726824000000001</v>
      </c>
      <c r="M450" s="78">
        <v>0</v>
      </c>
      <c r="N450" s="78">
        <v>0</v>
      </c>
      <c r="O450" s="78">
        <v>0</v>
      </c>
    </row>
    <row r="451" spans="2:15">
      <c r="B451" t="s">
        <v>2801</v>
      </c>
      <c r="C451" t="s">
        <v>2802</v>
      </c>
      <c r="D451" t="s">
        <v>2374</v>
      </c>
      <c r="E451" t="s">
        <v>1248</v>
      </c>
      <c r="F451" t="s">
        <v>2803</v>
      </c>
      <c r="G451" t="s">
        <v>1288</v>
      </c>
      <c r="H451" t="s">
        <v>106</v>
      </c>
      <c r="I451" s="77">
        <v>5</v>
      </c>
      <c r="J451" s="77">
        <v>42495</v>
      </c>
      <c r="K451" s="77">
        <v>0</v>
      </c>
      <c r="L451" s="77">
        <v>7.6193534999999999</v>
      </c>
      <c r="M451" s="78">
        <v>0</v>
      </c>
      <c r="N451" s="78">
        <v>0</v>
      </c>
      <c r="O451" s="78">
        <v>0</v>
      </c>
    </row>
    <row r="452" spans="2:15">
      <c r="B452" t="s">
        <v>2804</v>
      </c>
      <c r="C452" t="s">
        <v>2805</v>
      </c>
      <c r="D452" t="s">
        <v>2374</v>
      </c>
      <c r="E452" t="s">
        <v>1248</v>
      </c>
      <c r="F452" t="s">
        <v>2806</v>
      </c>
      <c r="G452" t="s">
        <v>1288</v>
      </c>
      <c r="H452" t="s">
        <v>106</v>
      </c>
      <c r="I452" s="77">
        <v>9</v>
      </c>
      <c r="J452" s="77">
        <v>1972</v>
      </c>
      <c r="K452" s="77">
        <v>0</v>
      </c>
      <c r="L452" s="77">
        <v>0.63644327999999994</v>
      </c>
      <c r="M452" s="78">
        <v>0</v>
      </c>
      <c r="N452" s="78">
        <v>0</v>
      </c>
      <c r="O452" s="78">
        <v>0</v>
      </c>
    </row>
    <row r="453" spans="2:15">
      <c r="B453" t="s">
        <v>2807</v>
      </c>
      <c r="C453" t="s">
        <v>2808</v>
      </c>
      <c r="D453" t="s">
        <v>2374</v>
      </c>
      <c r="E453" t="s">
        <v>1248</v>
      </c>
      <c r="F453" t="s">
        <v>2809</v>
      </c>
      <c r="G453" t="s">
        <v>1288</v>
      </c>
      <c r="H453" t="s">
        <v>106</v>
      </c>
      <c r="I453" s="77">
        <v>11</v>
      </c>
      <c r="J453" s="77">
        <v>850</v>
      </c>
      <c r="K453" s="77">
        <v>0</v>
      </c>
      <c r="L453" s="77">
        <v>0.33529100000000001</v>
      </c>
      <c r="M453" s="78">
        <v>0</v>
      </c>
      <c r="N453" s="78">
        <v>0</v>
      </c>
      <c r="O453" s="78">
        <v>0</v>
      </c>
    </row>
    <row r="454" spans="2:15">
      <c r="B454" t="s">
        <v>2810</v>
      </c>
      <c r="C454" t="s">
        <v>2811</v>
      </c>
      <c r="D454" t="s">
        <v>398</v>
      </c>
      <c r="E454" t="s">
        <v>1248</v>
      </c>
      <c r="F454" t="s">
        <v>2812</v>
      </c>
      <c r="G454" t="s">
        <v>1288</v>
      </c>
      <c r="H454" t="s">
        <v>106</v>
      </c>
      <c r="I454" s="77">
        <v>3</v>
      </c>
      <c r="J454" s="77">
        <v>32114</v>
      </c>
      <c r="K454" s="77">
        <v>2.0153319999999999E-2</v>
      </c>
      <c r="L454" s="77">
        <v>3.47497744</v>
      </c>
      <c r="M454" s="78">
        <v>0</v>
      </c>
      <c r="N454" s="78">
        <v>0</v>
      </c>
      <c r="O454" s="78">
        <v>0</v>
      </c>
    </row>
    <row r="455" spans="2:15">
      <c r="B455" t="s">
        <v>2813</v>
      </c>
      <c r="C455" t="s">
        <v>2814</v>
      </c>
      <c r="D455" t="s">
        <v>398</v>
      </c>
      <c r="E455" t="s">
        <v>1248</v>
      </c>
      <c r="F455" t="s">
        <v>2815</v>
      </c>
      <c r="G455" t="s">
        <v>1288</v>
      </c>
      <c r="H455" t="s">
        <v>106</v>
      </c>
      <c r="I455" s="77">
        <v>490</v>
      </c>
      <c r="J455" s="77">
        <v>1637</v>
      </c>
      <c r="K455" s="77">
        <v>0</v>
      </c>
      <c r="L455" s="77">
        <v>28.764381799999999</v>
      </c>
      <c r="M455" s="78">
        <v>0</v>
      </c>
      <c r="N455" s="78">
        <v>0</v>
      </c>
      <c r="O455" s="78">
        <v>0</v>
      </c>
    </row>
    <row r="456" spans="2:15">
      <c r="B456" t="s">
        <v>2816</v>
      </c>
      <c r="C456" t="s">
        <v>2817</v>
      </c>
      <c r="D456" t="s">
        <v>398</v>
      </c>
      <c r="E456" t="s">
        <v>1248</v>
      </c>
      <c r="F456" t="s">
        <v>2818</v>
      </c>
      <c r="G456" t="s">
        <v>1288</v>
      </c>
      <c r="H456" t="s">
        <v>106</v>
      </c>
      <c r="I456" s="77">
        <v>1</v>
      </c>
      <c r="J456" s="77">
        <v>1611</v>
      </c>
      <c r="K456" s="77">
        <v>0</v>
      </c>
      <c r="L456" s="77">
        <v>5.7770460000000003E-2</v>
      </c>
      <c r="M456" s="78">
        <v>0</v>
      </c>
      <c r="N456" s="78">
        <v>0</v>
      </c>
      <c r="O456" s="78">
        <v>0</v>
      </c>
    </row>
    <row r="457" spans="2:15">
      <c r="B457" t="s">
        <v>2819</v>
      </c>
      <c r="C457" t="s">
        <v>2820</v>
      </c>
      <c r="D457" t="s">
        <v>398</v>
      </c>
      <c r="E457" t="s">
        <v>1248</v>
      </c>
      <c r="F457" t="s">
        <v>2821</v>
      </c>
      <c r="G457" t="s">
        <v>1288</v>
      </c>
      <c r="H457" t="s">
        <v>106</v>
      </c>
      <c r="I457" s="77">
        <v>256</v>
      </c>
      <c r="J457" s="77">
        <v>3679</v>
      </c>
      <c r="K457" s="77">
        <v>0</v>
      </c>
      <c r="L457" s="77">
        <v>33.773808639999999</v>
      </c>
      <c r="M457" s="78">
        <v>0</v>
      </c>
      <c r="N457" s="78">
        <v>0</v>
      </c>
      <c r="O457" s="78">
        <v>0</v>
      </c>
    </row>
    <row r="458" spans="2:15">
      <c r="B458" t="s">
        <v>2822</v>
      </c>
      <c r="C458" t="s">
        <v>2823</v>
      </c>
      <c r="D458" t="s">
        <v>398</v>
      </c>
      <c r="E458" t="s">
        <v>1248</v>
      </c>
      <c r="F458" t="s">
        <v>2824</v>
      </c>
      <c r="G458" t="s">
        <v>1288</v>
      </c>
      <c r="H458" t="s">
        <v>106</v>
      </c>
      <c r="I458" s="77">
        <v>27</v>
      </c>
      <c r="J458" s="77">
        <v>709</v>
      </c>
      <c r="K458" s="77">
        <v>0</v>
      </c>
      <c r="L458" s="77">
        <v>0.68646797999999998</v>
      </c>
      <c r="M458" s="78">
        <v>0</v>
      </c>
      <c r="N458" s="78">
        <v>0</v>
      </c>
      <c r="O458" s="78">
        <v>0</v>
      </c>
    </row>
    <row r="459" spans="2:15">
      <c r="B459" t="s">
        <v>2825</v>
      </c>
      <c r="C459" t="s">
        <v>2826</v>
      </c>
      <c r="D459" t="s">
        <v>398</v>
      </c>
      <c r="E459" t="s">
        <v>1248</v>
      </c>
      <c r="F459" t="s">
        <v>2827</v>
      </c>
      <c r="G459" t="s">
        <v>1288</v>
      </c>
      <c r="H459" t="s">
        <v>106</v>
      </c>
      <c r="I459" s="77">
        <v>3883</v>
      </c>
      <c r="J459" s="77">
        <v>212</v>
      </c>
      <c r="K459" s="77">
        <v>0</v>
      </c>
      <c r="L459" s="77">
        <v>29.519808560000001</v>
      </c>
      <c r="M459" s="78">
        <v>0</v>
      </c>
      <c r="N459" s="78">
        <v>0</v>
      </c>
      <c r="O459" s="78">
        <v>0</v>
      </c>
    </row>
    <row r="460" spans="2:15">
      <c r="B460" t="s">
        <v>2828</v>
      </c>
      <c r="C460" t="s">
        <v>2829</v>
      </c>
      <c r="D460" t="s">
        <v>398</v>
      </c>
      <c r="E460" t="s">
        <v>1248</v>
      </c>
      <c r="F460" t="s">
        <v>2830</v>
      </c>
      <c r="G460" t="s">
        <v>1288</v>
      </c>
      <c r="H460" t="s">
        <v>106</v>
      </c>
      <c r="I460" s="77">
        <v>52860.88</v>
      </c>
      <c r="J460" s="77">
        <v>8611</v>
      </c>
      <c r="K460" s="77">
        <v>0</v>
      </c>
      <c r="L460" s="77">
        <v>16322.935451204799</v>
      </c>
      <c r="M460" s="78">
        <v>0</v>
      </c>
      <c r="N460" s="78">
        <v>4.8999999999999998E-3</v>
      </c>
      <c r="O460" s="78">
        <v>6.9999999999999999E-4</v>
      </c>
    </row>
    <row r="461" spans="2:15">
      <c r="B461" t="s">
        <v>2831</v>
      </c>
      <c r="C461" t="s">
        <v>2832</v>
      </c>
      <c r="D461" t="s">
        <v>398</v>
      </c>
      <c r="E461" t="s">
        <v>1248</v>
      </c>
      <c r="F461" t="s">
        <v>2833</v>
      </c>
      <c r="G461" t="s">
        <v>1288</v>
      </c>
      <c r="H461" t="s">
        <v>106</v>
      </c>
      <c r="I461" s="77">
        <v>1000</v>
      </c>
      <c r="J461" s="77">
        <v>784</v>
      </c>
      <c r="K461" s="77">
        <v>0.67237499999999994</v>
      </c>
      <c r="L461" s="77">
        <v>28.786615000000001</v>
      </c>
      <c r="M461" s="78">
        <v>0</v>
      </c>
      <c r="N461" s="78">
        <v>0</v>
      </c>
      <c r="O461" s="78">
        <v>0</v>
      </c>
    </row>
    <row r="462" spans="2:15">
      <c r="B462" t="s">
        <v>2834</v>
      </c>
      <c r="C462" t="s">
        <v>2835</v>
      </c>
      <c r="D462" t="s">
        <v>2374</v>
      </c>
      <c r="E462" t="s">
        <v>1248</v>
      </c>
      <c r="F462" t="s">
        <v>2836</v>
      </c>
      <c r="G462" t="s">
        <v>1288</v>
      </c>
      <c r="H462" t="s">
        <v>106</v>
      </c>
      <c r="I462" s="77">
        <v>8286</v>
      </c>
      <c r="J462" s="77">
        <v>80.89</v>
      </c>
      <c r="K462" s="77">
        <v>0</v>
      </c>
      <c r="L462" s="77">
        <v>24.035327804400001</v>
      </c>
      <c r="M462" s="78">
        <v>0</v>
      </c>
      <c r="N462" s="78">
        <v>0</v>
      </c>
      <c r="O462" s="78">
        <v>0</v>
      </c>
    </row>
    <row r="463" spans="2:15">
      <c r="B463" t="s">
        <v>2837</v>
      </c>
      <c r="C463" t="s">
        <v>2838</v>
      </c>
      <c r="D463" t="s">
        <v>398</v>
      </c>
      <c r="E463" t="s">
        <v>1248</v>
      </c>
      <c r="F463" t="s">
        <v>1405</v>
      </c>
      <c r="G463" t="s">
        <v>1288</v>
      </c>
      <c r="H463" t="s">
        <v>106</v>
      </c>
      <c r="I463" s="77">
        <v>370</v>
      </c>
      <c r="J463" s="77">
        <v>1250</v>
      </c>
      <c r="K463" s="77">
        <v>0</v>
      </c>
      <c r="L463" s="77">
        <v>16.585249999999998</v>
      </c>
      <c r="M463" s="78">
        <v>0</v>
      </c>
      <c r="N463" s="78">
        <v>0</v>
      </c>
      <c r="O463" s="78">
        <v>0</v>
      </c>
    </row>
    <row r="464" spans="2:15">
      <c r="B464" t="s">
        <v>2839</v>
      </c>
      <c r="C464" t="s">
        <v>2840</v>
      </c>
      <c r="D464" t="s">
        <v>2374</v>
      </c>
      <c r="E464" t="s">
        <v>1248</v>
      </c>
      <c r="F464" t="s">
        <v>2841</v>
      </c>
      <c r="G464" t="s">
        <v>1288</v>
      </c>
      <c r="H464" t="s">
        <v>106</v>
      </c>
      <c r="I464" s="77">
        <v>5</v>
      </c>
      <c r="J464" s="77">
        <v>942</v>
      </c>
      <c r="K464" s="77">
        <v>1.161864E-2</v>
      </c>
      <c r="L464" s="77">
        <v>0.18051924</v>
      </c>
      <c r="M464" s="78">
        <v>0</v>
      </c>
      <c r="N464" s="78">
        <v>0</v>
      </c>
      <c r="O464" s="78">
        <v>0</v>
      </c>
    </row>
    <row r="465" spans="2:15">
      <c r="B465" t="s">
        <v>2842</v>
      </c>
      <c r="C465" t="s">
        <v>2843</v>
      </c>
      <c r="D465" t="s">
        <v>2374</v>
      </c>
      <c r="E465" t="s">
        <v>1248</v>
      </c>
      <c r="F465" t="s">
        <v>2844</v>
      </c>
      <c r="G465" t="s">
        <v>1288</v>
      </c>
      <c r="H465" t="s">
        <v>110</v>
      </c>
      <c r="I465" s="77">
        <v>23967.73</v>
      </c>
      <c r="J465" s="77">
        <v>13696</v>
      </c>
      <c r="K465" s="77">
        <v>0</v>
      </c>
      <c r="L465" s="77">
        <v>12789.7452159769</v>
      </c>
      <c r="M465" s="78">
        <v>1E-4</v>
      </c>
      <c r="N465" s="78">
        <v>3.8999999999999998E-3</v>
      </c>
      <c r="O465" s="78">
        <v>5.0000000000000001E-4</v>
      </c>
    </row>
    <row r="466" spans="2:15">
      <c r="B466" t="s">
        <v>2845</v>
      </c>
      <c r="C466" t="s">
        <v>2846</v>
      </c>
      <c r="D466" t="s">
        <v>2374</v>
      </c>
      <c r="E466" t="s">
        <v>1248</v>
      </c>
      <c r="F466" t="s">
        <v>2847</v>
      </c>
      <c r="G466" t="s">
        <v>1288</v>
      </c>
      <c r="H466" t="s">
        <v>106</v>
      </c>
      <c r="I466" s="77">
        <v>350</v>
      </c>
      <c r="J466" s="77">
        <v>3052</v>
      </c>
      <c r="K466" s="77">
        <v>0</v>
      </c>
      <c r="L466" s="77">
        <v>38.305652000000002</v>
      </c>
      <c r="M466" s="78">
        <v>0</v>
      </c>
      <c r="N466" s="78">
        <v>0</v>
      </c>
      <c r="O466" s="78">
        <v>0</v>
      </c>
    </row>
    <row r="467" spans="2:15">
      <c r="B467" t="s">
        <v>2848</v>
      </c>
      <c r="C467" t="s">
        <v>2849</v>
      </c>
      <c r="D467" t="s">
        <v>2374</v>
      </c>
      <c r="E467" t="s">
        <v>1248</v>
      </c>
      <c r="F467" t="s">
        <v>2850</v>
      </c>
      <c r="G467" t="s">
        <v>1288</v>
      </c>
      <c r="H467" t="s">
        <v>106</v>
      </c>
      <c r="I467" s="77">
        <v>1860</v>
      </c>
      <c r="J467" s="77">
        <v>572</v>
      </c>
      <c r="K467" s="77">
        <v>0</v>
      </c>
      <c r="L467" s="77">
        <v>38.152171199999998</v>
      </c>
      <c r="M467" s="78">
        <v>0</v>
      </c>
      <c r="N467" s="78">
        <v>0</v>
      </c>
      <c r="O467" s="78">
        <v>0</v>
      </c>
    </row>
    <row r="468" spans="2:15">
      <c r="B468" t="s">
        <v>2851</v>
      </c>
      <c r="C468" t="s">
        <v>2852</v>
      </c>
      <c r="D468" t="s">
        <v>398</v>
      </c>
      <c r="E468" t="s">
        <v>1248</v>
      </c>
      <c r="F468" t="s">
        <v>2853</v>
      </c>
      <c r="G468" t="s">
        <v>1288</v>
      </c>
      <c r="H468" t="s">
        <v>106</v>
      </c>
      <c r="I468" s="77">
        <v>1</v>
      </c>
      <c r="J468" s="77">
        <v>1719</v>
      </c>
      <c r="K468" s="77">
        <v>1.2909600000000001E-3</v>
      </c>
      <c r="L468" s="77">
        <v>6.2934299999999999E-2</v>
      </c>
      <c r="M468" s="78">
        <v>0</v>
      </c>
      <c r="N468" s="78">
        <v>0</v>
      </c>
      <c r="O468" s="78">
        <v>0</v>
      </c>
    </row>
    <row r="469" spans="2:15">
      <c r="B469" t="s">
        <v>2854</v>
      </c>
      <c r="C469" t="s">
        <v>2855</v>
      </c>
      <c r="D469" t="s">
        <v>2374</v>
      </c>
      <c r="E469" t="s">
        <v>1248</v>
      </c>
      <c r="F469" t="s">
        <v>2856</v>
      </c>
      <c r="G469" t="s">
        <v>1288</v>
      </c>
      <c r="H469" t="s">
        <v>110</v>
      </c>
      <c r="I469" s="77">
        <v>34513.660000000003</v>
      </c>
      <c r="J469" s="77">
        <v>13650</v>
      </c>
      <c r="K469" s="77">
        <v>0</v>
      </c>
      <c r="L469" s="77">
        <v>18355.444665558</v>
      </c>
      <c r="M469" s="78">
        <v>2.0000000000000001E-4</v>
      </c>
      <c r="N469" s="78">
        <v>5.4999999999999997E-3</v>
      </c>
      <c r="O469" s="78">
        <v>8.0000000000000004E-4</v>
      </c>
    </row>
    <row r="470" spans="2:15">
      <c r="B470" t="s">
        <v>2857</v>
      </c>
      <c r="C470" t="s">
        <v>2858</v>
      </c>
      <c r="D470" t="s">
        <v>2374</v>
      </c>
      <c r="E470" t="s">
        <v>1248</v>
      </c>
      <c r="F470" t="s">
        <v>2859</v>
      </c>
      <c r="G470" t="s">
        <v>1288</v>
      </c>
      <c r="H470" t="s">
        <v>106</v>
      </c>
      <c r="I470" s="77">
        <v>365</v>
      </c>
      <c r="J470" s="77">
        <v>1419</v>
      </c>
      <c r="K470" s="77">
        <v>0</v>
      </c>
      <c r="L470" s="77">
        <v>18.573149099999998</v>
      </c>
      <c r="M470" s="78">
        <v>0</v>
      </c>
      <c r="N470" s="78">
        <v>0</v>
      </c>
      <c r="O470" s="78">
        <v>0</v>
      </c>
    </row>
    <row r="471" spans="2:15">
      <c r="B471" t="s">
        <v>2860</v>
      </c>
      <c r="C471" t="s">
        <v>2861</v>
      </c>
      <c r="D471" t="s">
        <v>2374</v>
      </c>
      <c r="E471" t="s">
        <v>1248</v>
      </c>
      <c r="F471" t="s">
        <v>2862</v>
      </c>
      <c r="G471" t="s">
        <v>1288</v>
      </c>
      <c r="H471" t="s">
        <v>106</v>
      </c>
      <c r="I471" s="77">
        <v>1</v>
      </c>
      <c r="J471" s="77">
        <v>1871</v>
      </c>
      <c r="K471" s="77">
        <v>0</v>
      </c>
      <c r="L471" s="77">
        <v>6.7094059999999997E-2</v>
      </c>
      <c r="M471" s="78">
        <v>0</v>
      </c>
      <c r="N471" s="78">
        <v>0</v>
      </c>
      <c r="O471" s="78">
        <v>0</v>
      </c>
    </row>
    <row r="472" spans="2:15">
      <c r="B472" t="s">
        <v>2863</v>
      </c>
      <c r="C472" t="s">
        <v>2864</v>
      </c>
      <c r="D472" t="s">
        <v>2374</v>
      </c>
      <c r="E472" t="s">
        <v>1248</v>
      </c>
      <c r="F472" t="s">
        <v>2865</v>
      </c>
      <c r="G472" t="s">
        <v>1448</v>
      </c>
      <c r="H472" t="s">
        <v>106</v>
      </c>
      <c r="I472" s="77">
        <v>23</v>
      </c>
      <c r="J472" s="77">
        <v>148</v>
      </c>
      <c r="K472" s="77">
        <v>0</v>
      </c>
      <c r="L472" s="77">
        <v>0.12206744</v>
      </c>
      <c r="M472" s="78">
        <v>0</v>
      </c>
      <c r="N472" s="78">
        <v>0</v>
      </c>
      <c r="O472" s="78">
        <v>0</v>
      </c>
    </row>
    <row r="473" spans="2:15">
      <c r="B473" t="s">
        <v>2866</v>
      </c>
      <c r="C473" t="s">
        <v>2867</v>
      </c>
      <c r="D473" t="s">
        <v>2374</v>
      </c>
      <c r="E473" t="s">
        <v>1248</v>
      </c>
      <c r="F473" t="s">
        <v>2868</v>
      </c>
      <c r="G473" t="s">
        <v>1448</v>
      </c>
      <c r="H473" t="s">
        <v>106</v>
      </c>
      <c r="I473" s="77">
        <v>2</v>
      </c>
      <c r="J473" s="77">
        <v>773</v>
      </c>
      <c r="K473" s="77">
        <v>0</v>
      </c>
      <c r="L473" s="77">
        <v>5.5439559999999999E-2</v>
      </c>
      <c r="M473" s="78">
        <v>0</v>
      </c>
      <c r="N473" s="78">
        <v>0</v>
      </c>
      <c r="O473" s="78">
        <v>0</v>
      </c>
    </row>
    <row r="474" spans="2:15">
      <c r="B474" t="s">
        <v>2869</v>
      </c>
      <c r="C474" t="s">
        <v>2870</v>
      </c>
      <c r="D474" t="s">
        <v>2374</v>
      </c>
      <c r="E474" t="s">
        <v>1248</v>
      </c>
      <c r="F474" t="s">
        <v>2871</v>
      </c>
      <c r="G474" t="s">
        <v>1448</v>
      </c>
      <c r="H474" t="s">
        <v>106</v>
      </c>
      <c r="I474" s="77">
        <v>1</v>
      </c>
      <c r="J474" s="77">
        <v>7498</v>
      </c>
      <c r="K474" s="77">
        <v>0</v>
      </c>
      <c r="L474" s="77">
        <v>0.26887828000000003</v>
      </c>
      <c r="M474" s="78">
        <v>0</v>
      </c>
      <c r="N474" s="78">
        <v>0</v>
      </c>
      <c r="O474" s="78">
        <v>0</v>
      </c>
    </row>
    <row r="475" spans="2:15">
      <c r="B475" t="s">
        <v>2872</v>
      </c>
      <c r="C475" t="s">
        <v>2873</v>
      </c>
      <c r="D475" t="s">
        <v>398</v>
      </c>
      <c r="E475" t="s">
        <v>1248</v>
      </c>
      <c r="F475" t="s">
        <v>2874</v>
      </c>
      <c r="G475" t="s">
        <v>1448</v>
      </c>
      <c r="H475" t="s">
        <v>106</v>
      </c>
      <c r="I475" s="77">
        <v>203</v>
      </c>
      <c r="J475" s="77">
        <v>6749</v>
      </c>
      <c r="K475" s="77">
        <v>0</v>
      </c>
      <c r="L475" s="77">
        <v>49.129885420000001</v>
      </c>
      <c r="M475" s="78">
        <v>0</v>
      </c>
      <c r="N475" s="78">
        <v>0</v>
      </c>
      <c r="O475" s="78">
        <v>0</v>
      </c>
    </row>
    <row r="476" spans="2:15">
      <c r="B476" t="s">
        <v>2875</v>
      </c>
      <c r="C476" t="s">
        <v>2876</v>
      </c>
      <c r="D476" t="s">
        <v>398</v>
      </c>
      <c r="E476" t="s">
        <v>1248</v>
      </c>
      <c r="F476" t="s">
        <v>2877</v>
      </c>
      <c r="G476" t="s">
        <v>1448</v>
      </c>
      <c r="H476" t="s">
        <v>106</v>
      </c>
      <c r="I476" s="77">
        <v>700</v>
      </c>
      <c r="J476" s="77">
        <v>1042</v>
      </c>
      <c r="K476" s="77">
        <v>0</v>
      </c>
      <c r="L476" s="77">
        <v>26.156283999999999</v>
      </c>
      <c r="M476" s="78">
        <v>0</v>
      </c>
      <c r="N476" s="78">
        <v>0</v>
      </c>
      <c r="O476" s="78">
        <v>0</v>
      </c>
    </row>
    <row r="477" spans="2:15">
      <c r="B477" t="s">
        <v>2878</v>
      </c>
      <c r="C477" t="s">
        <v>2879</v>
      </c>
      <c r="D477" t="s">
        <v>398</v>
      </c>
      <c r="E477" t="s">
        <v>1248</v>
      </c>
      <c r="F477" t="s">
        <v>2880</v>
      </c>
      <c r="G477" t="s">
        <v>1448</v>
      </c>
      <c r="H477" t="s">
        <v>106</v>
      </c>
      <c r="I477" s="77">
        <v>40</v>
      </c>
      <c r="J477" s="77">
        <v>1565</v>
      </c>
      <c r="K477" s="77">
        <v>0</v>
      </c>
      <c r="L477" s="77">
        <v>2.2448359999999998</v>
      </c>
      <c r="M477" s="78">
        <v>0</v>
      </c>
      <c r="N477" s="78">
        <v>0</v>
      </c>
      <c r="O477" s="78">
        <v>0</v>
      </c>
    </row>
    <row r="478" spans="2:15">
      <c r="B478" t="s">
        <v>2881</v>
      </c>
      <c r="C478" t="s">
        <v>2882</v>
      </c>
      <c r="D478" t="s">
        <v>2374</v>
      </c>
      <c r="E478" t="s">
        <v>1248</v>
      </c>
      <c r="F478" t="s">
        <v>2880</v>
      </c>
      <c r="G478" t="s">
        <v>1448</v>
      </c>
      <c r="H478" t="s">
        <v>106</v>
      </c>
      <c r="I478" s="77">
        <v>5</v>
      </c>
      <c r="J478" s="77">
        <v>5694</v>
      </c>
      <c r="K478" s="77">
        <v>0</v>
      </c>
      <c r="L478" s="77">
        <v>1.0209341999999999</v>
      </c>
      <c r="M478" s="78">
        <v>0</v>
      </c>
      <c r="N478" s="78">
        <v>0</v>
      </c>
      <c r="O478" s="78">
        <v>0</v>
      </c>
    </row>
    <row r="479" spans="2:15">
      <c r="B479" t="s">
        <v>2883</v>
      </c>
      <c r="C479" t="s">
        <v>2884</v>
      </c>
      <c r="D479" t="s">
        <v>398</v>
      </c>
      <c r="E479" t="s">
        <v>1248</v>
      </c>
      <c r="F479" t="s">
        <v>2885</v>
      </c>
      <c r="G479" t="s">
        <v>1448</v>
      </c>
      <c r="H479" t="s">
        <v>106</v>
      </c>
      <c r="I479" s="77">
        <v>36</v>
      </c>
      <c r="J479" s="77">
        <v>695</v>
      </c>
      <c r="K479" s="77">
        <v>0</v>
      </c>
      <c r="L479" s="77">
        <v>0.89721720000000005</v>
      </c>
      <c r="M479" s="78">
        <v>0</v>
      </c>
      <c r="N479" s="78">
        <v>0</v>
      </c>
      <c r="O479" s="78">
        <v>0</v>
      </c>
    </row>
    <row r="480" spans="2:15">
      <c r="B480" t="s">
        <v>2886</v>
      </c>
      <c r="C480" t="s">
        <v>2887</v>
      </c>
      <c r="D480" t="s">
        <v>398</v>
      </c>
      <c r="E480" t="s">
        <v>1248</v>
      </c>
      <c r="F480" t="s">
        <v>2888</v>
      </c>
      <c r="G480" t="s">
        <v>1448</v>
      </c>
      <c r="H480" t="s">
        <v>106</v>
      </c>
      <c r="I480" s="77">
        <v>15</v>
      </c>
      <c r="J480" s="77">
        <v>11354</v>
      </c>
      <c r="K480" s="77">
        <v>0</v>
      </c>
      <c r="L480" s="77">
        <v>6.1073165999999999</v>
      </c>
      <c r="M480" s="78">
        <v>0</v>
      </c>
      <c r="N480" s="78">
        <v>0</v>
      </c>
      <c r="O480" s="78">
        <v>0</v>
      </c>
    </row>
    <row r="481" spans="2:15">
      <c r="B481" t="s">
        <v>2889</v>
      </c>
      <c r="C481" t="s">
        <v>2890</v>
      </c>
      <c r="D481" t="s">
        <v>2374</v>
      </c>
      <c r="E481" t="s">
        <v>1248</v>
      </c>
      <c r="F481" t="s">
        <v>2891</v>
      </c>
      <c r="G481" t="s">
        <v>1448</v>
      </c>
      <c r="H481" t="s">
        <v>106</v>
      </c>
      <c r="I481" s="77">
        <v>12</v>
      </c>
      <c r="J481" s="77">
        <v>1280</v>
      </c>
      <c r="K481" s="77">
        <v>0</v>
      </c>
      <c r="L481" s="77">
        <v>0.55080960000000001</v>
      </c>
      <c r="M481" s="78">
        <v>0</v>
      </c>
      <c r="N481" s="78">
        <v>0</v>
      </c>
      <c r="O481" s="78">
        <v>0</v>
      </c>
    </row>
    <row r="482" spans="2:15">
      <c r="B482" t="s">
        <v>2892</v>
      </c>
      <c r="C482" t="s">
        <v>2893</v>
      </c>
      <c r="D482" t="s">
        <v>398</v>
      </c>
      <c r="E482" t="s">
        <v>1248</v>
      </c>
      <c r="F482" t="s">
        <v>1447</v>
      </c>
      <c r="G482" t="s">
        <v>1448</v>
      </c>
      <c r="H482" t="s">
        <v>106</v>
      </c>
      <c r="I482" s="77">
        <v>405</v>
      </c>
      <c r="J482" s="77">
        <v>3808</v>
      </c>
      <c r="K482" s="77">
        <v>0</v>
      </c>
      <c r="L482" s="77">
        <v>55.3047264</v>
      </c>
      <c r="M482" s="78">
        <v>0</v>
      </c>
      <c r="N482" s="78">
        <v>0</v>
      </c>
      <c r="O482" s="78">
        <v>0</v>
      </c>
    </row>
    <row r="483" spans="2:15">
      <c r="B483" t="s">
        <v>2894</v>
      </c>
      <c r="C483" t="s">
        <v>2895</v>
      </c>
      <c r="D483" t="s">
        <v>2896</v>
      </c>
      <c r="E483" t="s">
        <v>1248</v>
      </c>
      <c r="F483" t="s">
        <v>1630</v>
      </c>
      <c r="G483" t="s">
        <v>1448</v>
      </c>
      <c r="H483" t="s">
        <v>113</v>
      </c>
      <c r="I483" s="77">
        <v>345802.34</v>
      </c>
      <c r="J483" s="77">
        <v>1312</v>
      </c>
      <c r="K483" s="77">
        <v>0</v>
      </c>
      <c r="L483" s="77">
        <v>20081.344963080901</v>
      </c>
      <c r="M483" s="78">
        <v>1.9E-3</v>
      </c>
      <c r="N483" s="78">
        <v>6.1000000000000004E-3</v>
      </c>
      <c r="O483" s="78">
        <v>8.0000000000000004E-4</v>
      </c>
    </row>
    <row r="484" spans="2:15">
      <c r="B484" t="s">
        <v>2897</v>
      </c>
      <c r="C484" t="s">
        <v>2898</v>
      </c>
      <c r="D484" t="s">
        <v>398</v>
      </c>
      <c r="E484" t="s">
        <v>1248</v>
      </c>
      <c r="F484" t="s">
        <v>2899</v>
      </c>
      <c r="G484" t="s">
        <v>1448</v>
      </c>
      <c r="H484" t="s">
        <v>106</v>
      </c>
      <c r="I484" s="77">
        <v>1000</v>
      </c>
      <c r="J484" s="77">
        <v>1445</v>
      </c>
      <c r="K484" s="77">
        <v>0</v>
      </c>
      <c r="L484" s="77">
        <v>51.817700000000002</v>
      </c>
      <c r="M484" s="78">
        <v>0</v>
      </c>
      <c r="N484" s="78">
        <v>0</v>
      </c>
      <c r="O484" s="78">
        <v>0</v>
      </c>
    </row>
    <row r="485" spans="2:15">
      <c r="B485" t="s">
        <v>2900</v>
      </c>
      <c r="C485" t="s">
        <v>2901</v>
      </c>
      <c r="D485" t="s">
        <v>2374</v>
      </c>
      <c r="E485" t="s">
        <v>1248</v>
      </c>
      <c r="F485" t="s">
        <v>2902</v>
      </c>
      <c r="G485" t="s">
        <v>1448</v>
      </c>
      <c r="H485" t="s">
        <v>106</v>
      </c>
      <c r="I485" s="77">
        <v>4</v>
      </c>
      <c r="J485" s="77">
        <v>3129</v>
      </c>
      <c r="K485" s="77">
        <v>0</v>
      </c>
      <c r="L485" s="77">
        <v>0.44882376000000002</v>
      </c>
      <c r="M485" s="78">
        <v>0</v>
      </c>
      <c r="N485" s="78">
        <v>0</v>
      </c>
      <c r="O485" s="78">
        <v>0</v>
      </c>
    </row>
    <row r="486" spans="2:15">
      <c r="B486" t="s">
        <v>2903</v>
      </c>
      <c r="C486" t="s">
        <v>2904</v>
      </c>
      <c r="D486" t="s">
        <v>2374</v>
      </c>
      <c r="E486" t="s">
        <v>1248</v>
      </c>
      <c r="F486" t="s">
        <v>2905</v>
      </c>
      <c r="G486" t="s">
        <v>1448</v>
      </c>
      <c r="H486" t="s">
        <v>106</v>
      </c>
      <c r="I486" s="77">
        <v>15</v>
      </c>
      <c r="J486" s="77">
        <v>626</v>
      </c>
      <c r="K486" s="77">
        <v>6.4548000000000001E-3</v>
      </c>
      <c r="L486" s="77">
        <v>0.34318019999999999</v>
      </c>
      <c r="M486" s="78">
        <v>0</v>
      </c>
      <c r="N486" s="78">
        <v>0</v>
      </c>
      <c r="O486" s="78">
        <v>0</v>
      </c>
    </row>
    <row r="487" spans="2:15">
      <c r="B487" t="s">
        <v>2906</v>
      </c>
      <c r="C487" t="s">
        <v>2907</v>
      </c>
      <c r="D487" t="s">
        <v>2374</v>
      </c>
      <c r="E487" t="s">
        <v>1248</v>
      </c>
      <c r="F487" t="s">
        <v>2908</v>
      </c>
      <c r="G487" t="s">
        <v>1448</v>
      </c>
      <c r="H487" t="s">
        <v>106</v>
      </c>
      <c r="I487" s="77">
        <v>5</v>
      </c>
      <c r="J487" s="77">
        <v>2145</v>
      </c>
      <c r="K487" s="77">
        <v>0</v>
      </c>
      <c r="L487" s="77">
        <v>0.38459850000000001</v>
      </c>
      <c r="M487" s="78">
        <v>0</v>
      </c>
      <c r="N487" s="78">
        <v>0</v>
      </c>
      <c r="O487" s="78">
        <v>0</v>
      </c>
    </row>
    <row r="488" spans="2:15">
      <c r="B488" t="s">
        <v>2909</v>
      </c>
      <c r="C488" t="s">
        <v>2910</v>
      </c>
      <c r="D488" t="s">
        <v>398</v>
      </c>
      <c r="E488" t="s">
        <v>1248</v>
      </c>
      <c r="F488" t="s">
        <v>2911</v>
      </c>
      <c r="G488" t="s">
        <v>1448</v>
      </c>
      <c r="H488" t="s">
        <v>106</v>
      </c>
      <c r="I488" s="77">
        <v>6</v>
      </c>
      <c r="J488" s="77">
        <v>1482</v>
      </c>
      <c r="K488" s="77">
        <v>0</v>
      </c>
      <c r="L488" s="77">
        <v>0.31886712</v>
      </c>
      <c r="M488" s="78">
        <v>0</v>
      </c>
      <c r="N488" s="78">
        <v>0</v>
      </c>
      <c r="O488" s="78">
        <v>0</v>
      </c>
    </row>
    <row r="489" spans="2:15">
      <c r="B489" t="s">
        <v>2912</v>
      </c>
      <c r="C489" t="s">
        <v>2913</v>
      </c>
      <c r="D489" t="s">
        <v>398</v>
      </c>
      <c r="E489" t="s">
        <v>1248</v>
      </c>
      <c r="F489" t="s">
        <v>2914</v>
      </c>
      <c r="G489" t="s">
        <v>1448</v>
      </c>
      <c r="H489" t="s">
        <v>106</v>
      </c>
      <c r="I489" s="77">
        <v>520</v>
      </c>
      <c r="J489" s="77">
        <v>1730</v>
      </c>
      <c r="K489" s="77">
        <v>0</v>
      </c>
      <c r="L489" s="77">
        <v>32.259656</v>
      </c>
      <c r="M489" s="78">
        <v>0</v>
      </c>
      <c r="N489" s="78">
        <v>0</v>
      </c>
      <c r="O489" s="78">
        <v>0</v>
      </c>
    </row>
    <row r="490" spans="2:15">
      <c r="B490" t="s">
        <v>2915</v>
      </c>
      <c r="C490" t="s">
        <v>2916</v>
      </c>
      <c r="D490" t="s">
        <v>2374</v>
      </c>
      <c r="E490" t="s">
        <v>1248</v>
      </c>
      <c r="F490" t="s">
        <v>2917</v>
      </c>
      <c r="G490" t="s">
        <v>1448</v>
      </c>
      <c r="H490" t="s">
        <v>106</v>
      </c>
      <c r="I490" s="77">
        <v>45</v>
      </c>
      <c r="J490" s="77">
        <v>420</v>
      </c>
      <c r="K490" s="77">
        <v>0</v>
      </c>
      <c r="L490" s="77">
        <v>0.67775399999999997</v>
      </c>
      <c r="M490" s="78">
        <v>0</v>
      </c>
      <c r="N490" s="78">
        <v>0</v>
      </c>
      <c r="O490" s="78">
        <v>0</v>
      </c>
    </row>
    <row r="491" spans="2:15">
      <c r="B491" t="s">
        <v>2918</v>
      </c>
      <c r="C491" t="s">
        <v>2919</v>
      </c>
      <c r="D491" t="s">
        <v>2374</v>
      </c>
      <c r="E491" t="s">
        <v>1248</v>
      </c>
      <c r="F491" t="s">
        <v>2920</v>
      </c>
      <c r="G491" t="s">
        <v>1448</v>
      </c>
      <c r="H491" t="s">
        <v>106</v>
      </c>
      <c r="I491" s="77">
        <v>23</v>
      </c>
      <c r="J491" s="77">
        <v>635</v>
      </c>
      <c r="K491" s="77">
        <v>0</v>
      </c>
      <c r="L491" s="77">
        <v>0.52373530000000001</v>
      </c>
      <c r="M491" s="78">
        <v>0</v>
      </c>
      <c r="N491" s="78">
        <v>0</v>
      </c>
      <c r="O491" s="78">
        <v>0</v>
      </c>
    </row>
    <row r="492" spans="2:15">
      <c r="B492" t="s">
        <v>2921</v>
      </c>
      <c r="C492" t="s">
        <v>2922</v>
      </c>
      <c r="D492" t="s">
        <v>2374</v>
      </c>
      <c r="E492" t="s">
        <v>1248</v>
      </c>
      <c r="F492" t="s">
        <v>2923</v>
      </c>
      <c r="G492" t="s">
        <v>1448</v>
      </c>
      <c r="H492" t="s">
        <v>106</v>
      </c>
      <c r="I492" s="77">
        <v>5</v>
      </c>
      <c r="J492" s="77">
        <v>3519</v>
      </c>
      <c r="K492" s="77">
        <v>4.4825000000000004E-3</v>
      </c>
      <c r="L492" s="77">
        <v>0.63543919999999998</v>
      </c>
      <c r="M492" s="78">
        <v>0</v>
      </c>
      <c r="N492" s="78">
        <v>0</v>
      </c>
      <c r="O492" s="78">
        <v>0</v>
      </c>
    </row>
    <row r="493" spans="2:15">
      <c r="B493" t="s">
        <v>2924</v>
      </c>
      <c r="C493" t="s">
        <v>2925</v>
      </c>
      <c r="D493" t="s">
        <v>398</v>
      </c>
      <c r="E493" t="s">
        <v>1248</v>
      </c>
      <c r="F493" t="s">
        <v>2926</v>
      </c>
      <c r="G493" t="s">
        <v>1448</v>
      </c>
      <c r="H493" t="s">
        <v>106</v>
      </c>
      <c r="I493" s="77">
        <v>19</v>
      </c>
      <c r="J493" s="77">
        <v>4319</v>
      </c>
      <c r="K493" s="77">
        <v>0</v>
      </c>
      <c r="L493" s="77">
        <v>2.9427074599999998</v>
      </c>
      <c r="M493" s="78">
        <v>0</v>
      </c>
      <c r="N493" s="78">
        <v>0</v>
      </c>
      <c r="O493" s="78">
        <v>0</v>
      </c>
    </row>
    <row r="494" spans="2:15">
      <c r="B494" t="s">
        <v>2927</v>
      </c>
      <c r="C494" t="s">
        <v>2928</v>
      </c>
      <c r="D494" t="s">
        <v>398</v>
      </c>
      <c r="E494" t="s">
        <v>1248</v>
      </c>
      <c r="F494" t="s">
        <v>2841</v>
      </c>
      <c r="G494" t="s">
        <v>1448</v>
      </c>
      <c r="H494" t="s">
        <v>106</v>
      </c>
      <c r="I494" s="77">
        <v>1477</v>
      </c>
      <c r="J494" s="77">
        <v>1053</v>
      </c>
      <c r="K494" s="77">
        <v>0</v>
      </c>
      <c r="L494" s="77">
        <v>55.772376659999999</v>
      </c>
      <c r="M494" s="78">
        <v>0</v>
      </c>
      <c r="N494" s="78">
        <v>0</v>
      </c>
      <c r="O494" s="78">
        <v>0</v>
      </c>
    </row>
    <row r="495" spans="2:15">
      <c r="B495" t="s">
        <v>2929</v>
      </c>
      <c r="C495" t="s">
        <v>2930</v>
      </c>
      <c r="D495" t="s">
        <v>2374</v>
      </c>
      <c r="E495" t="s">
        <v>1248</v>
      </c>
      <c r="F495" t="s">
        <v>2931</v>
      </c>
      <c r="G495" t="s">
        <v>1448</v>
      </c>
      <c r="H495" t="s">
        <v>106</v>
      </c>
      <c r="I495" s="77">
        <v>44</v>
      </c>
      <c r="J495" s="77">
        <v>271</v>
      </c>
      <c r="K495" s="77">
        <v>0</v>
      </c>
      <c r="L495" s="77">
        <v>0.42759464000000003</v>
      </c>
      <c r="M495" s="78">
        <v>0</v>
      </c>
      <c r="N495" s="78">
        <v>0</v>
      </c>
      <c r="O495" s="78">
        <v>0</v>
      </c>
    </row>
    <row r="496" spans="2:15">
      <c r="B496" t="s">
        <v>2932</v>
      </c>
      <c r="C496" t="s">
        <v>2933</v>
      </c>
      <c r="D496" t="s">
        <v>2374</v>
      </c>
      <c r="E496" t="s">
        <v>1248</v>
      </c>
      <c r="F496" t="s">
        <v>2934</v>
      </c>
      <c r="G496" t="s">
        <v>1448</v>
      </c>
      <c r="H496" t="s">
        <v>106</v>
      </c>
      <c r="I496" s="77">
        <v>11</v>
      </c>
      <c r="J496" s="77">
        <v>715</v>
      </c>
      <c r="K496" s="77">
        <v>0</v>
      </c>
      <c r="L496" s="77">
        <v>0.28203889999999998</v>
      </c>
      <c r="M496" s="78">
        <v>0</v>
      </c>
      <c r="N496" s="78">
        <v>0</v>
      </c>
      <c r="O496" s="78">
        <v>0</v>
      </c>
    </row>
    <row r="497" spans="2:15">
      <c r="B497" t="s">
        <v>2935</v>
      </c>
      <c r="C497" t="s">
        <v>2936</v>
      </c>
      <c r="D497" t="s">
        <v>398</v>
      </c>
      <c r="E497" t="s">
        <v>1248</v>
      </c>
      <c r="F497" t="s">
        <v>2937</v>
      </c>
      <c r="G497" t="s">
        <v>1448</v>
      </c>
      <c r="H497" t="s">
        <v>106</v>
      </c>
      <c r="I497" s="77">
        <v>25</v>
      </c>
      <c r="J497" s="77">
        <v>2802</v>
      </c>
      <c r="K497" s="77">
        <v>0</v>
      </c>
      <c r="L497" s="77">
        <v>2.5119929999999999</v>
      </c>
      <c r="M497" s="78">
        <v>0</v>
      </c>
      <c r="N497" s="78">
        <v>0</v>
      </c>
      <c r="O497" s="78">
        <v>0</v>
      </c>
    </row>
    <row r="498" spans="2:15">
      <c r="B498" t="s">
        <v>2938</v>
      </c>
      <c r="C498" t="s">
        <v>2939</v>
      </c>
      <c r="D498" t="s">
        <v>398</v>
      </c>
      <c r="E498" t="s">
        <v>1248</v>
      </c>
      <c r="F498" t="s">
        <v>2940</v>
      </c>
      <c r="G498" t="s">
        <v>1448</v>
      </c>
      <c r="H498" t="s">
        <v>106</v>
      </c>
      <c r="I498" s="77">
        <v>93</v>
      </c>
      <c r="J498" s="77">
        <v>485</v>
      </c>
      <c r="K498" s="77">
        <v>0</v>
      </c>
      <c r="L498" s="77">
        <v>1.6174653000000001</v>
      </c>
      <c r="M498" s="78">
        <v>0</v>
      </c>
      <c r="N498" s="78">
        <v>0</v>
      </c>
      <c r="O498" s="78">
        <v>0</v>
      </c>
    </row>
    <row r="499" spans="2:15">
      <c r="B499" t="s">
        <v>2941</v>
      </c>
      <c r="C499" t="s">
        <v>2942</v>
      </c>
      <c r="D499" t="s">
        <v>398</v>
      </c>
      <c r="E499" t="s">
        <v>1248</v>
      </c>
      <c r="F499" t="s">
        <v>2943</v>
      </c>
      <c r="G499" t="s">
        <v>1448</v>
      </c>
      <c r="H499" t="s">
        <v>106</v>
      </c>
      <c r="I499" s="77">
        <v>9</v>
      </c>
      <c r="J499" s="77">
        <v>455</v>
      </c>
      <c r="K499" s="77">
        <v>2.0081600000000002E-3</v>
      </c>
      <c r="L499" s="77">
        <v>0.14885486000000001</v>
      </c>
      <c r="M499" s="78">
        <v>0</v>
      </c>
      <c r="N499" s="78">
        <v>0</v>
      </c>
      <c r="O499" s="78">
        <v>0</v>
      </c>
    </row>
    <row r="500" spans="2:15">
      <c r="B500" t="s">
        <v>2944</v>
      </c>
      <c r="C500" t="s">
        <v>2945</v>
      </c>
      <c r="D500" t="s">
        <v>398</v>
      </c>
      <c r="E500" t="s">
        <v>1248</v>
      </c>
      <c r="F500" t="s">
        <v>2946</v>
      </c>
      <c r="G500" t="s">
        <v>1448</v>
      </c>
      <c r="H500" t="s">
        <v>106</v>
      </c>
      <c r="I500" s="77">
        <v>38</v>
      </c>
      <c r="J500" s="77">
        <v>1267</v>
      </c>
      <c r="K500" s="77">
        <v>1.0220099999999999E-2</v>
      </c>
      <c r="L500" s="77">
        <v>1.7367356599999999</v>
      </c>
      <c r="M500" s="78">
        <v>0</v>
      </c>
      <c r="N500" s="78">
        <v>0</v>
      </c>
      <c r="O500" s="78">
        <v>0</v>
      </c>
    </row>
    <row r="501" spans="2:15">
      <c r="B501" t="s">
        <v>2947</v>
      </c>
      <c r="C501" t="s">
        <v>2948</v>
      </c>
      <c r="D501" t="s">
        <v>398</v>
      </c>
      <c r="E501" t="s">
        <v>1248</v>
      </c>
      <c r="F501" t="s">
        <v>2949</v>
      </c>
      <c r="G501" t="s">
        <v>1448</v>
      </c>
      <c r="H501" t="s">
        <v>106</v>
      </c>
      <c r="I501" s="77">
        <v>10</v>
      </c>
      <c r="J501" s="77">
        <v>4465</v>
      </c>
      <c r="K501" s="77">
        <v>0</v>
      </c>
      <c r="L501" s="77">
        <v>1.6011489999999999</v>
      </c>
      <c r="M501" s="78">
        <v>0</v>
      </c>
      <c r="N501" s="78">
        <v>0</v>
      </c>
      <c r="O501" s="78">
        <v>0</v>
      </c>
    </row>
    <row r="502" spans="2:15">
      <c r="B502" t="s">
        <v>2950</v>
      </c>
      <c r="C502" t="s">
        <v>2951</v>
      </c>
      <c r="D502" t="s">
        <v>398</v>
      </c>
      <c r="E502" t="s">
        <v>1248</v>
      </c>
      <c r="F502" t="s">
        <v>2952</v>
      </c>
      <c r="G502" t="s">
        <v>1448</v>
      </c>
      <c r="H502" t="s">
        <v>106</v>
      </c>
      <c r="I502" s="77">
        <v>2</v>
      </c>
      <c r="J502" s="77">
        <v>501</v>
      </c>
      <c r="K502" s="77">
        <v>0</v>
      </c>
      <c r="L502" s="77">
        <v>3.593172E-2</v>
      </c>
      <c r="M502" s="78">
        <v>0</v>
      </c>
      <c r="N502" s="78">
        <v>0</v>
      </c>
      <c r="O502" s="78">
        <v>0</v>
      </c>
    </row>
    <row r="503" spans="2:15">
      <c r="B503" t="s">
        <v>2953</v>
      </c>
      <c r="C503" t="s">
        <v>2954</v>
      </c>
      <c r="D503" t="s">
        <v>398</v>
      </c>
      <c r="E503" t="s">
        <v>1248</v>
      </c>
      <c r="F503" t="s">
        <v>2955</v>
      </c>
      <c r="G503" t="s">
        <v>2956</v>
      </c>
      <c r="H503" t="s">
        <v>106</v>
      </c>
      <c r="I503" s="77">
        <v>11</v>
      </c>
      <c r="J503" s="77">
        <v>7525</v>
      </c>
      <c r="K503" s="77">
        <v>0</v>
      </c>
      <c r="L503" s="77">
        <v>2.9683115</v>
      </c>
      <c r="M503" s="78">
        <v>0</v>
      </c>
      <c r="N503" s="78">
        <v>0</v>
      </c>
      <c r="O503" s="78">
        <v>0</v>
      </c>
    </row>
    <row r="504" spans="2:15">
      <c r="B504" t="s">
        <v>2957</v>
      </c>
      <c r="C504" t="s">
        <v>2958</v>
      </c>
      <c r="D504" t="s">
        <v>2374</v>
      </c>
      <c r="E504" t="s">
        <v>1248</v>
      </c>
      <c r="F504" t="s">
        <v>2959</v>
      </c>
      <c r="G504" t="s">
        <v>2956</v>
      </c>
      <c r="H504" t="s">
        <v>106</v>
      </c>
      <c r="I504" s="77">
        <v>3</v>
      </c>
      <c r="J504" s="77">
        <v>49148</v>
      </c>
      <c r="K504" s="77">
        <v>0</v>
      </c>
      <c r="L504" s="77">
        <v>5.2873418399999998</v>
      </c>
      <c r="M504" s="78">
        <v>0</v>
      </c>
      <c r="N504" s="78">
        <v>0</v>
      </c>
      <c r="O504" s="78">
        <v>0</v>
      </c>
    </row>
    <row r="505" spans="2:15">
      <c r="B505" t="s">
        <v>2960</v>
      </c>
      <c r="C505" t="s">
        <v>2961</v>
      </c>
      <c r="D505" t="s">
        <v>398</v>
      </c>
      <c r="E505" t="s">
        <v>1248</v>
      </c>
      <c r="F505" t="s">
        <v>2962</v>
      </c>
      <c r="G505" t="s">
        <v>2956</v>
      </c>
      <c r="H505" t="s">
        <v>106</v>
      </c>
      <c r="I505" s="77">
        <v>13395.76</v>
      </c>
      <c r="J505" s="77">
        <v>24672</v>
      </c>
      <c r="K505" s="77">
        <v>0</v>
      </c>
      <c r="L505" s="77">
        <v>11851.7368392192</v>
      </c>
      <c r="M505" s="78">
        <v>1E-4</v>
      </c>
      <c r="N505" s="78">
        <v>3.5999999999999999E-3</v>
      </c>
      <c r="O505" s="78">
        <v>5.0000000000000001E-4</v>
      </c>
    </row>
    <row r="506" spans="2:15">
      <c r="B506" t="s">
        <v>2963</v>
      </c>
      <c r="C506" t="s">
        <v>2964</v>
      </c>
      <c r="D506" t="s">
        <v>398</v>
      </c>
      <c r="E506" t="s">
        <v>1248</v>
      </c>
      <c r="F506" t="s">
        <v>2965</v>
      </c>
      <c r="G506" t="s">
        <v>2956</v>
      </c>
      <c r="H506" t="s">
        <v>106</v>
      </c>
      <c r="I506" s="77">
        <v>8</v>
      </c>
      <c r="J506" s="77">
        <v>9865</v>
      </c>
      <c r="K506" s="77">
        <v>3.5501400000000002E-2</v>
      </c>
      <c r="L506" s="77">
        <v>2.8655726000000001</v>
      </c>
      <c r="M506" s="78">
        <v>0</v>
      </c>
      <c r="N506" s="78">
        <v>0</v>
      </c>
      <c r="O506" s="78">
        <v>0</v>
      </c>
    </row>
    <row r="507" spans="2:15">
      <c r="B507" t="s">
        <v>2966</v>
      </c>
      <c r="C507" t="s">
        <v>2967</v>
      </c>
      <c r="D507" t="s">
        <v>2896</v>
      </c>
      <c r="E507" t="s">
        <v>1248</v>
      </c>
      <c r="F507" t="s">
        <v>2968</v>
      </c>
      <c r="G507" t="s">
        <v>2956</v>
      </c>
      <c r="H507" t="s">
        <v>113</v>
      </c>
      <c r="I507" s="77">
        <v>90</v>
      </c>
      <c r="J507" s="77">
        <v>527.20000000000005</v>
      </c>
      <c r="K507" s="77">
        <v>0</v>
      </c>
      <c r="L507" s="77">
        <v>2.1001433760000001</v>
      </c>
      <c r="M507" s="78">
        <v>0</v>
      </c>
      <c r="N507" s="78">
        <v>0</v>
      </c>
      <c r="O507" s="78">
        <v>0</v>
      </c>
    </row>
    <row r="508" spans="2:15">
      <c r="B508" t="s">
        <v>2969</v>
      </c>
      <c r="C508" t="s">
        <v>2970</v>
      </c>
      <c r="D508" t="s">
        <v>2374</v>
      </c>
      <c r="E508" t="s">
        <v>1248</v>
      </c>
      <c r="F508" t="s">
        <v>2971</v>
      </c>
      <c r="G508" t="s">
        <v>2956</v>
      </c>
      <c r="H508" t="s">
        <v>106</v>
      </c>
      <c r="I508" s="77">
        <v>118</v>
      </c>
      <c r="J508" s="77">
        <v>299</v>
      </c>
      <c r="K508" s="77">
        <v>0</v>
      </c>
      <c r="L508" s="77">
        <v>1.26521252</v>
      </c>
      <c r="M508" s="78">
        <v>0</v>
      </c>
      <c r="N508" s="78">
        <v>0</v>
      </c>
      <c r="O508" s="78">
        <v>0</v>
      </c>
    </row>
    <row r="509" spans="2:15">
      <c r="B509" t="s">
        <v>2972</v>
      </c>
      <c r="C509" t="s">
        <v>2973</v>
      </c>
      <c r="D509" t="s">
        <v>398</v>
      </c>
      <c r="E509" t="s">
        <v>1248</v>
      </c>
      <c r="F509" t="s">
        <v>2974</v>
      </c>
      <c r="G509" t="s">
        <v>2975</v>
      </c>
      <c r="H509" t="s">
        <v>106</v>
      </c>
      <c r="I509" s="77">
        <v>140</v>
      </c>
      <c r="J509" s="77">
        <v>4450</v>
      </c>
      <c r="K509" s="77">
        <v>0.35393819999999998</v>
      </c>
      <c r="L509" s="77">
        <v>22.694718200000001</v>
      </c>
      <c r="M509" s="78">
        <v>0</v>
      </c>
      <c r="N509" s="78">
        <v>0</v>
      </c>
      <c r="O509" s="78">
        <v>0</v>
      </c>
    </row>
    <row r="510" spans="2:15">
      <c r="B510" t="s">
        <v>2976</v>
      </c>
      <c r="C510" t="s">
        <v>2977</v>
      </c>
      <c r="D510" t="s">
        <v>398</v>
      </c>
      <c r="E510" t="s">
        <v>1248</v>
      </c>
      <c r="F510" t="s">
        <v>2978</v>
      </c>
      <c r="G510" t="s">
        <v>2975</v>
      </c>
      <c r="H510" t="s">
        <v>106</v>
      </c>
      <c r="I510" s="77">
        <v>47</v>
      </c>
      <c r="J510" s="77">
        <v>6639</v>
      </c>
      <c r="K510" s="77">
        <v>0</v>
      </c>
      <c r="L510" s="77">
        <v>11.18950338</v>
      </c>
      <c r="M510" s="78">
        <v>0</v>
      </c>
      <c r="N510" s="78">
        <v>0</v>
      </c>
      <c r="O510" s="78">
        <v>0</v>
      </c>
    </row>
    <row r="511" spans="2:15">
      <c r="B511" t="s">
        <v>2979</v>
      </c>
      <c r="C511" t="s">
        <v>2980</v>
      </c>
      <c r="D511" t="s">
        <v>2374</v>
      </c>
      <c r="E511" t="s">
        <v>1248</v>
      </c>
      <c r="F511" t="s">
        <v>2981</v>
      </c>
      <c r="G511" t="s">
        <v>2975</v>
      </c>
      <c r="H511" t="s">
        <v>106</v>
      </c>
      <c r="I511" s="77">
        <v>175</v>
      </c>
      <c r="J511" s="77">
        <v>787</v>
      </c>
      <c r="K511" s="77">
        <v>0</v>
      </c>
      <c r="L511" s="77">
        <v>4.9388185</v>
      </c>
      <c r="M511" s="78">
        <v>2.0000000000000001E-4</v>
      </c>
      <c r="N511" s="78">
        <v>0</v>
      </c>
      <c r="O511" s="78">
        <v>0</v>
      </c>
    </row>
    <row r="512" spans="2:15">
      <c r="B512" t="s">
        <v>2982</v>
      </c>
      <c r="C512" t="s">
        <v>2983</v>
      </c>
      <c r="D512" t="s">
        <v>398</v>
      </c>
      <c r="E512" t="s">
        <v>1248</v>
      </c>
      <c r="F512" t="s">
        <v>2984</v>
      </c>
      <c r="G512" t="s">
        <v>2975</v>
      </c>
      <c r="H512" t="s">
        <v>106</v>
      </c>
      <c r="I512" s="77">
        <v>5</v>
      </c>
      <c r="J512" s="77">
        <v>32708</v>
      </c>
      <c r="K512" s="77">
        <v>0</v>
      </c>
      <c r="L512" s="77">
        <v>5.8645443999999998</v>
      </c>
      <c r="M512" s="78">
        <v>0</v>
      </c>
      <c r="N512" s="78">
        <v>0</v>
      </c>
      <c r="O512" s="78">
        <v>0</v>
      </c>
    </row>
    <row r="513" spans="2:15">
      <c r="B513" t="s">
        <v>2985</v>
      </c>
      <c r="C513" t="s">
        <v>2986</v>
      </c>
      <c r="D513" t="s">
        <v>398</v>
      </c>
      <c r="E513" t="s">
        <v>1248</v>
      </c>
      <c r="F513" t="s">
        <v>2987</v>
      </c>
      <c r="G513" t="s">
        <v>2975</v>
      </c>
      <c r="H513" t="s">
        <v>106</v>
      </c>
      <c r="I513" s="77">
        <v>185</v>
      </c>
      <c r="J513" s="77">
        <v>3529</v>
      </c>
      <c r="K513" s="77">
        <v>0.46478145999999998</v>
      </c>
      <c r="L513" s="77">
        <v>23.876520360000001</v>
      </c>
      <c r="M513" s="78">
        <v>0</v>
      </c>
      <c r="N513" s="78">
        <v>0</v>
      </c>
      <c r="O513" s="78">
        <v>0</v>
      </c>
    </row>
    <row r="514" spans="2:15">
      <c r="B514" t="s">
        <v>2988</v>
      </c>
      <c r="C514" t="s">
        <v>2989</v>
      </c>
      <c r="D514" t="s">
        <v>2374</v>
      </c>
      <c r="E514" t="s">
        <v>1248</v>
      </c>
      <c r="F514" t="s">
        <v>2990</v>
      </c>
      <c r="G514" t="s">
        <v>2975</v>
      </c>
      <c r="H514" t="s">
        <v>106</v>
      </c>
      <c r="I514" s="77">
        <v>36</v>
      </c>
      <c r="J514" s="77">
        <v>1589</v>
      </c>
      <c r="K514" s="77">
        <v>0</v>
      </c>
      <c r="L514" s="77">
        <v>2.0513354399999999</v>
      </c>
      <c r="M514" s="78">
        <v>0</v>
      </c>
      <c r="N514" s="78">
        <v>0</v>
      </c>
      <c r="O514" s="78">
        <v>0</v>
      </c>
    </row>
    <row r="515" spans="2:15">
      <c r="B515" t="s">
        <v>2991</v>
      </c>
      <c r="C515" t="s">
        <v>2992</v>
      </c>
      <c r="D515" t="s">
        <v>2374</v>
      </c>
      <c r="E515" t="s">
        <v>1248</v>
      </c>
      <c r="F515" t="s">
        <v>2993</v>
      </c>
      <c r="G515" t="s">
        <v>2975</v>
      </c>
      <c r="H515" t="s">
        <v>106</v>
      </c>
      <c r="I515" s="77">
        <v>1900</v>
      </c>
      <c r="J515" s="77">
        <v>634</v>
      </c>
      <c r="K515" s="77">
        <v>0</v>
      </c>
      <c r="L515" s="77">
        <v>43.196956</v>
      </c>
      <c r="M515" s="78">
        <v>0</v>
      </c>
      <c r="N515" s="78">
        <v>0</v>
      </c>
      <c r="O515" s="78">
        <v>0</v>
      </c>
    </row>
    <row r="516" spans="2:15">
      <c r="B516" t="s">
        <v>2994</v>
      </c>
      <c r="C516" t="s">
        <v>2995</v>
      </c>
      <c r="D516" t="s">
        <v>2374</v>
      </c>
      <c r="E516" t="s">
        <v>1248</v>
      </c>
      <c r="F516" t="s">
        <v>2996</v>
      </c>
      <c r="G516" t="s">
        <v>2975</v>
      </c>
      <c r="H516" t="s">
        <v>106</v>
      </c>
      <c r="I516" s="77">
        <v>997</v>
      </c>
      <c r="J516" s="77">
        <v>67.989999999999995</v>
      </c>
      <c r="K516" s="77">
        <v>0</v>
      </c>
      <c r="L516" s="77">
        <v>2.4308070358</v>
      </c>
      <c r="M516" s="78">
        <v>1E-4</v>
      </c>
      <c r="N516" s="78">
        <v>0</v>
      </c>
      <c r="O516" s="78">
        <v>0</v>
      </c>
    </row>
    <row r="517" spans="2:15">
      <c r="B517" t="s">
        <v>2997</v>
      </c>
      <c r="C517" t="s">
        <v>2998</v>
      </c>
      <c r="D517" t="s">
        <v>398</v>
      </c>
      <c r="E517" t="s">
        <v>1248</v>
      </c>
      <c r="F517" t="s">
        <v>2999</v>
      </c>
      <c r="G517" t="s">
        <v>2387</v>
      </c>
      <c r="H517" t="s">
        <v>106</v>
      </c>
      <c r="I517" s="77">
        <v>20</v>
      </c>
      <c r="J517" s="77">
        <v>9908</v>
      </c>
      <c r="K517" s="77">
        <v>0</v>
      </c>
      <c r="L517" s="77">
        <v>7.1060176000000004</v>
      </c>
      <c r="M517" s="78">
        <v>0</v>
      </c>
      <c r="N517" s="78">
        <v>0</v>
      </c>
      <c r="O517" s="78">
        <v>0</v>
      </c>
    </row>
    <row r="518" spans="2:15">
      <c r="B518" t="s">
        <v>3000</v>
      </c>
      <c r="C518" t="s">
        <v>3001</v>
      </c>
      <c r="D518" t="s">
        <v>2374</v>
      </c>
      <c r="E518" t="s">
        <v>1248</v>
      </c>
      <c r="F518" t="s">
        <v>3002</v>
      </c>
      <c r="G518" t="s">
        <v>2387</v>
      </c>
      <c r="H518" t="s">
        <v>106</v>
      </c>
      <c r="I518" s="77">
        <v>32</v>
      </c>
      <c r="J518" s="77">
        <v>70</v>
      </c>
      <c r="K518" s="77">
        <v>0</v>
      </c>
      <c r="L518" s="77">
        <v>8.0326400000000006E-2</v>
      </c>
      <c r="M518" s="78">
        <v>0</v>
      </c>
      <c r="N518" s="78">
        <v>0</v>
      </c>
      <c r="O518" s="78">
        <v>0</v>
      </c>
    </row>
    <row r="519" spans="2:15">
      <c r="B519" t="s">
        <v>3003</v>
      </c>
      <c r="C519" t="s">
        <v>3004</v>
      </c>
      <c r="D519" t="s">
        <v>2374</v>
      </c>
      <c r="E519" t="s">
        <v>1248</v>
      </c>
      <c r="F519" t="s">
        <v>3005</v>
      </c>
      <c r="G519" t="s">
        <v>2387</v>
      </c>
      <c r="H519" t="s">
        <v>106</v>
      </c>
      <c r="I519" s="77">
        <v>157</v>
      </c>
      <c r="J519" s="77">
        <v>31185</v>
      </c>
      <c r="K519" s="77">
        <v>0</v>
      </c>
      <c r="L519" s="77">
        <v>175.57217370000001</v>
      </c>
      <c r="M519" s="78">
        <v>0</v>
      </c>
      <c r="N519" s="78">
        <v>1E-4</v>
      </c>
      <c r="O519" s="78">
        <v>0</v>
      </c>
    </row>
    <row r="520" spans="2:15">
      <c r="B520" t="s">
        <v>3006</v>
      </c>
      <c r="C520" t="s">
        <v>3007</v>
      </c>
      <c r="D520" t="s">
        <v>2374</v>
      </c>
      <c r="E520" t="s">
        <v>1248</v>
      </c>
      <c r="F520" t="s">
        <v>3008</v>
      </c>
      <c r="G520" t="s">
        <v>2387</v>
      </c>
      <c r="H520" t="s">
        <v>106</v>
      </c>
      <c r="I520" s="77">
        <v>78</v>
      </c>
      <c r="J520" s="77">
        <v>855</v>
      </c>
      <c r="K520" s="77">
        <v>0</v>
      </c>
      <c r="L520" s="77">
        <v>2.3915033999999999</v>
      </c>
      <c r="M520" s="78">
        <v>0</v>
      </c>
      <c r="N520" s="78">
        <v>0</v>
      </c>
      <c r="O520" s="78">
        <v>0</v>
      </c>
    </row>
    <row r="521" spans="2:15">
      <c r="B521" t="s">
        <v>3009</v>
      </c>
      <c r="C521" t="s">
        <v>3010</v>
      </c>
      <c r="D521" t="s">
        <v>2374</v>
      </c>
      <c r="E521" t="s">
        <v>1248</v>
      </c>
      <c r="F521" t="s">
        <v>3011</v>
      </c>
      <c r="G521" t="s">
        <v>2387</v>
      </c>
      <c r="H521" t="s">
        <v>106</v>
      </c>
      <c r="I521" s="77">
        <v>8300</v>
      </c>
      <c r="J521" s="77">
        <v>82.47</v>
      </c>
      <c r="K521" s="77">
        <v>0</v>
      </c>
      <c r="L521" s="77">
        <v>24.546205860000001</v>
      </c>
      <c r="M521" s="78">
        <v>0</v>
      </c>
      <c r="N521" s="78">
        <v>0</v>
      </c>
      <c r="O521" s="78">
        <v>0</v>
      </c>
    </row>
    <row r="522" spans="2:15">
      <c r="B522" t="s">
        <v>3012</v>
      </c>
      <c r="C522" t="s">
        <v>3013</v>
      </c>
      <c r="D522" t="s">
        <v>398</v>
      </c>
      <c r="E522" t="s">
        <v>1248</v>
      </c>
      <c r="F522" t="s">
        <v>3014</v>
      </c>
      <c r="G522" t="s">
        <v>2387</v>
      </c>
      <c r="H522" t="s">
        <v>106</v>
      </c>
      <c r="I522" s="77">
        <v>88</v>
      </c>
      <c r="J522" s="77">
        <v>3117</v>
      </c>
      <c r="K522" s="77">
        <v>0</v>
      </c>
      <c r="L522" s="77">
        <v>9.8362545600000004</v>
      </c>
      <c r="M522" s="78">
        <v>0</v>
      </c>
      <c r="N522" s="78">
        <v>0</v>
      </c>
      <c r="O522" s="78">
        <v>0</v>
      </c>
    </row>
    <row r="523" spans="2:15">
      <c r="B523" t="s">
        <v>3015</v>
      </c>
      <c r="C523" t="s">
        <v>3016</v>
      </c>
      <c r="D523" t="s">
        <v>2374</v>
      </c>
      <c r="E523" t="s">
        <v>1248</v>
      </c>
      <c r="F523" t="s">
        <v>3017</v>
      </c>
      <c r="G523" t="s">
        <v>2387</v>
      </c>
      <c r="H523" t="s">
        <v>106</v>
      </c>
      <c r="I523" s="77">
        <v>1015</v>
      </c>
      <c r="J523" s="77">
        <v>148.69</v>
      </c>
      <c r="K523" s="77">
        <v>0</v>
      </c>
      <c r="L523" s="77">
        <v>5.4120037510000003</v>
      </c>
      <c r="M523" s="78">
        <v>5.0000000000000001E-4</v>
      </c>
      <c r="N523" s="78">
        <v>0</v>
      </c>
      <c r="O523" s="78">
        <v>0</v>
      </c>
    </row>
    <row r="524" spans="2:15">
      <c r="B524" t="s">
        <v>3018</v>
      </c>
      <c r="C524" t="s">
        <v>3019</v>
      </c>
      <c r="D524" t="s">
        <v>2374</v>
      </c>
      <c r="E524" t="s">
        <v>1248</v>
      </c>
      <c r="F524" t="s">
        <v>3020</v>
      </c>
      <c r="G524" t="s">
        <v>2387</v>
      </c>
      <c r="H524" t="s">
        <v>106</v>
      </c>
      <c r="I524" s="77">
        <v>19</v>
      </c>
      <c r="J524" s="77">
        <v>2969</v>
      </c>
      <c r="K524" s="77">
        <v>0</v>
      </c>
      <c r="L524" s="77">
        <v>2.02289846</v>
      </c>
      <c r="M524" s="78">
        <v>0</v>
      </c>
      <c r="N524" s="78">
        <v>0</v>
      </c>
      <c r="O524" s="78">
        <v>0</v>
      </c>
    </row>
    <row r="525" spans="2:15">
      <c r="B525" t="s">
        <v>3021</v>
      </c>
      <c r="C525" t="s">
        <v>3022</v>
      </c>
      <c r="D525" t="s">
        <v>2374</v>
      </c>
      <c r="E525" t="s">
        <v>1248</v>
      </c>
      <c r="F525" t="s">
        <v>3023</v>
      </c>
      <c r="G525" t="s">
        <v>2387</v>
      </c>
      <c r="H525" t="s">
        <v>106</v>
      </c>
      <c r="I525" s="77">
        <v>9</v>
      </c>
      <c r="J525" s="77">
        <v>8214</v>
      </c>
      <c r="K525" s="77">
        <v>0</v>
      </c>
      <c r="L525" s="77">
        <v>2.6509863600000001</v>
      </c>
      <c r="M525" s="78">
        <v>0</v>
      </c>
      <c r="N525" s="78">
        <v>0</v>
      </c>
      <c r="O525" s="78">
        <v>0</v>
      </c>
    </row>
    <row r="526" spans="2:15">
      <c r="B526" t="s">
        <v>3024</v>
      </c>
      <c r="C526" t="s">
        <v>3025</v>
      </c>
      <c r="D526" t="s">
        <v>398</v>
      </c>
      <c r="E526" t="s">
        <v>1248</v>
      </c>
      <c r="F526" t="s">
        <v>2653</v>
      </c>
      <c r="G526" t="s">
        <v>2387</v>
      </c>
      <c r="H526" t="s">
        <v>106</v>
      </c>
      <c r="I526" s="77">
        <v>18</v>
      </c>
      <c r="J526" s="77">
        <v>2443</v>
      </c>
      <c r="K526" s="77">
        <v>0</v>
      </c>
      <c r="L526" s="77">
        <v>1.5769076399999999</v>
      </c>
      <c r="M526" s="78">
        <v>0</v>
      </c>
      <c r="N526" s="78">
        <v>0</v>
      </c>
      <c r="O526" s="78">
        <v>0</v>
      </c>
    </row>
    <row r="527" spans="2:15">
      <c r="B527" t="s">
        <v>3026</v>
      </c>
      <c r="C527" t="s">
        <v>3027</v>
      </c>
      <c r="D527" t="s">
        <v>2374</v>
      </c>
      <c r="E527" t="s">
        <v>1248</v>
      </c>
      <c r="F527" t="s">
        <v>3028</v>
      </c>
      <c r="G527" t="s">
        <v>2387</v>
      </c>
      <c r="H527" t="s">
        <v>106</v>
      </c>
      <c r="I527" s="77">
        <v>48</v>
      </c>
      <c r="J527" s="77">
        <v>2575</v>
      </c>
      <c r="K527" s="77">
        <v>0</v>
      </c>
      <c r="L527" s="77">
        <v>4.432296</v>
      </c>
      <c r="M527" s="78">
        <v>0</v>
      </c>
      <c r="N527" s="78">
        <v>0</v>
      </c>
      <c r="O527" s="78">
        <v>0</v>
      </c>
    </row>
    <row r="528" spans="2:15">
      <c r="B528" t="s">
        <v>3029</v>
      </c>
      <c r="C528" t="s">
        <v>3030</v>
      </c>
      <c r="D528" t="s">
        <v>2374</v>
      </c>
      <c r="E528" t="s">
        <v>1248</v>
      </c>
      <c r="F528" t="s">
        <v>3031</v>
      </c>
      <c r="G528" t="s">
        <v>2387</v>
      </c>
      <c r="H528" t="s">
        <v>106</v>
      </c>
      <c r="I528" s="77">
        <v>735</v>
      </c>
      <c r="J528" s="77">
        <v>70.09</v>
      </c>
      <c r="K528" s="77">
        <v>0</v>
      </c>
      <c r="L528" s="77">
        <v>1.847369139</v>
      </c>
      <c r="M528" s="78">
        <v>0</v>
      </c>
      <c r="N528" s="78">
        <v>0</v>
      </c>
      <c r="O528" s="78">
        <v>0</v>
      </c>
    </row>
    <row r="529" spans="2:15">
      <c r="B529" t="s">
        <v>3032</v>
      </c>
      <c r="C529" t="s">
        <v>3030</v>
      </c>
      <c r="D529" t="s">
        <v>2374</v>
      </c>
      <c r="E529" t="s">
        <v>1248</v>
      </c>
      <c r="F529" t="s">
        <v>3031</v>
      </c>
      <c r="G529" t="s">
        <v>2387</v>
      </c>
      <c r="H529" t="s">
        <v>106</v>
      </c>
      <c r="I529" s="77">
        <v>174282.64</v>
      </c>
      <c r="J529" s="77">
        <v>70.09</v>
      </c>
      <c r="K529" s="77">
        <v>0</v>
      </c>
      <c r="L529" s="77">
        <v>438.04676272033601</v>
      </c>
      <c r="M529" s="78">
        <v>1.1000000000000001E-3</v>
      </c>
      <c r="N529" s="78">
        <v>1E-4</v>
      </c>
      <c r="O529" s="78">
        <v>0</v>
      </c>
    </row>
    <row r="530" spans="2:15">
      <c r="B530" t="s">
        <v>3033</v>
      </c>
      <c r="C530" t="s">
        <v>3034</v>
      </c>
      <c r="D530" t="s">
        <v>398</v>
      </c>
      <c r="E530" t="s">
        <v>1248</v>
      </c>
      <c r="F530" t="s">
        <v>3035</v>
      </c>
      <c r="G530" t="s">
        <v>2387</v>
      </c>
      <c r="H530" t="s">
        <v>106</v>
      </c>
      <c r="I530" s="77">
        <v>82</v>
      </c>
      <c r="J530" s="77">
        <v>17915</v>
      </c>
      <c r="K530" s="77">
        <v>0</v>
      </c>
      <c r="L530" s="77">
        <v>52.679415800000001</v>
      </c>
      <c r="M530" s="78">
        <v>0</v>
      </c>
      <c r="N530" s="78">
        <v>0</v>
      </c>
      <c r="O530" s="78">
        <v>0</v>
      </c>
    </row>
    <row r="531" spans="2:15">
      <c r="B531" t="s">
        <v>3036</v>
      </c>
      <c r="C531" t="s">
        <v>3037</v>
      </c>
      <c r="D531" t="s">
        <v>2374</v>
      </c>
      <c r="E531" t="s">
        <v>1248</v>
      </c>
      <c r="F531" t="s">
        <v>3038</v>
      </c>
      <c r="G531" t="s">
        <v>1279</v>
      </c>
      <c r="H531" t="s">
        <v>106</v>
      </c>
      <c r="I531" s="77">
        <v>509</v>
      </c>
      <c r="J531" s="77">
        <v>4328</v>
      </c>
      <c r="K531" s="77">
        <v>0</v>
      </c>
      <c r="L531" s="77">
        <v>78.997858719999996</v>
      </c>
      <c r="M531" s="78">
        <v>0</v>
      </c>
      <c r="N531" s="78">
        <v>0</v>
      </c>
      <c r="O531" s="78">
        <v>0</v>
      </c>
    </row>
    <row r="532" spans="2:15">
      <c r="B532" t="s">
        <v>3039</v>
      </c>
      <c r="C532" t="s">
        <v>3040</v>
      </c>
      <c r="D532" t="s">
        <v>398</v>
      </c>
      <c r="E532" t="s">
        <v>1248</v>
      </c>
      <c r="F532" t="s">
        <v>3041</v>
      </c>
      <c r="G532" t="s">
        <v>1279</v>
      </c>
      <c r="H532" t="s">
        <v>106</v>
      </c>
      <c r="I532" s="77">
        <v>16</v>
      </c>
      <c r="J532" s="77">
        <v>29628</v>
      </c>
      <c r="K532" s="77">
        <v>0</v>
      </c>
      <c r="L532" s="77">
        <v>16.999361279999999</v>
      </c>
      <c r="M532" s="78">
        <v>0</v>
      </c>
      <c r="N532" s="78">
        <v>0</v>
      </c>
      <c r="O532" s="78">
        <v>0</v>
      </c>
    </row>
    <row r="533" spans="2:15">
      <c r="B533" t="s">
        <v>3042</v>
      </c>
      <c r="C533" t="s">
        <v>3043</v>
      </c>
      <c r="D533" t="s">
        <v>398</v>
      </c>
      <c r="E533" t="s">
        <v>1248</v>
      </c>
      <c r="F533" t="s">
        <v>3044</v>
      </c>
      <c r="G533" t="s">
        <v>1279</v>
      </c>
      <c r="H533" t="s">
        <v>106</v>
      </c>
      <c r="I533" s="77">
        <v>18</v>
      </c>
      <c r="J533" s="77">
        <v>1371</v>
      </c>
      <c r="K533" s="77">
        <v>0</v>
      </c>
      <c r="L533" s="77">
        <v>0.88495307999999995</v>
      </c>
      <c r="M533" s="78">
        <v>0</v>
      </c>
      <c r="N533" s="78">
        <v>0</v>
      </c>
      <c r="O533" s="78">
        <v>0</v>
      </c>
    </row>
    <row r="534" spans="2:15">
      <c r="B534" t="s">
        <v>3045</v>
      </c>
      <c r="C534" t="s">
        <v>3046</v>
      </c>
      <c r="D534" t="s">
        <v>123</v>
      </c>
      <c r="E534" t="s">
        <v>1248</v>
      </c>
      <c r="F534" t="s">
        <v>3047</v>
      </c>
      <c r="G534" t="s">
        <v>1279</v>
      </c>
      <c r="H534" t="s">
        <v>110</v>
      </c>
      <c r="I534" s="77">
        <v>61</v>
      </c>
      <c r="J534" s="77">
        <v>3340</v>
      </c>
      <c r="K534" s="77">
        <v>0</v>
      </c>
      <c r="L534" s="77">
        <v>7.9381178800000001</v>
      </c>
      <c r="M534" s="78">
        <v>0</v>
      </c>
      <c r="N534" s="78">
        <v>0</v>
      </c>
      <c r="O534" s="78">
        <v>0</v>
      </c>
    </row>
    <row r="535" spans="2:15">
      <c r="B535" t="s">
        <v>3048</v>
      </c>
      <c r="C535" t="s">
        <v>3049</v>
      </c>
      <c r="D535" t="s">
        <v>398</v>
      </c>
      <c r="E535" t="s">
        <v>1248</v>
      </c>
      <c r="F535" t="s">
        <v>3050</v>
      </c>
      <c r="G535" t="s">
        <v>1279</v>
      </c>
      <c r="H535" t="s">
        <v>106</v>
      </c>
      <c r="I535" s="77">
        <v>19</v>
      </c>
      <c r="J535" s="77">
        <v>14379</v>
      </c>
      <c r="K535" s="77">
        <v>0</v>
      </c>
      <c r="L535" s="77">
        <v>9.7969878599999998</v>
      </c>
      <c r="M535" s="78">
        <v>0</v>
      </c>
      <c r="N535" s="78">
        <v>0</v>
      </c>
      <c r="O535" s="78">
        <v>0</v>
      </c>
    </row>
    <row r="536" spans="2:15">
      <c r="B536" t="s">
        <v>3051</v>
      </c>
      <c r="C536" t="s">
        <v>3052</v>
      </c>
      <c r="D536" t="s">
        <v>398</v>
      </c>
      <c r="E536" t="s">
        <v>1248</v>
      </c>
      <c r="F536" t="s">
        <v>3053</v>
      </c>
      <c r="G536" t="s">
        <v>1279</v>
      </c>
      <c r="H536" t="s">
        <v>106</v>
      </c>
      <c r="I536" s="77">
        <v>2</v>
      </c>
      <c r="J536" s="77">
        <v>3947</v>
      </c>
      <c r="K536" s="77">
        <v>3.2274000000000001E-3</v>
      </c>
      <c r="L536" s="77">
        <v>0.28630623999999999</v>
      </c>
      <c r="M536" s="78">
        <v>0</v>
      </c>
      <c r="N536" s="78">
        <v>0</v>
      </c>
      <c r="O536" s="78">
        <v>0</v>
      </c>
    </row>
    <row r="537" spans="2:15">
      <c r="B537" t="s">
        <v>3054</v>
      </c>
      <c r="C537" t="s">
        <v>3055</v>
      </c>
      <c r="D537" t="s">
        <v>398</v>
      </c>
      <c r="E537" t="s">
        <v>1248</v>
      </c>
      <c r="F537" t="s">
        <v>3056</v>
      </c>
      <c r="G537" t="s">
        <v>1279</v>
      </c>
      <c r="H537" t="s">
        <v>106</v>
      </c>
      <c r="I537" s="77">
        <v>1</v>
      </c>
      <c r="J537" s="77">
        <v>3901</v>
      </c>
      <c r="K537" s="77">
        <v>0</v>
      </c>
      <c r="L537" s="77">
        <v>0.13988986</v>
      </c>
      <c r="M537" s="78">
        <v>0</v>
      </c>
      <c r="N537" s="78">
        <v>0</v>
      </c>
      <c r="O537" s="78">
        <v>0</v>
      </c>
    </row>
    <row r="538" spans="2:15">
      <c r="B538" t="s">
        <v>3057</v>
      </c>
      <c r="C538" t="s">
        <v>3058</v>
      </c>
      <c r="D538" t="s">
        <v>398</v>
      </c>
      <c r="E538" t="s">
        <v>1248</v>
      </c>
      <c r="F538" t="s">
        <v>3059</v>
      </c>
      <c r="G538" t="s">
        <v>1503</v>
      </c>
      <c r="H538" t="s">
        <v>106</v>
      </c>
      <c r="I538" s="77">
        <v>42</v>
      </c>
      <c r="J538" s="77">
        <v>5139</v>
      </c>
      <c r="K538" s="77">
        <v>0</v>
      </c>
      <c r="L538" s="77">
        <v>7.7399506799999997</v>
      </c>
      <c r="M538" s="78">
        <v>0</v>
      </c>
      <c r="N538" s="78">
        <v>0</v>
      </c>
      <c r="O538" s="78">
        <v>0</v>
      </c>
    </row>
    <row r="539" spans="2:15">
      <c r="B539" t="s">
        <v>3060</v>
      </c>
      <c r="C539" t="s">
        <v>3061</v>
      </c>
      <c r="D539" t="s">
        <v>2374</v>
      </c>
      <c r="E539" t="s">
        <v>1248</v>
      </c>
      <c r="F539" t="s">
        <v>3062</v>
      </c>
      <c r="G539" t="s">
        <v>1503</v>
      </c>
      <c r="H539" t="s">
        <v>106</v>
      </c>
      <c r="I539" s="77">
        <v>1349</v>
      </c>
      <c r="J539" s="77">
        <v>774</v>
      </c>
      <c r="K539" s="77">
        <v>0.18675887999999999</v>
      </c>
      <c r="L539" s="77">
        <v>37.629117239999999</v>
      </c>
      <c r="M539" s="78">
        <v>0</v>
      </c>
      <c r="N539" s="78">
        <v>0</v>
      </c>
      <c r="O539" s="78">
        <v>0</v>
      </c>
    </row>
    <row r="540" spans="2:15">
      <c r="B540" t="s">
        <v>3063</v>
      </c>
      <c r="C540" t="s">
        <v>3064</v>
      </c>
      <c r="D540" t="s">
        <v>398</v>
      </c>
      <c r="E540" t="s">
        <v>1248</v>
      </c>
      <c r="F540" t="s">
        <v>3065</v>
      </c>
      <c r="G540" t="s">
        <v>1503</v>
      </c>
      <c r="H540" t="s">
        <v>106</v>
      </c>
      <c r="I540" s="77">
        <v>5</v>
      </c>
      <c r="J540" s="77">
        <v>15339</v>
      </c>
      <c r="K540" s="77">
        <v>5.9169000000000001E-3</v>
      </c>
      <c r="L540" s="77">
        <v>2.7561996</v>
      </c>
      <c r="M540" s="78">
        <v>0</v>
      </c>
      <c r="N540" s="78">
        <v>0</v>
      </c>
      <c r="O540" s="78">
        <v>0</v>
      </c>
    </row>
    <row r="541" spans="2:15">
      <c r="B541" t="s">
        <v>3066</v>
      </c>
      <c r="C541" t="s">
        <v>3067</v>
      </c>
      <c r="D541" t="s">
        <v>2374</v>
      </c>
      <c r="E541" t="s">
        <v>1248</v>
      </c>
      <c r="F541" t="s">
        <v>3068</v>
      </c>
      <c r="G541" t="s">
        <v>1503</v>
      </c>
      <c r="H541" t="s">
        <v>106</v>
      </c>
      <c r="I541" s="77">
        <v>147</v>
      </c>
      <c r="J541" s="77">
        <v>136</v>
      </c>
      <c r="K541" s="77">
        <v>0</v>
      </c>
      <c r="L541" s="77">
        <v>0.71691311999999996</v>
      </c>
      <c r="M541" s="78">
        <v>0</v>
      </c>
      <c r="N541" s="78">
        <v>0</v>
      </c>
      <c r="O541" s="78">
        <v>0</v>
      </c>
    </row>
    <row r="542" spans="2:15">
      <c r="B542" t="s">
        <v>3069</v>
      </c>
      <c r="C542" t="s">
        <v>3070</v>
      </c>
      <c r="D542" t="s">
        <v>398</v>
      </c>
      <c r="E542" t="s">
        <v>1248</v>
      </c>
      <c r="F542" t="s">
        <v>3071</v>
      </c>
      <c r="G542" t="s">
        <v>1503</v>
      </c>
      <c r="H542" t="s">
        <v>106</v>
      </c>
      <c r="I542" s="77">
        <v>460</v>
      </c>
      <c r="J542" s="77">
        <v>1809</v>
      </c>
      <c r="K542" s="77">
        <v>0</v>
      </c>
      <c r="L542" s="77">
        <v>29.840540399999998</v>
      </c>
      <c r="M542" s="78">
        <v>0</v>
      </c>
      <c r="N542" s="78">
        <v>0</v>
      </c>
      <c r="O542" s="78">
        <v>0</v>
      </c>
    </row>
    <row r="543" spans="2:15">
      <c r="B543" t="s">
        <v>3072</v>
      </c>
      <c r="C543" t="s">
        <v>3073</v>
      </c>
      <c r="D543" t="s">
        <v>398</v>
      </c>
      <c r="E543" t="s">
        <v>1248</v>
      </c>
      <c r="F543" t="s">
        <v>3074</v>
      </c>
      <c r="G543" t="s">
        <v>1503</v>
      </c>
      <c r="H543" t="s">
        <v>106</v>
      </c>
      <c r="I543" s="77">
        <v>40</v>
      </c>
      <c r="J543" s="77">
        <v>15136</v>
      </c>
      <c r="K543" s="77">
        <v>5.4865799999999999E-2</v>
      </c>
      <c r="L543" s="77">
        <v>21.7659442</v>
      </c>
      <c r="M543" s="78">
        <v>0</v>
      </c>
      <c r="N543" s="78">
        <v>0</v>
      </c>
      <c r="O543" s="78">
        <v>0</v>
      </c>
    </row>
    <row r="544" spans="2:15">
      <c r="B544" t="s">
        <v>3075</v>
      </c>
      <c r="C544" t="s">
        <v>3076</v>
      </c>
      <c r="D544" t="s">
        <v>398</v>
      </c>
      <c r="E544" t="s">
        <v>1248</v>
      </c>
      <c r="F544" t="s">
        <v>3077</v>
      </c>
      <c r="G544" t="s">
        <v>1503</v>
      </c>
      <c r="H544" t="s">
        <v>106</v>
      </c>
      <c r="I544" s="77">
        <v>10</v>
      </c>
      <c r="J544" s="77">
        <v>16328</v>
      </c>
      <c r="K544" s="77">
        <v>1.423642E-2</v>
      </c>
      <c r="L544" s="77">
        <v>5.8694572200000001</v>
      </c>
      <c r="M544" s="78">
        <v>0</v>
      </c>
      <c r="N544" s="78">
        <v>0</v>
      </c>
      <c r="O544" s="78">
        <v>0</v>
      </c>
    </row>
    <row r="545" spans="2:15">
      <c r="B545" t="s">
        <v>3078</v>
      </c>
      <c r="C545" t="s">
        <v>3079</v>
      </c>
      <c r="D545" t="s">
        <v>2896</v>
      </c>
      <c r="E545" t="s">
        <v>1248</v>
      </c>
      <c r="F545" t="s">
        <v>3080</v>
      </c>
      <c r="G545" t="s">
        <v>1503</v>
      </c>
      <c r="H545" t="s">
        <v>113</v>
      </c>
      <c r="I545" s="77">
        <v>500</v>
      </c>
      <c r="J545" s="77">
        <v>118.8</v>
      </c>
      <c r="K545" s="77">
        <v>0</v>
      </c>
      <c r="L545" s="77">
        <v>2.6291628</v>
      </c>
      <c r="M545" s="78">
        <v>0</v>
      </c>
      <c r="N545" s="78">
        <v>0</v>
      </c>
      <c r="O545" s="78">
        <v>0</v>
      </c>
    </row>
    <row r="546" spans="2:15">
      <c r="B546" t="s">
        <v>3081</v>
      </c>
      <c r="C546" t="s">
        <v>3082</v>
      </c>
      <c r="D546" t="s">
        <v>398</v>
      </c>
      <c r="E546" t="s">
        <v>1248</v>
      </c>
      <c r="F546" t="s">
        <v>3083</v>
      </c>
      <c r="G546" t="s">
        <v>1503</v>
      </c>
      <c r="H546" t="s">
        <v>106</v>
      </c>
      <c r="I546" s="77">
        <v>1160</v>
      </c>
      <c r="J546" s="77">
        <v>304</v>
      </c>
      <c r="K546" s="77">
        <v>0</v>
      </c>
      <c r="L546" s="77">
        <v>12.6456704</v>
      </c>
      <c r="M546" s="78">
        <v>1E-4</v>
      </c>
      <c r="N546" s="78">
        <v>0</v>
      </c>
      <c r="O546" s="78">
        <v>0</v>
      </c>
    </row>
    <row r="547" spans="2:15">
      <c r="B547" t="s">
        <v>3084</v>
      </c>
      <c r="C547" t="s">
        <v>3085</v>
      </c>
      <c r="D547" t="s">
        <v>398</v>
      </c>
      <c r="E547" t="s">
        <v>1248</v>
      </c>
      <c r="F547" t="s">
        <v>3086</v>
      </c>
      <c r="G547" t="s">
        <v>1503</v>
      </c>
      <c r="H547" t="s">
        <v>106</v>
      </c>
      <c r="I547" s="77">
        <v>23</v>
      </c>
      <c r="J547" s="77">
        <v>496</v>
      </c>
      <c r="K547" s="77">
        <v>3.1198200000000001E-3</v>
      </c>
      <c r="L547" s="77">
        <v>0.41221069999999999</v>
      </c>
      <c r="M547" s="78">
        <v>0</v>
      </c>
      <c r="N547" s="78">
        <v>0</v>
      </c>
      <c r="O547" s="78">
        <v>0</v>
      </c>
    </row>
    <row r="548" spans="2:15">
      <c r="B548" t="s">
        <v>3087</v>
      </c>
      <c r="C548" t="s">
        <v>3088</v>
      </c>
      <c r="D548" t="s">
        <v>2374</v>
      </c>
      <c r="E548" t="s">
        <v>1248</v>
      </c>
      <c r="F548" t="s">
        <v>3089</v>
      </c>
      <c r="G548" t="s">
        <v>1503</v>
      </c>
      <c r="H548" t="s">
        <v>106</v>
      </c>
      <c r="I548" s="77">
        <v>3</v>
      </c>
      <c r="J548" s="77">
        <v>2688</v>
      </c>
      <c r="K548" s="77">
        <v>0</v>
      </c>
      <c r="L548" s="77">
        <v>0.28917503999999999</v>
      </c>
      <c r="M548" s="78">
        <v>0</v>
      </c>
      <c r="N548" s="78">
        <v>0</v>
      </c>
      <c r="O548" s="78">
        <v>0</v>
      </c>
    </row>
    <row r="549" spans="2:15">
      <c r="B549" t="s">
        <v>3090</v>
      </c>
      <c r="C549" t="s">
        <v>3091</v>
      </c>
      <c r="D549" t="s">
        <v>398</v>
      </c>
      <c r="E549" t="s">
        <v>1248</v>
      </c>
      <c r="F549" t="s">
        <v>3092</v>
      </c>
      <c r="G549" t="s">
        <v>1503</v>
      </c>
      <c r="H549" t="s">
        <v>106</v>
      </c>
      <c r="I549" s="77">
        <v>28</v>
      </c>
      <c r="J549" s="77">
        <v>5376</v>
      </c>
      <c r="K549" s="77">
        <v>2.4097919999999998E-2</v>
      </c>
      <c r="L549" s="77">
        <v>5.4220319999999997</v>
      </c>
      <c r="M549" s="78">
        <v>0</v>
      </c>
      <c r="N549" s="78">
        <v>0</v>
      </c>
      <c r="O549" s="78">
        <v>0</v>
      </c>
    </row>
    <row r="550" spans="2:15">
      <c r="B550" t="s">
        <v>3093</v>
      </c>
      <c r="C550" t="s">
        <v>3094</v>
      </c>
      <c r="D550" t="s">
        <v>398</v>
      </c>
      <c r="E550" t="s">
        <v>1248</v>
      </c>
      <c r="F550" t="s">
        <v>3095</v>
      </c>
      <c r="G550" t="s">
        <v>1503</v>
      </c>
      <c r="H550" t="s">
        <v>106</v>
      </c>
      <c r="I550" s="77">
        <v>8</v>
      </c>
      <c r="J550" s="77">
        <v>1038</v>
      </c>
      <c r="K550" s="77">
        <v>0</v>
      </c>
      <c r="L550" s="77">
        <v>0.29778144000000001</v>
      </c>
      <c r="M550" s="78">
        <v>0</v>
      </c>
      <c r="N550" s="78">
        <v>0</v>
      </c>
      <c r="O550" s="78">
        <v>0</v>
      </c>
    </row>
    <row r="551" spans="2:15">
      <c r="B551" t="s">
        <v>3096</v>
      </c>
      <c r="C551" t="s">
        <v>3097</v>
      </c>
      <c r="D551" t="s">
        <v>398</v>
      </c>
      <c r="E551" t="s">
        <v>1248</v>
      </c>
      <c r="F551" t="s">
        <v>3098</v>
      </c>
      <c r="G551" t="s">
        <v>1503</v>
      </c>
      <c r="H551" t="s">
        <v>106</v>
      </c>
      <c r="I551" s="77">
        <v>14</v>
      </c>
      <c r="J551" s="77">
        <v>35050</v>
      </c>
      <c r="K551" s="77">
        <v>3.313464E-2</v>
      </c>
      <c r="L551" s="77">
        <v>17.629636640000001</v>
      </c>
      <c r="M551" s="78">
        <v>0</v>
      </c>
      <c r="N551" s="78">
        <v>0</v>
      </c>
      <c r="O551" s="78">
        <v>0</v>
      </c>
    </row>
    <row r="552" spans="2:15">
      <c r="B552" t="s">
        <v>3099</v>
      </c>
      <c r="C552" t="s">
        <v>3100</v>
      </c>
      <c r="D552" t="s">
        <v>398</v>
      </c>
      <c r="E552" t="s">
        <v>1248</v>
      </c>
      <c r="F552" t="s">
        <v>3101</v>
      </c>
      <c r="G552" t="s">
        <v>1503</v>
      </c>
      <c r="H552" t="s">
        <v>106</v>
      </c>
      <c r="I552" s="77">
        <v>200</v>
      </c>
      <c r="J552" s="77">
        <v>520</v>
      </c>
      <c r="K552" s="77">
        <v>0</v>
      </c>
      <c r="L552" s="77">
        <v>3.7294399999999999</v>
      </c>
      <c r="M552" s="78">
        <v>0</v>
      </c>
      <c r="N552" s="78">
        <v>0</v>
      </c>
      <c r="O552" s="78">
        <v>0</v>
      </c>
    </row>
    <row r="553" spans="2:15">
      <c r="B553" t="s">
        <v>3102</v>
      </c>
      <c r="C553" t="s">
        <v>3103</v>
      </c>
      <c r="D553" t="s">
        <v>398</v>
      </c>
      <c r="E553" t="s">
        <v>1248</v>
      </c>
      <c r="F553" t="s">
        <v>3104</v>
      </c>
      <c r="G553" t="s">
        <v>1503</v>
      </c>
      <c r="H553" t="s">
        <v>106</v>
      </c>
      <c r="I553" s="77">
        <v>10456.969999999999</v>
      </c>
      <c r="J553" s="77">
        <v>7268</v>
      </c>
      <c r="K553" s="77">
        <v>20.034949999999998</v>
      </c>
      <c r="L553" s="77">
        <v>2745.4400604456</v>
      </c>
      <c r="M553" s="78">
        <v>0</v>
      </c>
      <c r="N553" s="78">
        <v>8.0000000000000004E-4</v>
      </c>
      <c r="O553" s="78">
        <v>1E-4</v>
      </c>
    </row>
    <row r="554" spans="2:15">
      <c r="B554" t="s">
        <v>3102</v>
      </c>
      <c r="C554" t="s">
        <v>3103</v>
      </c>
      <c r="D554" t="s">
        <v>398</v>
      </c>
      <c r="E554" t="s">
        <v>1248</v>
      </c>
      <c r="F554" t="s">
        <v>3104</v>
      </c>
      <c r="G554" t="s">
        <v>1503</v>
      </c>
      <c r="H554" t="s">
        <v>106</v>
      </c>
      <c r="I554" s="77">
        <v>60</v>
      </c>
      <c r="J554" s="77">
        <v>7268</v>
      </c>
      <c r="K554" s="77">
        <v>8.5526099999999994E-2</v>
      </c>
      <c r="L554" s="77">
        <v>15.7233549</v>
      </c>
      <c r="M554" s="78">
        <v>0</v>
      </c>
      <c r="N554" s="78">
        <v>0</v>
      </c>
      <c r="O554" s="78">
        <v>0</v>
      </c>
    </row>
    <row r="555" spans="2:15">
      <c r="B555" t="s">
        <v>3105</v>
      </c>
      <c r="C555" t="s">
        <v>3106</v>
      </c>
      <c r="D555" t="s">
        <v>2374</v>
      </c>
      <c r="E555" t="s">
        <v>1248</v>
      </c>
      <c r="F555" t="s">
        <v>3107</v>
      </c>
      <c r="G555" t="s">
        <v>1503</v>
      </c>
      <c r="H555" t="s">
        <v>106</v>
      </c>
      <c r="I555" s="77">
        <v>14</v>
      </c>
      <c r="J555" s="77">
        <v>1522</v>
      </c>
      <c r="K555" s="77">
        <v>3.5142799999999998E-3</v>
      </c>
      <c r="L555" s="77">
        <v>0.76761915999999997</v>
      </c>
      <c r="M555" s="78">
        <v>0</v>
      </c>
      <c r="N555" s="78">
        <v>0</v>
      </c>
      <c r="O555" s="78">
        <v>0</v>
      </c>
    </row>
    <row r="556" spans="2:15">
      <c r="B556" t="s">
        <v>3108</v>
      </c>
      <c r="C556" t="s">
        <v>3109</v>
      </c>
      <c r="D556" t="s">
        <v>398</v>
      </c>
      <c r="E556" t="s">
        <v>1248</v>
      </c>
      <c r="F556" t="s">
        <v>3110</v>
      </c>
      <c r="G556" t="s">
        <v>1503</v>
      </c>
      <c r="H556" t="s">
        <v>106</v>
      </c>
      <c r="I556" s="77">
        <v>26</v>
      </c>
      <c r="J556" s="77">
        <v>2612</v>
      </c>
      <c r="K556" s="77">
        <v>0</v>
      </c>
      <c r="L556" s="77">
        <v>2.4353243199999999</v>
      </c>
      <c r="M556" s="78">
        <v>0</v>
      </c>
      <c r="N556" s="78">
        <v>0</v>
      </c>
      <c r="O556" s="78">
        <v>0</v>
      </c>
    </row>
    <row r="557" spans="2:15">
      <c r="B557" t="s">
        <v>3111</v>
      </c>
      <c r="C557" t="s">
        <v>3112</v>
      </c>
      <c r="D557" t="s">
        <v>2374</v>
      </c>
      <c r="E557" t="s">
        <v>1248</v>
      </c>
      <c r="F557" t="s">
        <v>3113</v>
      </c>
      <c r="G557" t="s">
        <v>1503</v>
      </c>
      <c r="H557" t="s">
        <v>116</v>
      </c>
      <c r="I557" s="77">
        <v>569</v>
      </c>
      <c r="J557" s="77">
        <v>307</v>
      </c>
      <c r="K557" s="77">
        <v>0</v>
      </c>
      <c r="L557" s="77">
        <v>4.6236843270000003</v>
      </c>
      <c r="M557" s="78">
        <v>8.0000000000000004E-4</v>
      </c>
      <c r="N557" s="78">
        <v>0</v>
      </c>
      <c r="O557" s="78">
        <v>0</v>
      </c>
    </row>
    <row r="558" spans="2:15">
      <c r="B558" t="s">
        <v>3114</v>
      </c>
      <c r="C558" t="s">
        <v>3115</v>
      </c>
      <c r="D558" t="s">
        <v>398</v>
      </c>
      <c r="E558" t="s">
        <v>1248</v>
      </c>
      <c r="F558" t="s">
        <v>3116</v>
      </c>
      <c r="G558" t="s">
        <v>1503</v>
      </c>
      <c r="H558" t="s">
        <v>106</v>
      </c>
      <c r="I558" s="77">
        <v>107</v>
      </c>
      <c r="J558" s="77">
        <v>6998</v>
      </c>
      <c r="K558" s="77">
        <v>8.6315020000000006E-2</v>
      </c>
      <c r="L558" s="77">
        <v>26.937780979999999</v>
      </c>
      <c r="M558" s="78">
        <v>0</v>
      </c>
      <c r="N558" s="78">
        <v>0</v>
      </c>
      <c r="O558" s="78">
        <v>0</v>
      </c>
    </row>
    <row r="559" spans="2:15">
      <c r="B559" t="s">
        <v>3117</v>
      </c>
      <c r="C559" t="s">
        <v>3118</v>
      </c>
      <c r="D559" t="s">
        <v>2374</v>
      </c>
      <c r="E559" t="s">
        <v>1248</v>
      </c>
      <c r="F559" t="s">
        <v>3119</v>
      </c>
      <c r="G559" t="s">
        <v>1465</v>
      </c>
      <c r="H559" t="s">
        <v>106</v>
      </c>
      <c r="I559" s="77">
        <v>525</v>
      </c>
      <c r="J559" s="77">
        <v>8489</v>
      </c>
      <c r="K559" s="77">
        <v>0</v>
      </c>
      <c r="L559" s="77">
        <v>159.81815850000001</v>
      </c>
      <c r="M559" s="78">
        <v>0</v>
      </c>
      <c r="N559" s="78">
        <v>0</v>
      </c>
      <c r="O559" s="78">
        <v>0</v>
      </c>
    </row>
    <row r="560" spans="2:15">
      <c r="B560" t="s">
        <v>3120</v>
      </c>
      <c r="C560" t="s">
        <v>3121</v>
      </c>
      <c r="D560" t="s">
        <v>2374</v>
      </c>
      <c r="E560" t="s">
        <v>1248</v>
      </c>
      <c r="F560" t="s">
        <v>3122</v>
      </c>
      <c r="G560" t="s">
        <v>1465</v>
      </c>
      <c r="H560" t="s">
        <v>106</v>
      </c>
      <c r="I560" s="77">
        <v>4172</v>
      </c>
      <c r="J560" s="77">
        <v>162</v>
      </c>
      <c r="K560" s="77">
        <v>0</v>
      </c>
      <c r="L560" s="77">
        <v>24.23648304</v>
      </c>
      <c r="M560" s="78">
        <v>1E-4</v>
      </c>
      <c r="N560" s="78">
        <v>0</v>
      </c>
      <c r="O560" s="78">
        <v>0</v>
      </c>
    </row>
    <row r="561" spans="2:15">
      <c r="B561" t="s">
        <v>3123</v>
      </c>
      <c r="C561" t="s">
        <v>3124</v>
      </c>
      <c r="D561" t="s">
        <v>2374</v>
      </c>
      <c r="E561" t="s">
        <v>1248</v>
      </c>
      <c r="F561" t="s">
        <v>3125</v>
      </c>
      <c r="G561" t="s">
        <v>1465</v>
      </c>
      <c r="H561" t="s">
        <v>106</v>
      </c>
      <c r="I561" s="77">
        <v>580</v>
      </c>
      <c r="J561" s="77">
        <v>10132</v>
      </c>
      <c r="K561" s="77">
        <v>0</v>
      </c>
      <c r="L561" s="77">
        <v>210.73344159999999</v>
      </c>
      <c r="M561" s="78">
        <v>0</v>
      </c>
      <c r="N561" s="78">
        <v>1E-4</v>
      </c>
      <c r="O561" s="78">
        <v>0</v>
      </c>
    </row>
    <row r="562" spans="2:15">
      <c r="B562" t="s">
        <v>3126</v>
      </c>
      <c r="C562" t="s">
        <v>3127</v>
      </c>
      <c r="D562" t="s">
        <v>2374</v>
      </c>
      <c r="E562" t="s">
        <v>1248</v>
      </c>
      <c r="F562" t="s">
        <v>3125</v>
      </c>
      <c r="G562" t="s">
        <v>1465</v>
      </c>
      <c r="H562" t="s">
        <v>106</v>
      </c>
      <c r="I562" s="77">
        <v>351</v>
      </c>
      <c r="J562" s="77">
        <v>10089</v>
      </c>
      <c r="K562" s="77">
        <v>0</v>
      </c>
      <c r="L562" s="77">
        <v>126.98883054</v>
      </c>
      <c r="M562" s="78">
        <v>0</v>
      </c>
      <c r="N562" s="78">
        <v>0</v>
      </c>
      <c r="O562" s="78">
        <v>0</v>
      </c>
    </row>
    <row r="563" spans="2:15">
      <c r="B563" t="s">
        <v>3128</v>
      </c>
      <c r="C563" t="s">
        <v>3124</v>
      </c>
      <c r="D563" t="s">
        <v>2374</v>
      </c>
      <c r="E563" t="s">
        <v>1248</v>
      </c>
      <c r="F563" t="s">
        <v>3125</v>
      </c>
      <c r="G563" t="s">
        <v>1465</v>
      </c>
      <c r="H563" t="s">
        <v>106</v>
      </c>
      <c r="I563" s="77">
        <v>29057.1</v>
      </c>
      <c r="J563" s="77">
        <v>10132</v>
      </c>
      <c r="K563" s="77">
        <v>0</v>
      </c>
      <c r="L563" s="77">
        <v>10557.418423992</v>
      </c>
      <c r="M563" s="78">
        <v>0</v>
      </c>
      <c r="N563" s="78">
        <v>3.2000000000000002E-3</v>
      </c>
      <c r="O563" s="78">
        <v>4.0000000000000002E-4</v>
      </c>
    </row>
    <row r="564" spans="2:15">
      <c r="B564" t="s">
        <v>3129</v>
      </c>
      <c r="C564" t="s">
        <v>3130</v>
      </c>
      <c r="D564" t="s">
        <v>398</v>
      </c>
      <c r="E564" t="s">
        <v>1248</v>
      </c>
      <c r="F564" t="s">
        <v>3131</v>
      </c>
      <c r="G564" t="s">
        <v>1465</v>
      </c>
      <c r="H564" t="s">
        <v>106</v>
      </c>
      <c r="I564" s="77">
        <v>22</v>
      </c>
      <c r="J564" s="77">
        <v>5140</v>
      </c>
      <c r="K564" s="77">
        <v>0</v>
      </c>
      <c r="L564" s="77">
        <v>4.0550487999999998</v>
      </c>
      <c r="M564" s="78">
        <v>0</v>
      </c>
      <c r="N564" s="78">
        <v>0</v>
      </c>
      <c r="O564" s="78">
        <v>0</v>
      </c>
    </row>
    <row r="565" spans="2:15">
      <c r="B565" t="s">
        <v>3132</v>
      </c>
      <c r="C565" t="s">
        <v>3133</v>
      </c>
      <c r="D565" t="s">
        <v>398</v>
      </c>
      <c r="E565" t="s">
        <v>1248</v>
      </c>
      <c r="F565" t="s">
        <v>3134</v>
      </c>
      <c r="G565" t="s">
        <v>1465</v>
      </c>
      <c r="H565" t="s">
        <v>106</v>
      </c>
      <c r="I565" s="77">
        <v>100</v>
      </c>
      <c r="J565" s="77">
        <v>3354</v>
      </c>
      <c r="K565" s="77">
        <v>0</v>
      </c>
      <c r="L565" s="77">
        <v>12.027443999999999</v>
      </c>
      <c r="M565" s="78">
        <v>0</v>
      </c>
      <c r="N565" s="78">
        <v>0</v>
      </c>
      <c r="O565" s="78">
        <v>0</v>
      </c>
    </row>
    <row r="566" spans="2:15">
      <c r="B566" t="s">
        <v>3135</v>
      </c>
      <c r="C566" t="s">
        <v>3136</v>
      </c>
      <c r="D566" t="s">
        <v>2374</v>
      </c>
      <c r="E566" t="s">
        <v>1248</v>
      </c>
      <c r="F566" t="s">
        <v>3137</v>
      </c>
      <c r="G566" t="s">
        <v>1465</v>
      </c>
      <c r="H566" t="s">
        <v>106</v>
      </c>
      <c r="I566" s="77">
        <v>31</v>
      </c>
      <c r="J566" s="77">
        <v>15382</v>
      </c>
      <c r="K566" s="77">
        <v>0</v>
      </c>
      <c r="L566" s="77">
        <v>17.099554120000001</v>
      </c>
      <c r="M566" s="78">
        <v>0</v>
      </c>
      <c r="N566" s="78">
        <v>0</v>
      </c>
      <c r="O566" s="78">
        <v>0</v>
      </c>
    </row>
    <row r="567" spans="2:15">
      <c r="B567" t="s">
        <v>3138</v>
      </c>
      <c r="C567" t="s">
        <v>3139</v>
      </c>
      <c r="D567" t="s">
        <v>2374</v>
      </c>
      <c r="E567" t="s">
        <v>1248</v>
      </c>
      <c r="F567" t="s">
        <v>3140</v>
      </c>
      <c r="G567" t="s">
        <v>1465</v>
      </c>
      <c r="H567" t="s">
        <v>106</v>
      </c>
      <c r="I567" s="77">
        <v>9</v>
      </c>
      <c r="J567" s="77">
        <v>2503</v>
      </c>
      <c r="K567" s="77">
        <v>0</v>
      </c>
      <c r="L567" s="77">
        <v>0.80781822000000003</v>
      </c>
      <c r="M567" s="78">
        <v>0</v>
      </c>
      <c r="N567" s="78">
        <v>0</v>
      </c>
      <c r="O567" s="78">
        <v>0</v>
      </c>
    </row>
    <row r="568" spans="2:15">
      <c r="B568" t="s">
        <v>3141</v>
      </c>
      <c r="C568" t="s">
        <v>3142</v>
      </c>
      <c r="D568" t="s">
        <v>2374</v>
      </c>
      <c r="E568" t="s">
        <v>1248</v>
      </c>
      <c r="F568" t="s">
        <v>3143</v>
      </c>
      <c r="G568" t="s">
        <v>1465</v>
      </c>
      <c r="H568" t="s">
        <v>106</v>
      </c>
      <c r="I568" s="77">
        <v>53</v>
      </c>
      <c r="J568" s="77">
        <v>2171</v>
      </c>
      <c r="K568" s="77">
        <v>3.4210440000000002E-2</v>
      </c>
      <c r="L568" s="77">
        <v>4.16036962</v>
      </c>
      <c r="M568" s="78">
        <v>0</v>
      </c>
      <c r="N568" s="78">
        <v>0</v>
      </c>
      <c r="O568" s="78">
        <v>0</v>
      </c>
    </row>
    <row r="569" spans="2:15">
      <c r="B569" t="s">
        <v>3144</v>
      </c>
      <c r="C569" t="s">
        <v>3145</v>
      </c>
      <c r="D569" t="s">
        <v>2374</v>
      </c>
      <c r="E569" t="s">
        <v>1248</v>
      </c>
      <c r="F569" t="s">
        <v>3146</v>
      </c>
      <c r="G569" t="s">
        <v>1465</v>
      </c>
      <c r="H569" t="s">
        <v>106</v>
      </c>
      <c r="I569" s="77">
        <v>110</v>
      </c>
      <c r="J569" s="77">
        <v>365</v>
      </c>
      <c r="K569" s="77">
        <v>0</v>
      </c>
      <c r="L569" s="77">
        <v>1.4397789999999999</v>
      </c>
      <c r="M569" s="78">
        <v>0</v>
      </c>
      <c r="N569" s="78">
        <v>0</v>
      </c>
      <c r="O569" s="78">
        <v>0</v>
      </c>
    </row>
    <row r="570" spans="2:15">
      <c r="B570" t="s">
        <v>3147</v>
      </c>
      <c r="C570" t="s">
        <v>3148</v>
      </c>
      <c r="D570" t="s">
        <v>2896</v>
      </c>
      <c r="E570" t="s">
        <v>1248</v>
      </c>
      <c r="F570" t="s">
        <v>3149</v>
      </c>
      <c r="G570" t="s">
        <v>1465</v>
      </c>
      <c r="H570" t="s">
        <v>106</v>
      </c>
      <c r="I570" s="77">
        <v>1251</v>
      </c>
      <c r="J570" s="77">
        <v>15</v>
      </c>
      <c r="K570" s="77">
        <v>0</v>
      </c>
      <c r="L570" s="77">
        <v>0.67291290000000004</v>
      </c>
      <c r="M570" s="78">
        <v>0</v>
      </c>
      <c r="N570" s="78">
        <v>0</v>
      </c>
      <c r="O570" s="78">
        <v>0</v>
      </c>
    </row>
    <row r="571" spans="2:15">
      <c r="B571" t="s">
        <v>3150</v>
      </c>
      <c r="C571" t="s">
        <v>3151</v>
      </c>
      <c r="D571" t="s">
        <v>2374</v>
      </c>
      <c r="E571" t="s">
        <v>1248</v>
      </c>
      <c r="F571" t="s">
        <v>3152</v>
      </c>
      <c r="G571" t="s">
        <v>1465</v>
      </c>
      <c r="H571" t="s">
        <v>106</v>
      </c>
      <c r="I571" s="77">
        <v>100</v>
      </c>
      <c r="J571" s="77">
        <v>58.88</v>
      </c>
      <c r="K571" s="77">
        <v>0</v>
      </c>
      <c r="L571" s="77">
        <v>0.21114368</v>
      </c>
      <c r="M571" s="78">
        <v>0</v>
      </c>
      <c r="N571" s="78">
        <v>0</v>
      </c>
      <c r="O571" s="78">
        <v>0</v>
      </c>
    </row>
    <row r="572" spans="2:15">
      <c r="B572" t="s">
        <v>3153</v>
      </c>
      <c r="C572" t="s">
        <v>3154</v>
      </c>
      <c r="D572" t="s">
        <v>398</v>
      </c>
      <c r="E572" t="s">
        <v>1248</v>
      </c>
      <c r="F572" t="s">
        <v>3155</v>
      </c>
      <c r="G572" t="s">
        <v>1465</v>
      </c>
      <c r="H572" t="s">
        <v>106</v>
      </c>
      <c r="I572" s="77">
        <v>266</v>
      </c>
      <c r="J572" s="77">
        <v>105</v>
      </c>
      <c r="K572" s="77">
        <v>0</v>
      </c>
      <c r="L572" s="77">
        <v>1.0015698</v>
      </c>
      <c r="M572" s="78">
        <v>0</v>
      </c>
      <c r="N572" s="78">
        <v>0</v>
      </c>
      <c r="O572" s="78">
        <v>0</v>
      </c>
    </row>
    <row r="573" spans="2:15">
      <c r="B573" t="s">
        <v>3156</v>
      </c>
      <c r="C573" t="s">
        <v>3157</v>
      </c>
      <c r="D573" t="s">
        <v>398</v>
      </c>
      <c r="E573" t="s">
        <v>1248</v>
      </c>
      <c r="F573" t="s">
        <v>3158</v>
      </c>
      <c r="G573" t="s">
        <v>1465</v>
      </c>
      <c r="H573" t="s">
        <v>106</v>
      </c>
      <c r="I573" s="77">
        <v>10</v>
      </c>
      <c r="J573" s="77">
        <v>857</v>
      </c>
      <c r="K573" s="77">
        <v>2.8687999999999999E-3</v>
      </c>
      <c r="L573" s="77">
        <v>0.31018899999999999</v>
      </c>
      <c r="M573" s="78">
        <v>0</v>
      </c>
      <c r="N573" s="78">
        <v>0</v>
      </c>
      <c r="O573" s="78">
        <v>0</v>
      </c>
    </row>
    <row r="574" spans="2:15">
      <c r="B574" t="s">
        <v>3159</v>
      </c>
      <c r="C574" t="s">
        <v>3160</v>
      </c>
      <c r="D574" t="s">
        <v>2374</v>
      </c>
      <c r="E574" t="s">
        <v>1248</v>
      </c>
      <c r="F574" t="s">
        <v>3161</v>
      </c>
      <c r="G574" t="s">
        <v>1465</v>
      </c>
      <c r="H574" t="s">
        <v>106</v>
      </c>
      <c r="I574" s="77">
        <v>5</v>
      </c>
      <c r="J574" s="77">
        <v>531</v>
      </c>
      <c r="K574" s="77">
        <v>0</v>
      </c>
      <c r="L574" s="77">
        <v>9.5208299999999996E-2</v>
      </c>
      <c r="M574" s="78">
        <v>0</v>
      </c>
      <c r="N574" s="78">
        <v>0</v>
      </c>
      <c r="O574" s="78">
        <v>0</v>
      </c>
    </row>
    <row r="575" spans="2:15">
      <c r="B575" t="s">
        <v>3162</v>
      </c>
      <c r="C575" t="s">
        <v>3163</v>
      </c>
      <c r="D575" t="s">
        <v>2374</v>
      </c>
      <c r="E575" t="s">
        <v>1248</v>
      </c>
      <c r="F575" t="s">
        <v>3164</v>
      </c>
      <c r="G575" t="s">
        <v>1465</v>
      </c>
      <c r="H575" t="s">
        <v>106</v>
      </c>
      <c r="I575" s="77">
        <v>100</v>
      </c>
      <c r="J575" s="77">
        <v>5041</v>
      </c>
      <c r="K575" s="77">
        <v>0</v>
      </c>
      <c r="L575" s="77">
        <v>18.077026</v>
      </c>
      <c r="M575" s="78">
        <v>0</v>
      </c>
      <c r="N575" s="78">
        <v>0</v>
      </c>
      <c r="O575" s="78">
        <v>0</v>
      </c>
    </row>
    <row r="576" spans="2:15">
      <c r="B576" t="s">
        <v>3165</v>
      </c>
      <c r="C576" t="s">
        <v>3166</v>
      </c>
      <c r="D576" t="s">
        <v>2374</v>
      </c>
      <c r="E576" t="s">
        <v>1248</v>
      </c>
      <c r="F576" t="s">
        <v>3167</v>
      </c>
      <c r="G576" t="s">
        <v>1465</v>
      </c>
      <c r="H576" t="s">
        <v>106</v>
      </c>
      <c r="I576" s="77">
        <v>110522.02</v>
      </c>
      <c r="J576" s="77">
        <v>505.62599999999998</v>
      </c>
      <c r="K576" s="77">
        <v>0</v>
      </c>
      <c r="L576" s="77">
        <v>558.82806884520005</v>
      </c>
      <c r="M576" s="78">
        <v>8.0000000000000004E-4</v>
      </c>
      <c r="N576" s="78">
        <v>2.0000000000000001E-4</v>
      </c>
      <c r="O576" s="78">
        <v>0</v>
      </c>
    </row>
    <row r="577" spans="2:15">
      <c r="B577" t="s">
        <v>3168</v>
      </c>
      <c r="C577" t="s">
        <v>3169</v>
      </c>
      <c r="D577" t="s">
        <v>2374</v>
      </c>
      <c r="E577" t="s">
        <v>1248</v>
      </c>
      <c r="F577" t="s">
        <v>3170</v>
      </c>
      <c r="G577" t="s">
        <v>1465</v>
      </c>
      <c r="H577" t="s">
        <v>106</v>
      </c>
      <c r="I577" s="77">
        <v>7</v>
      </c>
      <c r="J577" s="77">
        <v>2720</v>
      </c>
      <c r="K577" s="77">
        <v>0</v>
      </c>
      <c r="L577" s="77">
        <v>0.6827744</v>
      </c>
      <c r="M577" s="78">
        <v>0</v>
      </c>
      <c r="N577" s="78">
        <v>0</v>
      </c>
      <c r="O577" s="78">
        <v>0</v>
      </c>
    </row>
    <row r="578" spans="2:15">
      <c r="B578" t="s">
        <v>3171</v>
      </c>
      <c r="C578" t="s">
        <v>3172</v>
      </c>
      <c r="D578" t="s">
        <v>2374</v>
      </c>
      <c r="E578" t="s">
        <v>1248</v>
      </c>
      <c r="F578" t="s">
        <v>3173</v>
      </c>
      <c r="G578" t="s">
        <v>1465</v>
      </c>
      <c r="H578" t="s">
        <v>106</v>
      </c>
      <c r="I578" s="77">
        <v>360</v>
      </c>
      <c r="J578" s="77">
        <v>903</v>
      </c>
      <c r="K578" s="77">
        <v>0</v>
      </c>
      <c r="L578" s="77">
        <v>11.6573688</v>
      </c>
      <c r="M578" s="78">
        <v>0</v>
      </c>
      <c r="N578" s="78">
        <v>0</v>
      </c>
      <c r="O578" s="78">
        <v>0</v>
      </c>
    </row>
    <row r="579" spans="2:15">
      <c r="B579" t="s">
        <v>3174</v>
      </c>
      <c r="C579" t="s">
        <v>3175</v>
      </c>
      <c r="D579" t="s">
        <v>2374</v>
      </c>
      <c r="E579" t="s">
        <v>1248</v>
      </c>
      <c r="F579" t="s">
        <v>3176</v>
      </c>
      <c r="G579" t="s">
        <v>1465</v>
      </c>
      <c r="H579" t="s">
        <v>106</v>
      </c>
      <c r="I579" s="77">
        <v>30801.93</v>
      </c>
      <c r="J579" s="77">
        <v>20784</v>
      </c>
      <c r="K579" s="77">
        <v>0</v>
      </c>
      <c r="L579" s="77">
        <v>22957.1170484832</v>
      </c>
      <c r="M579" s="78">
        <v>0</v>
      </c>
      <c r="N579" s="78">
        <v>6.8999999999999999E-3</v>
      </c>
      <c r="O579" s="78">
        <v>8.9999999999999998E-4</v>
      </c>
    </row>
    <row r="580" spans="2:15">
      <c r="B580" t="s">
        <v>3177</v>
      </c>
      <c r="C580" t="s">
        <v>3175</v>
      </c>
      <c r="D580" t="s">
        <v>2374</v>
      </c>
      <c r="E580" t="s">
        <v>1248</v>
      </c>
      <c r="F580" t="s">
        <v>3176</v>
      </c>
      <c r="G580" t="s">
        <v>1465</v>
      </c>
      <c r="H580" t="s">
        <v>106</v>
      </c>
      <c r="I580" s="77">
        <v>577</v>
      </c>
      <c r="J580" s="77">
        <v>20784</v>
      </c>
      <c r="K580" s="77">
        <v>0</v>
      </c>
      <c r="L580" s="77">
        <v>430.04631647999997</v>
      </c>
      <c r="M580" s="78">
        <v>0</v>
      </c>
      <c r="N580" s="78">
        <v>1E-4</v>
      </c>
      <c r="O580" s="78">
        <v>0</v>
      </c>
    </row>
    <row r="581" spans="2:15">
      <c r="B581" t="s">
        <v>3178</v>
      </c>
      <c r="C581" t="s">
        <v>3179</v>
      </c>
      <c r="D581" t="s">
        <v>2374</v>
      </c>
      <c r="E581" t="s">
        <v>1248</v>
      </c>
      <c r="F581" t="s">
        <v>3180</v>
      </c>
      <c r="G581" t="s">
        <v>1465</v>
      </c>
      <c r="H581" t="s">
        <v>106</v>
      </c>
      <c r="I581" s="77">
        <v>19</v>
      </c>
      <c r="J581" s="77">
        <v>33843</v>
      </c>
      <c r="K581" s="77">
        <v>0</v>
      </c>
      <c r="L581" s="77">
        <v>23.058589619999999</v>
      </c>
      <c r="M581" s="78">
        <v>0</v>
      </c>
      <c r="N581" s="78">
        <v>0</v>
      </c>
      <c r="O581" s="78">
        <v>0</v>
      </c>
    </row>
    <row r="582" spans="2:15">
      <c r="B582" t="s">
        <v>3181</v>
      </c>
      <c r="C582" t="s">
        <v>3181</v>
      </c>
      <c r="D582" t="s">
        <v>2374</v>
      </c>
      <c r="E582" t="s">
        <v>1248</v>
      </c>
      <c r="F582" t="s">
        <v>3182</v>
      </c>
      <c r="G582" t="s">
        <v>1465</v>
      </c>
      <c r="H582" t="s">
        <v>106</v>
      </c>
      <c r="I582" s="77">
        <v>660</v>
      </c>
      <c r="J582" s="77">
        <v>42.11</v>
      </c>
      <c r="K582" s="77">
        <v>0</v>
      </c>
      <c r="L582" s="77">
        <v>0.99664263600000003</v>
      </c>
      <c r="M582" s="78">
        <v>0</v>
      </c>
      <c r="N582" s="78">
        <v>0</v>
      </c>
      <c r="O582" s="78">
        <v>0</v>
      </c>
    </row>
    <row r="583" spans="2:15">
      <c r="B583" t="s">
        <v>3183</v>
      </c>
      <c r="C583" t="s">
        <v>3184</v>
      </c>
      <c r="D583" t="s">
        <v>2374</v>
      </c>
      <c r="E583" t="s">
        <v>1248</v>
      </c>
      <c r="F583" t="s">
        <v>3185</v>
      </c>
      <c r="G583" t="s">
        <v>1465</v>
      </c>
      <c r="H583" t="s">
        <v>106</v>
      </c>
      <c r="I583" s="77">
        <v>193</v>
      </c>
      <c r="J583" s="77">
        <v>396</v>
      </c>
      <c r="K583" s="77">
        <v>0</v>
      </c>
      <c r="L583" s="77">
        <v>2.7407080800000001</v>
      </c>
      <c r="M583" s="78">
        <v>0</v>
      </c>
      <c r="N583" s="78">
        <v>0</v>
      </c>
      <c r="O583" s="78">
        <v>0</v>
      </c>
    </row>
    <row r="584" spans="2:15">
      <c r="B584" t="s">
        <v>3186</v>
      </c>
      <c r="C584" t="s">
        <v>3187</v>
      </c>
      <c r="D584" t="s">
        <v>398</v>
      </c>
      <c r="E584" t="s">
        <v>1248</v>
      </c>
      <c r="F584" t="s">
        <v>3188</v>
      </c>
      <c r="G584" t="s">
        <v>1465</v>
      </c>
      <c r="H584" t="s">
        <v>106</v>
      </c>
      <c r="I584" s="77">
        <v>89</v>
      </c>
      <c r="J584" s="77">
        <v>2634</v>
      </c>
      <c r="K584" s="77">
        <v>0</v>
      </c>
      <c r="L584" s="77">
        <v>8.4065163599999995</v>
      </c>
      <c r="M584" s="78">
        <v>0</v>
      </c>
      <c r="N584" s="78">
        <v>0</v>
      </c>
      <c r="O584" s="78">
        <v>0</v>
      </c>
    </row>
    <row r="585" spans="2:15">
      <c r="B585" t="s">
        <v>3189</v>
      </c>
      <c r="C585" t="s">
        <v>3190</v>
      </c>
      <c r="D585" t="s">
        <v>2374</v>
      </c>
      <c r="E585" t="s">
        <v>1248</v>
      </c>
      <c r="F585" t="s">
        <v>3191</v>
      </c>
      <c r="G585" t="s">
        <v>1465</v>
      </c>
      <c r="H585" t="s">
        <v>106</v>
      </c>
      <c r="I585" s="77">
        <v>12</v>
      </c>
      <c r="J585" s="77">
        <v>1350</v>
      </c>
      <c r="K585" s="77">
        <v>0</v>
      </c>
      <c r="L585" s="77">
        <v>0.580932</v>
      </c>
      <c r="M585" s="78">
        <v>0</v>
      </c>
      <c r="N585" s="78">
        <v>0</v>
      </c>
      <c r="O585" s="78">
        <v>0</v>
      </c>
    </row>
    <row r="586" spans="2:15">
      <c r="B586" t="s">
        <v>3192</v>
      </c>
      <c r="C586" t="s">
        <v>3193</v>
      </c>
      <c r="D586" t="s">
        <v>398</v>
      </c>
      <c r="E586" t="s">
        <v>1248</v>
      </c>
      <c r="F586" t="s">
        <v>3194</v>
      </c>
      <c r="G586" t="s">
        <v>1465</v>
      </c>
      <c r="H586" t="s">
        <v>106</v>
      </c>
      <c r="I586" s="77">
        <v>333</v>
      </c>
      <c r="J586" s="77">
        <v>4311</v>
      </c>
      <c r="K586" s="77">
        <v>0</v>
      </c>
      <c r="L586" s="77">
        <v>51.479289180000002</v>
      </c>
      <c r="M586" s="78">
        <v>0</v>
      </c>
      <c r="N586" s="78">
        <v>0</v>
      </c>
      <c r="O586" s="78">
        <v>0</v>
      </c>
    </row>
    <row r="587" spans="2:15">
      <c r="B587" t="s">
        <v>3195</v>
      </c>
      <c r="C587" t="s">
        <v>3196</v>
      </c>
      <c r="D587" t="s">
        <v>2374</v>
      </c>
      <c r="E587" t="s">
        <v>1248</v>
      </c>
      <c r="F587" t="s">
        <v>3197</v>
      </c>
      <c r="G587" t="s">
        <v>1465</v>
      </c>
      <c r="H587" t="s">
        <v>106</v>
      </c>
      <c r="I587" s="77">
        <v>129</v>
      </c>
      <c r="J587" s="77">
        <v>6162</v>
      </c>
      <c r="K587" s="77">
        <v>0</v>
      </c>
      <c r="L587" s="77">
        <v>28.505042280000001</v>
      </c>
      <c r="M587" s="78">
        <v>0</v>
      </c>
      <c r="N587" s="78">
        <v>0</v>
      </c>
      <c r="O587" s="78">
        <v>0</v>
      </c>
    </row>
    <row r="588" spans="2:15">
      <c r="B588" t="s">
        <v>3198</v>
      </c>
      <c r="C588" t="s">
        <v>3199</v>
      </c>
      <c r="D588" t="s">
        <v>2374</v>
      </c>
      <c r="E588" t="s">
        <v>1248</v>
      </c>
      <c r="F588" t="s">
        <v>3200</v>
      </c>
      <c r="G588" t="s">
        <v>1465</v>
      </c>
      <c r="H588" t="s">
        <v>106</v>
      </c>
      <c r="I588" s="77">
        <v>57</v>
      </c>
      <c r="J588" s="77">
        <v>1691</v>
      </c>
      <c r="K588" s="77">
        <v>0</v>
      </c>
      <c r="L588" s="77">
        <v>3.4564378200000001</v>
      </c>
      <c r="M588" s="78">
        <v>0</v>
      </c>
      <c r="N588" s="78">
        <v>0</v>
      </c>
      <c r="O588" s="78">
        <v>0</v>
      </c>
    </row>
    <row r="589" spans="2:15">
      <c r="B589" t="s">
        <v>3201</v>
      </c>
      <c r="C589" t="s">
        <v>3202</v>
      </c>
      <c r="D589" t="s">
        <v>398</v>
      </c>
      <c r="E589" t="s">
        <v>1248</v>
      </c>
      <c r="F589" t="s">
        <v>3203</v>
      </c>
      <c r="G589" t="s">
        <v>1465</v>
      </c>
      <c r="H589" t="s">
        <v>106</v>
      </c>
      <c r="I589" s="77">
        <v>23</v>
      </c>
      <c r="J589" s="77">
        <v>8662</v>
      </c>
      <c r="K589" s="77">
        <v>0</v>
      </c>
      <c r="L589" s="77">
        <v>7.1442443600000001</v>
      </c>
      <c r="M589" s="78">
        <v>0</v>
      </c>
      <c r="N589" s="78">
        <v>0</v>
      </c>
      <c r="O589" s="78">
        <v>0</v>
      </c>
    </row>
    <row r="590" spans="2:15">
      <c r="B590" t="s">
        <v>3204</v>
      </c>
      <c r="C590" t="s">
        <v>3205</v>
      </c>
      <c r="D590" t="s">
        <v>2374</v>
      </c>
      <c r="E590" t="s">
        <v>1248</v>
      </c>
      <c r="F590" t="s">
        <v>3206</v>
      </c>
      <c r="G590" t="s">
        <v>1465</v>
      </c>
      <c r="H590" t="s">
        <v>106</v>
      </c>
      <c r="I590" s="77">
        <v>2</v>
      </c>
      <c r="J590" s="77">
        <v>1638</v>
      </c>
      <c r="K590" s="77">
        <v>0</v>
      </c>
      <c r="L590" s="77">
        <v>0.11747736</v>
      </c>
      <c r="M590" s="78">
        <v>0</v>
      </c>
      <c r="N590" s="78">
        <v>0</v>
      </c>
      <c r="O590" s="78">
        <v>0</v>
      </c>
    </row>
    <row r="591" spans="2:15">
      <c r="B591" t="s">
        <v>3207</v>
      </c>
      <c r="C591" t="s">
        <v>3208</v>
      </c>
      <c r="D591" t="s">
        <v>398</v>
      </c>
      <c r="E591" t="s">
        <v>1248</v>
      </c>
      <c r="F591" t="s">
        <v>3209</v>
      </c>
      <c r="G591" t="s">
        <v>1465</v>
      </c>
      <c r="H591" t="s">
        <v>106</v>
      </c>
      <c r="I591" s="77">
        <v>72</v>
      </c>
      <c r="J591" s="77">
        <v>1091</v>
      </c>
      <c r="K591" s="77">
        <v>0</v>
      </c>
      <c r="L591" s="77">
        <v>2.8168747199999999</v>
      </c>
      <c r="M591" s="78">
        <v>0</v>
      </c>
      <c r="N591" s="78">
        <v>0</v>
      </c>
      <c r="O591" s="78">
        <v>0</v>
      </c>
    </row>
    <row r="592" spans="2:15">
      <c r="B592" t="s">
        <v>3210</v>
      </c>
      <c r="C592" t="s">
        <v>3211</v>
      </c>
      <c r="D592" t="s">
        <v>398</v>
      </c>
      <c r="E592" t="s">
        <v>1248</v>
      </c>
      <c r="F592" t="s">
        <v>3212</v>
      </c>
      <c r="G592" t="s">
        <v>1465</v>
      </c>
      <c r="H592" t="s">
        <v>106</v>
      </c>
      <c r="I592" s="77">
        <v>7</v>
      </c>
      <c r="J592" s="77">
        <v>13083</v>
      </c>
      <c r="K592" s="77">
        <v>0</v>
      </c>
      <c r="L592" s="77">
        <v>3.2840946600000001</v>
      </c>
      <c r="M592" s="78">
        <v>0</v>
      </c>
      <c r="N592" s="78">
        <v>0</v>
      </c>
      <c r="O592" s="78">
        <v>0</v>
      </c>
    </row>
    <row r="593" spans="2:15">
      <c r="B593" t="s">
        <v>3213</v>
      </c>
      <c r="C593" t="s">
        <v>3214</v>
      </c>
      <c r="D593" t="s">
        <v>2374</v>
      </c>
      <c r="E593" t="s">
        <v>1248</v>
      </c>
      <c r="F593" t="s">
        <v>3215</v>
      </c>
      <c r="G593" t="s">
        <v>1465</v>
      </c>
      <c r="H593" t="s">
        <v>106</v>
      </c>
      <c r="I593" s="77">
        <v>80</v>
      </c>
      <c r="J593" s="77">
        <v>11659</v>
      </c>
      <c r="K593" s="77">
        <v>0</v>
      </c>
      <c r="L593" s="77">
        <v>33.447339200000002</v>
      </c>
      <c r="M593" s="78">
        <v>0</v>
      </c>
      <c r="N593" s="78">
        <v>0</v>
      </c>
      <c r="O593" s="78">
        <v>0</v>
      </c>
    </row>
    <row r="594" spans="2:15">
      <c r="B594" t="s">
        <v>3216</v>
      </c>
      <c r="C594" t="s">
        <v>3217</v>
      </c>
      <c r="D594" t="s">
        <v>123</v>
      </c>
      <c r="E594" t="s">
        <v>1248</v>
      </c>
      <c r="F594" t="s">
        <v>3218</v>
      </c>
      <c r="G594" t="s">
        <v>1465</v>
      </c>
      <c r="H594" t="s">
        <v>106</v>
      </c>
      <c r="I594" s="77">
        <v>1060</v>
      </c>
      <c r="J594" s="77">
        <v>4992</v>
      </c>
      <c r="K594" s="77">
        <v>0</v>
      </c>
      <c r="L594" s="77">
        <v>189.75390719999999</v>
      </c>
      <c r="M594" s="78">
        <v>0</v>
      </c>
      <c r="N594" s="78">
        <v>1E-4</v>
      </c>
      <c r="O594" s="78">
        <v>0</v>
      </c>
    </row>
    <row r="595" spans="2:15">
      <c r="B595" t="s">
        <v>3219</v>
      </c>
      <c r="C595" t="s">
        <v>3220</v>
      </c>
      <c r="D595" t="s">
        <v>2374</v>
      </c>
      <c r="E595" t="s">
        <v>1248</v>
      </c>
      <c r="F595" t="s">
        <v>3221</v>
      </c>
      <c r="G595" t="s">
        <v>1465</v>
      </c>
      <c r="H595" t="s">
        <v>106</v>
      </c>
      <c r="I595" s="77">
        <v>208</v>
      </c>
      <c r="J595" s="77">
        <v>6009</v>
      </c>
      <c r="K595" s="77">
        <v>0</v>
      </c>
      <c r="L595" s="77">
        <v>44.820409920000003</v>
      </c>
      <c r="M595" s="78">
        <v>0</v>
      </c>
      <c r="N595" s="78">
        <v>0</v>
      </c>
      <c r="O595" s="78">
        <v>0</v>
      </c>
    </row>
    <row r="596" spans="2:15">
      <c r="B596" t="s">
        <v>3222</v>
      </c>
      <c r="C596" t="s">
        <v>3223</v>
      </c>
      <c r="D596" t="s">
        <v>2374</v>
      </c>
      <c r="E596" t="s">
        <v>1248</v>
      </c>
      <c r="F596" t="s">
        <v>3224</v>
      </c>
      <c r="G596" t="s">
        <v>1465</v>
      </c>
      <c r="H596" t="s">
        <v>106</v>
      </c>
      <c r="I596" s="77">
        <v>21</v>
      </c>
      <c r="J596" s="77">
        <v>364</v>
      </c>
      <c r="K596" s="77">
        <v>0</v>
      </c>
      <c r="L596" s="77">
        <v>0.27411384</v>
      </c>
      <c r="M596" s="78">
        <v>0</v>
      </c>
      <c r="N596" s="78">
        <v>0</v>
      </c>
      <c r="O596" s="78">
        <v>0</v>
      </c>
    </row>
    <row r="597" spans="2:15">
      <c r="B597" t="s">
        <v>3225</v>
      </c>
      <c r="C597" t="s">
        <v>3226</v>
      </c>
      <c r="D597" t="s">
        <v>398</v>
      </c>
      <c r="E597" t="s">
        <v>1248</v>
      </c>
      <c r="F597" t="s">
        <v>3227</v>
      </c>
      <c r="G597" t="s">
        <v>1465</v>
      </c>
      <c r="H597" t="s">
        <v>106</v>
      </c>
      <c r="I597" s="77">
        <v>197</v>
      </c>
      <c r="J597" s="77">
        <v>9810</v>
      </c>
      <c r="K597" s="77">
        <v>0</v>
      </c>
      <c r="L597" s="77">
        <v>69.301960199999996</v>
      </c>
      <c r="M597" s="78">
        <v>0</v>
      </c>
      <c r="N597" s="78">
        <v>0</v>
      </c>
      <c r="O597" s="78">
        <v>0</v>
      </c>
    </row>
    <row r="598" spans="2:15">
      <c r="B598" t="s">
        <v>3228</v>
      </c>
      <c r="C598" t="s">
        <v>3229</v>
      </c>
      <c r="D598" t="s">
        <v>2374</v>
      </c>
      <c r="E598" t="s">
        <v>1248</v>
      </c>
      <c r="F598" t="s">
        <v>3230</v>
      </c>
      <c r="G598" t="s">
        <v>1465</v>
      </c>
      <c r="H598" t="s">
        <v>106</v>
      </c>
      <c r="I598" s="77">
        <v>724</v>
      </c>
      <c r="J598" s="77">
        <v>1485</v>
      </c>
      <c r="K598" s="77">
        <v>0</v>
      </c>
      <c r="L598" s="77">
        <v>38.554520400000001</v>
      </c>
      <c r="M598" s="78">
        <v>0</v>
      </c>
      <c r="N598" s="78">
        <v>0</v>
      </c>
      <c r="O598" s="78">
        <v>0</v>
      </c>
    </row>
    <row r="599" spans="2:15">
      <c r="B599" t="s">
        <v>3231</v>
      </c>
      <c r="C599" t="s">
        <v>3232</v>
      </c>
      <c r="D599" t="s">
        <v>2374</v>
      </c>
      <c r="E599" t="s">
        <v>1248</v>
      </c>
      <c r="F599" t="s">
        <v>3233</v>
      </c>
      <c r="G599" t="s">
        <v>1465</v>
      </c>
      <c r="H599" t="s">
        <v>106</v>
      </c>
      <c r="I599" s="77">
        <v>9</v>
      </c>
      <c r="J599" s="77">
        <v>3177</v>
      </c>
      <c r="K599" s="77">
        <v>0</v>
      </c>
      <c r="L599" s="77">
        <v>1.0253449800000001</v>
      </c>
      <c r="M599" s="78">
        <v>0</v>
      </c>
      <c r="N599" s="78">
        <v>0</v>
      </c>
      <c r="O599" s="78">
        <v>0</v>
      </c>
    </row>
    <row r="600" spans="2:15">
      <c r="B600" t="s">
        <v>3234</v>
      </c>
      <c r="C600" t="s">
        <v>3235</v>
      </c>
      <c r="D600" t="s">
        <v>2374</v>
      </c>
      <c r="E600" t="s">
        <v>1248</v>
      </c>
      <c r="F600" t="s">
        <v>3236</v>
      </c>
      <c r="G600" t="s">
        <v>1465</v>
      </c>
      <c r="H600" t="s">
        <v>106</v>
      </c>
      <c r="I600" s="77">
        <v>1</v>
      </c>
      <c r="J600" s="77">
        <v>2442</v>
      </c>
      <c r="K600" s="77">
        <v>0</v>
      </c>
      <c r="L600" s="77">
        <v>8.7570120000000001E-2</v>
      </c>
      <c r="M600" s="78">
        <v>0</v>
      </c>
      <c r="N600" s="78">
        <v>0</v>
      </c>
      <c r="O600" s="78">
        <v>0</v>
      </c>
    </row>
    <row r="601" spans="2:15">
      <c r="B601" t="s">
        <v>3237</v>
      </c>
      <c r="C601" t="s">
        <v>3238</v>
      </c>
      <c r="D601" t="s">
        <v>2374</v>
      </c>
      <c r="E601" t="s">
        <v>1248</v>
      </c>
      <c r="F601" t="s">
        <v>3239</v>
      </c>
      <c r="G601" t="s">
        <v>1293</v>
      </c>
      <c r="H601" t="s">
        <v>106</v>
      </c>
      <c r="I601" s="77">
        <v>11</v>
      </c>
      <c r="J601" s="77">
        <v>8177</v>
      </c>
      <c r="K601" s="77">
        <v>0</v>
      </c>
      <c r="L601" s="77">
        <v>3.2254994199999998</v>
      </c>
      <c r="M601" s="78">
        <v>0</v>
      </c>
      <c r="N601" s="78">
        <v>0</v>
      </c>
      <c r="O601" s="78">
        <v>0</v>
      </c>
    </row>
    <row r="602" spans="2:15">
      <c r="B602" t="s">
        <v>3240</v>
      </c>
      <c r="C602" t="s">
        <v>3241</v>
      </c>
      <c r="D602" t="s">
        <v>2374</v>
      </c>
      <c r="E602" t="s">
        <v>1248</v>
      </c>
      <c r="F602" t="s">
        <v>3242</v>
      </c>
      <c r="G602" t="s">
        <v>1293</v>
      </c>
      <c r="H602" t="s">
        <v>106</v>
      </c>
      <c r="I602" s="77">
        <v>104569.60000000001</v>
      </c>
      <c r="J602" s="77">
        <v>1025</v>
      </c>
      <c r="K602" s="77">
        <v>0</v>
      </c>
      <c r="L602" s="77">
        <v>3843.6125023999998</v>
      </c>
      <c r="M602" s="78">
        <v>3.0999999999999999E-3</v>
      </c>
      <c r="N602" s="78">
        <v>1.1999999999999999E-3</v>
      </c>
      <c r="O602" s="78">
        <v>2.0000000000000001E-4</v>
      </c>
    </row>
    <row r="603" spans="2:15">
      <c r="B603" t="s">
        <v>3243</v>
      </c>
      <c r="C603" t="s">
        <v>3244</v>
      </c>
      <c r="D603" t="s">
        <v>2374</v>
      </c>
      <c r="E603" t="s">
        <v>1248</v>
      </c>
      <c r="F603" t="s">
        <v>3245</v>
      </c>
      <c r="G603" t="s">
        <v>1293</v>
      </c>
      <c r="H603" t="s">
        <v>106</v>
      </c>
      <c r="I603" s="77">
        <v>15</v>
      </c>
      <c r="J603" s="77">
        <v>923</v>
      </c>
      <c r="K603" s="77">
        <v>0</v>
      </c>
      <c r="L603" s="77">
        <v>0.49648170000000003</v>
      </c>
      <c r="M603" s="78">
        <v>0</v>
      </c>
      <c r="N603" s="78">
        <v>0</v>
      </c>
      <c r="O603" s="78">
        <v>0</v>
      </c>
    </row>
    <row r="604" spans="2:15">
      <c r="B604" t="s">
        <v>3246</v>
      </c>
      <c r="C604" t="s">
        <v>3247</v>
      </c>
      <c r="D604" t="s">
        <v>2374</v>
      </c>
      <c r="E604" t="s">
        <v>1248</v>
      </c>
      <c r="F604" t="s">
        <v>3248</v>
      </c>
      <c r="G604" t="s">
        <v>1293</v>
      </c>
      <c r="H604" t="s">
        <v>106</v>
      </c>
      <c r="I604" s="77">
        <v>30</v>
      </c>
      <c r="J604" s="77">
        <v>2953</v>
      </c>
      <c r="K604" s="77">
        <v>0</v>
      </c>
      <c r="L604" s="77">
        <v>3.1768374000000001</v>
      </c>
      <c r="M604" s="78">
        <v>0</v>
      </c>
      <c r="N604" s="78">
        <v>0</v>
      </c>
      <c r="O604" s="78">
        <v>0</v>
      </c>
    </row>
    <row r="605" spans="2:15">
      <c r="B605" t="s">
        <v>3249</v>
      </c>
      <c r="C605" t="s">
        <v>3250</v>
      </c>
      <c r="D605" t="s">
        <v>398</v>
      </c>
      <c r="E605" t="s">
        <v>1248</v>
      </c>
      <c r="F605" t="s">
        <v>3251</v>
      </c>
      <c r="G605" t="s">
        <v>1293</v>
      </c>
      <c r="H605" t="s">
        <v>106</v>
      </c>
      <c r="I605" s="77">
        <v>20</v>
      </c>
      <c r="J605" s="77">
        <v>9570</v>
      </c>
      <c r="K605" s="77">
        <v>0</v>
      </c>
      <c r="L605" s="77">
        <v>6.8636039999999996</v>
      </c>
      <c r="M605" s="78">
        <v>0</v>
      </c>
      <c r="N605" s="78">
        <v>0</v>
      </c>
      <c r="O605" s="78">
        <v>0</v>
      </c>
    </row>
    <row r="606" spans="2:15">
      <c r="B606" t="s">
        <v>3252</v>
      </c>
      <c r="C606" t="s">
        <v>3253</v>
      </c>
      <c r="D606" t="s">
        <v>2374</v>
      </c>
      <c r="E606" t="s">
        <v>1248</v>
      </c>
      <c r="F606" t="s">
        <v>3254</v>
      </c>
      <c r="G606" t="s">
        <v>1293</v>
      </c>
      <c r="H606" t="s">
        <v>106</v>
      </c>
      <c r="I606" s="77">
        <v>30</v>
      </c>
      <c r="J606" s="77">
        <v>3548</v>
      </c>
      <c r="K606" s="77">
        <v>0</v>
      </c>
      <c r="L606" s="77">
        <v>3.8169384000000002</v>
      </c>
      <c r="M606" s="78">
        <v>0</v>
      </c>
      <c r="N606" s="78">
        <v>0</v>
      </c>
      <c r="O606" s="78">
        <v>0</v>
      </c>
    </row>
    <row r="607" spans="2:15">
      <c r="B607" t="s">
        <v>3255</v>
      </c>
      <c r="C607" t="s">
        <v>3256</v>
      </c>
      <c r="D607" t="s">
        <v>2374</v>
      </c>
      <c r="E607" t="s">
        <v>1248</v>
      </c>
      <c r="F607" t="s">
        <v>3257</v>
      </c>
      <c r="G607" t="s">
        <v>1435</v>
      </c>
      <c r="H607" t="s">
        <v>106</v>
      </c>
      <c r="I607" s="77">
        <v>88</v>
      </c>
      <c r="J607" s="77">
        <v>742</v>
      </c>
      <c r="K607" s="77">
        <v>0</v>
      </c>
      <c r="L607" s="77">
        <v>2.3415145599999998</v>
      </c>
      <c r="M607" s="78">
        <v>0</v>
      </c>
      <c r="N607" s="78">
        <v>0</v>
      </c>
      <c r="O607" s="78">
        <v>0</v>
      </c>
    </row>
    <row r="608" spans="2:15">
      <c r="B608" t="s">
        <v>3258</v>
      </c>
      <c r="C608" t="s">
        <v>3259</v>
      </c>
      <c r="D608" t="s">
        <v>2374</v>
      </c>
      <c r="E608" t="s">
        <v>1248</v>
      </c>
      <c r="F608" t="s">
        <v>3260</v>
      </c>
      <c r="G608" t="s">
        <v>1435</v>
      </c>
      <c r="H608" t="s">
        <v>106</v>
      </c>
      <c r="I608" s="77">
        <v>6</v>
      </c>
      <c r="J608" s="77">
        <v>283</v>
      </c>
      <c r="K608" s="77">
        <v>0</v>
      </c>
      <c r="L608" s="77">
        <v>6.0890279999999998E-2</v>
      </c>
      <c r="M608" s="78">
        <v>0</v>
      </c>
      <c r="N608" s="78">
        <v>0</v>
      </c>
      <c r="O608" s="78">
        <v>0</v>
      </c>
    </row>
    <row r="609" spans="2:15">
      <c r="B609" t="s">
        <v>3261</v>
      </c>
      <c r="C609" t="s">
        <v>3262</v>
      </c>
      <c r="D609" t="s">
        <v>2374</v>
      </c>
      <c r="E609" t="s">
        <v>1248</v>
      </c>
      <c r="F609" t="s">
        <v>3263</v>
      </c>
      <c r="G609" t="s">
        <v>1435</v>
      </c>
      <c r="H609" t="s">
        <v>106</v>
      </c>
      <c r="I609" s="77">
        <v>1877</v>
      </c>
      <c r="J609" s="77">
        <v>497</v>
      </c>
      <c r="K609" s="77">
        <v>0</v>
      </c>
      <c r="L609" s="77">
        <v>33.452682340000003</v>
      </c>
      <c r="M609" s="78">
        <v>0</v>
      </c>
      <c r="N609" s="78">
        <v>0</v>
      </c>
      <c r="O609" s="78">
        <v>0</v>
      </c>
    </row>
    <row r="610" spans="2:15">
      <c r="B610" t="s">
        <v>3264</v>
      </c>
      <c r="C610" t="s">
        <v>3265</v>
      </c>
      <c r="D610" t="s">
        <v>2374</v>
      </c>
      <c r="E610" t="s">
        <v>1248</v>
      </c>
      <c r="F610" t="s">
        <v>3266</v>
      </c>
      <c r="G610" t="s">
        <v>1435</v>
      </c>
      <c r="H610" t="s">
        <v>106</v>
      </c>
      <c r="I610" s="77">
        <v>30</v>
      </c>
      <c r="J610" s="77">
        <v>24150</v>
      </c>
      <c r="K610" s="77">
        <v>0</v>
      </c>
      <c r="L610" s="77">
        <v>25.98057</v>
      </c>
      <c r="M610" s="78">
        <v>0</v>
      </c>
      <c r="N610" s="78">
        <v>0</v>
      </c>
      <c r="O610" s="78">
        <v>0</v>
      </c>
    </row>
    <row r="611" spans="2:15">
      <c r="B611" t="s">
        <v>3267</v>
      </c>
      <c r="C611" t="s">
        <v>3268</v>
      </c>
      <c r="D611" t="s">
        <v>2374</v>
      </c>
      <c r="E611" t="s">
        <v>1248</v>
      </c>
      <c r="F611" t="s">
        <v>3269</v>
      </c>
      <c r="G611" t="s">
        <v>1435</v>
      </c>
      <c r="H611" t="s">
        <v>106</v>
      </c>
      <c r="I611" s="77">
        <v>51</v>
      </c>
      <c r="J611" s="77">
        <v>204</v>
      </c>
      <c r="K611" s="77">
        <v>0</v>
      </c>
      <c r="L611" s="77">
        <v>0.37308743999999999</v>
      </c>
      <c r="M611" s="78">
        <v>0</v>
      </c>
      <c r="N611" s="78">
        <v>0</v>
      </c>
      <c r="O611" s="78">
        <v>0</v>
      </c>
    </row>
    <row r="612" spans="2:15">
      <c r="B612" t="s">
        <v>3270</v>
      </c>
      <c r="C612" t="s">
        <v>3271</v>
      </c>
      <c r="D612" t="s">
        <v>2374</v>
      </c>
      <c r="E612" t="s">
        <v>1248</v>
      </c>
      <c r="F612" t="s">
        <v>3272</v>
      </c>
      <c r="G612" t="s">
        <v>1435</v>
      </c>
      <c r="H612" t="s">
        <v>106</v>
      </c>
      <c r="I612" s="77">
        <v>481</v>
      </c>
      <c r="J612" s="77">
        <v>61</v>
      </c>
      <c r="K612" s="77">
        <v>0</v>
      </c>
      <c r="L612" s="77">
        <v>1.05216826</v>
      </c>
      <c r="M612" s="78">
        <v>0</v>
      </c>
      <c r="N612" s="78">
        <v>0</v>
      </c>
      <c r="O612" s="78">
        <v>0</v>
      </c>
    </row>
    <row r="613" spans="2:15">
      <c r="B613" t="s">
        <v>3273</v>
      </c>
      <c r="C613" t="s">
        <v>3274</v>
      </c>
      <c r="D613" t="s">
        <v>2374</v>
      </c>
      <c r="E613" t="s">
        <v>1248</v>
      </c>
      <c r="F613" t="s">
        <v>3275</v>
      </c>
      <c r="G613" t="s">
        <v>1435</v>
      </c>
      <c r="H613" t="s">
        <v>106</v>
      </c>
      <c r="I613" s="77">
        <v>14</v>
      </c>
      <c r="J613" s="77">
        <v>14744</v>
      </c>
      <c r="K613" s="77">
        <v>0</v>
      </c>
      <c r="L613" s="77">
        <v>7.4020777600000001</v>
      </c>
      <c r="M613" s="78">
        <v>0</v>
      </c>
      <c r="N613" s="78">
        <v>0</v>
      </c>
      <c r="O613" s="78">
        <v>0</v>
      </c>
    </row>
    <row r="614" spans="2:15">
      <c r="B614" t="s">
        <v>3276</v>
      </c>
      <c r="C614" t="s">
        <v>3277</v>
      </c>
      <c r="D614" t="s">
        <v>2374</v>
      </c>
      <c r="E614" t="s">
        <v>1248</v>
      </c>
      <c r="F614" t="s">
        <v>3278</v>
      </c>
      <c r="G614" t="s">
        <v>1435</v>
      </c>
      <c r="H614" t="s">
        <v>106</v>
      </c>
      <c r="I614" s="77">
        <v>6</v>
      </c>
      <c r="J614" s="77">
        <v>27513</v>
      </c>
      <c r="K614" s="77">
        <v>0</v>
      </c>
      <c r="L614" s="77">
        <v>5.9196970799999997</v>
      </c>
      <c r="M614" s="78">
        <v>0</v>
      </c>
      <c r="N614" s="78">
        <v>0</v>
      </c>
      <c r="O614" s="78">
        <v>0</v>
      </c>
    </row>
    <row r="615" spans="2:15">
      <c r="B615" t="s">
        <v>3279</v>
      </c>
      <c r="C615" t="s">
        <v>3280</v>
      </c>
      <c r="D615" t="s">
        <v>2374</v>
      </c>
      <c r="E615" t="s">
        <v>1248</v>
      </c>
      <c r="F615" t="s">
        <v>3281</v>
      </c>
      <c r="G615" t="s">
        <v>1435</v>
      </c>
      <c r="H615" t="s">
        <v>106</v>
      </c>
      <c r="I615" s="77">
        <v>2</v>
      </c>
      <c r="J615" s="77">
        <v>12257</v>
      </c>
      <c r="K615" s="77">
        <v>0</v>
      </c>
      <c r="L615" s="77">
        <v>0.87907204000000005</v>
      </c>
      <c r="M615" s="78">
        <v>0</v>
      </c>
      <c r="N615" s="78">
        <v>0</v>
      </c>
      <c r="O615" s="78">
        <v>0</v>
      </c>
    </row>
    <row r="616" spans="2:15">
      <c r="B616" t="s">
        <v>3282</v>
      </c>
      <c r="C616" t="s">
        <v>3283</v>
      </c>
      <c r="D616" t="s">
        <v>2374</v>
      </c>
      <c r="E616" t="s">
        <v>1248</v>
      </c>
      <c r="F616" t="s">
        <v>3284</v>
      </c>
      <c r="G616" t="s">
        <v>1435</v>
      </c>
      <c r="H616" t="s">
        <v>106</v>
      </c>
      <c r="I616" s="77">
        <v>142</v>
      </c>
      <c r="J616" s="77">
        <v>176</v>
      </c>
      <c r="K616" s="77">
        <v>0</v>
      </c>
      <c r="L616" s="77">
        <v>0.89621311999999997</v>
      </c>
      <c r="M616" s="78">
        <v>0</v>
      </c>
      <c r="N616" s="78">
        <v>0</v>
      </c>
      <c r="O616" s="78">
        <v>0</v>
      </c>
    </row>
    <row r="617" spans="2:15">
      <c r="B617" t="s">
        <v>3285</v>
      </c>
      <c r="C617" t="s">
        <v>3286</v>
      </c>
      <c r="D617" t="s">
        <v>2374</v>
      </c>
      <c r="E617" t="s">
        <v>1248</v>
      </c>
      <c r="F617" t="s">
        <v>3287</v>
      </c>
      <c r="G617" t="s">
        <v>1435</v>
      </c>
      <c r="H617" t="s">
        <v>106</v>
      </c>
      <c r="I617" s="77">
        <v>67</v>
      </c>
      <c r="J617" s="77">
        <v>309</v>
      </c>
      <c r="K617" s="77">
        <v>0</v>
      </c>
      <c r="L617" s="77">
        <v>0.74240958000000001</v>
      </c>
      <c r="M617" s="78">
        <v>0</v>
      </c>
      <c r="N617" s="78">
        <v>0</v>
      </c>
      <c r="O617" s="78">
        <v>0</v>
      </c>
    </row>
    <row r="618" spans="2:15">
      <c r="B618" t="s">
        <v>3288</v>
      </c>
      <c r="C618" t="s">
        <v>3289</v>
      </c>
      <c r="D618" t="s">
        <v>2374</v>
      </c>
      <c r="E618" t="s">
        <v>1248</v>
      </c>
      <c r="F618" t="s">
        <v>3290</v>
      </c>
      <c r="G618" t="s">
        <v>1435</v>
      </c>
      <c r="H618" t="s">
        <v>106</v>
      </c>
      <c r="I618" s="77">
        <v>42</v>
      </c>
      <c r="J618" s="77">
        <v>1038</v>
      </c>
      <c r="K618" s="77">
        <v>0</v>
      </c>
      <c r="L618" s="77">
        <v>1.56335256</v>
      </c>
      <c r="M618" s="78">
        <v>0</v>
      </c>
      <c r="N618" s="78">
        <v>0</v>
      </c>
      <c r="O618" s="78">
        <v>0</v>
      </c>
    </row>
    <row r="619" spans="2:15">
      <c r="B619" t="s">
        <v>3291</v>
      </c>
      <c r="C619" t="s">
        <v>3292</v>
      </c>
      <c r="D619" t="s">
        <v>2374</v>
      </c>
      <c r="E619" t="s">
        <v>1248</v>
      </c>
      <c r="F619" t="s">
        <v>3293</v>
      </c>
      <c r="G619" t="s">
        <v>1435</v>
      </c>
      <c r="H619" t="s">
        <v>106</v>
      </c>
      <c r="I619" s="77">
        <v>60</v>
      </c>
      <c r="J619" s="77">
        <v>4416</v>
      </c>
      <c r="K619" s="77">
        <v>0</v>
      </c>
      <c r="L619" s="77">
        <v>9.5014655999999995</v>
      </c>
      <c r="M619" s="78">
        <v>0</v>
      </c>
      <c r="N619" s="78">
        <v>0</v>
      </c>
      <c r="O619" s="78">
        <v>0</v>
      </c>
    </row>
    <row r="620" spans="2:15">
      <c r="B620" t="s">
        <v>3294</v>
      </c>
      <c r="C620" t="s">
        <v>3295</v>
      </c>
      <c r="D620" t="s">
        <v>2374</v>
      </c>
      <c r="E620" t="s">
        <v>1248</v>
      </c>
      <c r="F620" t="s">
        <v>3296</v>
      </c>
      <c r="G620" t="s">
        <v>1435</v>
      </c>
      <c r="H620" t="s">
        <v>106</v>
      </c>
      <c r="I620" s="77">
        <v>9</v>
      </c>
      <c r="J620" s="77">
        <v>1020</v>
      </c>
      <c r="K620" s="77">
        <v>0</v>
      </c>
      <c r="L620" s="77">
        <v>0.32919480000000001</v>
      </c>
      <c r="M620" s="78">
        <v>0</v>
      </c>
      <c r="N620" s="78">
        <v>0</v>
      </c>
      <c r="O620" s="78">
        <v>0</v>
      </c>
    </row>
    <row r="621" spans="2:15">
      <c r="B621" t="s">
        <v>3297</v>
      </c>
      <c r="C621" t="s">
        <v>3298</v>
      </c>
      <c r="D621" t="s">
        <v>2374</v>
      </c>
      <c r="E621" t="s">
        <v>1248</v>
      </c>
      <c r="F621" t="s">
        <v>3299</v>
      </c>
      <c r="G621" t="s">
        <v>1435</v>
      </c>
      <c r="H621" t="s">
        <v>106</v>
      </c>
      <c r="I621" s="77">
        <v>200</v>
      </c>
      <c r="J621" s="77">
        <v>703</v>
      </c>
      <c r="K621" s="77">
        <v>0</v>
      </c>
      <c r="L621" s="77">
        <v>5.0419159999999996</v>
      </c>
      <c r="M621" s="78">
        <v>0</v>
      </c>
      <c r="N621" s="78">
        <v>0</v>
      </c>
      <c r="O621" s="78">
        <v>0</v>
      </c>
    </row>
    <row r="622" spans="2:15">
      <c r="B622" t="s">
        <v>3300</v>
      </c>
      <c r="C622" t="s">
        <v>3301</v>
      </c>
      <c r="D622" t="s">
        <v>398</v>
      </c>
      <c r="E622" t="s">
        <v>1248</v>
      </c>
      <c r="F622" t="s">
        <v>3302</v>
      </c>
      <c r="G622" t="s">
        <v>1435</v>
      </c>
      <c r="H622" t="s">
        <v>106</v>
      </c>
      <c r="I622" s="77">
        <v>15</v>
      </c>
      <c r="J622" s="77">
        <v>1018</v>
      </c>
      <c r="K622" s="77">
        <v>0</v>
      </c>
      <c r="L622" s="77">
        <v>0.54758220000000002</v>
      </c>
      <c r="M622" s="78">
        <v>0</v>
      </c>
      <c r="N622" s="78">
        <v>0</v>
      </c>
      <c r="O622" s="78">
        <v>0</v>
      </c>
    </row>
    <row r="623" spans="2:15">
      <c r="B623" t="s">
        <v>3303</v>
      </c>
      <c r="C623" t="s">
        <v>3304</v>
      </c>
      <c r="D623" t="s">
        <v>2374</v>
      </c>
      <c r="E623" t="s">
        <v>1248</v>
      </c>
      <c r="F623" t="s">
        <v>3305</v>
      </c>
      <c r="G623" t="s">
        <v>1435</v>
      </c>
      <c r="H623" t="s">
        <v>106</v>
      </c>
      <c r="I623" s="77">
        <v>150</v>
      </c>
      <c r="J623" s="77">
        <v>361</v>
      </c>
      <c r="K623" s="77">
        <v>0</v>
      </c>
      <c r="L623" s="77">
        <v>1.941819</v>
      </c>
      <c r="M623" s="78">
        <v>0</v>
      </c>
      <c r="N623" s="78">
        <v>0</v>
      </c>
      <c r="O623" s="78">
        <v>0</v>
      </c>
    </row>
    <row r="624" spans="2:15">
      <c r="B624" t="s">
        <v>3306</v>
      </c>
      <c r="C624" t="s">
        <v>3307</v>
      </c>
      <c r="D624" t="s">
        <v>2374</v>
      </c>
      <c r="E624" t="s">
        <v>1248</v>
      </c>
      <c r="F624" t="s">
        <v>3308</v>
      </c>
      <c r="G624" t="s">
        <v>1435</v>
      </c>
      <c r="H624" t="s">
        <v>106</v>
      </c>
      <c r="I624" s="77">
        <v>100</v>
      </c>
      <c r="J624" s="77">
        <v>3602</v>
      </c>
      <c r="K624" s="77">
        <v>0</v>
      </c>
      <c r="L624" s="77">
        <v>12.916772</v>
      </c>
      <c r="M624" s="78">
        <v>0</v>
      </c>
      <c r="N624" s="78">
        <v>0</v>
      </c>
      <c r="O624" s="78">
        <v>0</v>
      </c>
    </row>
    <row r="625" spans="2:15">
      <c r="B625" t="s">
        <v>3309</v>
      </c>
      <c r="C625" t="s">
        <v>3310</v>
      </c>
      <c r="D625" t="s">
        <v>398</v>
      </c>
      <c r="E625" t="s">
        <v>1248</v>
      </c>
      <c r="F625" t="s">
        <v>3311</v>
      </c>
      <c r="G625" t="s">
        <v>1435</v>
      </c>
      <c r="H625" t="s">
        <v>106</v>
      </c>
      <c r="I625" s="77">
        <v>8</v>
      </c>
      <c r="J625" s="77">
        <v>6181.98</v>
      </c>
      <c r="K625" s="77">
        <v>0</v>
      </c>
      <c r="L625" s="77">
        <v>1.7734864224</v>
      </c>
      <c r="M625" s="78">
        <v>0</v>
      </c>
      <c r="N625" s="78">
        <v>0</v>
      </c>
      <c r="O625" s="78">
        <v>0</v>
      </c>
    </row>
    <row r="626" spans="2:15">
      <c r="B626" t="s">
        <v>3312</v>
      </c>
      <c r="C626" t="s">
        <v>3313</v>
      </c>
      <c r="D626" t="s">
        <v>2374</v>
      </c>
      <c r="E626" t="s">
        <v>1248</v>
      </c>
      <c r="F626" t="s">
        <v>3314</v>
      </c>
      <c r="G626" t="s">
        <v>1435</v>
      </c>
      <c r="H626" t="s">
        <v>106</v>
      </c>
      <c r="I626" s="77">
        <v>86</v>
      </c>
      <c r="J626" s="77">
        <v>1042</v>
      </c>
      <c r="K626" s="77">
        <v>0</v>
      </c>
      <c r="L626" s="77">
        <v>3.2134863199999999</v>
      </c>
      <c r="M626" s="78">
        <v>0</v>
      </c>
      <c r="N626" s="78">
        <v>0</v>
      </c>
      <c r="O626" s="78">
        <v>0</v>
      </c>
    </row>
    <row r="627" spans="2:15">
      <c r="B627" t="s">
        <v>3315</v>
      </c>
      <c r="C627" t="s">
        <v>3316</v>
      </c>
      <c r="D627" t="s">
        <v>398</v>
      </c>
      <c r="E627" t="s">
        <v>1248</v>
      </c>
      <c r="F627" t="s">
        <v>3317</v>
      </c>
      <c r="G627" t="s">
        <v>1435</v>
      </c>
      <c r="H627" t="s">
        <v>106</v>
      </c>
      <c r="I627" s="77">
        <v>82</v>
      </c>
      <c r="J627" s="77">
        <v>15343</v>
      </c>
      <c r="K627" s="77">
        <v>0</v>
      </c>
      <c r="L627" s="77">
        <v>45.116398359999998</v>
      </c>
      <c r="M627" s="78">
        <v>0</v>
      </c>
      <c r="N627" s="78">
        <v>0</v>
      </c>
      <c r="O627" s="78">
        <v>0</v>
      </c>
    </row>
    <row r="628" spans="2:15">
      <c r="B628" t="s">
        <v>3318</v>
      </c>
      <c r="C628" t="s">
        <v>3319</v>
      </c>
      <c r="D628" t="s">
        <v>2374</v>
      </c>
      <c r="E628" t="s">
        <v>1248</v>
      </c>
      <c r="F628" t="s">
        <v>3320</v>
      </c>
      <c r="G628" t="s">
        <v>1435</v>
      </c>
      <c r="H628" t="s">
        <v>106</v>
      </c>
      <c r="I628" s="77">
        <v>76</v>
      </c>
      <c r="J628" s="77">
        <v>1350</v>
      </c>
      <c r="K628" s="77">
        <v>0</v>
      </c>
      <c r="L628" s="77">
        <v>3.679236</v>
      </c>
      <c r="M628" s="78">
        <v>0</v>
      </c>
      <c r="N628" s="78">
        <v>0</v>
      </c>
      <c r="O628" s="78">
        <v>0</v>
      </c>
    </row>
    <row r="629" spans="2:15">
      <c r="B629" t="s">
        <v>3321</v>
      </c>
      <c r="C629" t="s">
        <v>3322</v>
      </c>
      <c r="D629" t="s">
        <v>398</v>
      </c>
      <c r="E629" t="s">
        <v>1248</v>
      </c>
      <c r="F629" t="s">
        <v>3323</v>
      </c>
      <c r="G629" t="s">
        <v>1435</v>
      </c>
      <c r="H629" t="s">
        <v>106</v>
      </c>
      <c r="I629" s="77">
        <v>118</v>
      </c>
      <c r="J629" s="77">
        <v>10592</v>
      </c>
      <c r="K629" s="77">
        <v>0.227711</v>
      </c>
      <c r="L629" s="77">
        <v>45.047547160000001</v>
      </c>
      <c r="M629" s="78">
        <v>0</v>
      </c>
      <c r="N629" s="78">
        <v>0</v>
      </c>
      <c r="O629" s="78">
        <v>0</v>
      </c>
    </row>
    <row r="630" spans="2:15">
      <c r="B630" t="s">
        <v>3324</v>
      </c>
      <c r="C630" t="s">
        <v>3325</v>
      </c>
      <c r="D630" t="s">
        <v>398</v>
      </c>
      <c r="E630" t="s">
        <v>1248</v>
      </c>
      <c r="F630" t="s">
        <v>3326</v>
      </c>
      <c r="G630" t="s">
        <v>1435</v>
      </c>
      <c r="H630" t="s">
        <v>106</v>
      </c>
      <c r="I630" s="77">
        <v>81817.570000000007</v>
      </c>
      <c r="J630" s="77">
        <v>4038</v>
      </c>
      <c r="K630" s="77">
        <v>0</v>
      </c>
      <c r="L630" s="77">
        <v>11847.4034070876</v>
      </c>
      <c r="M630" s="78">
        <v>0</v>
      </c>
      <c r="N630" s="78">
        <v>3.5999999999999999E-3</v>
      </c>
      <c r="O630" s="78">
        <v>5.0000000000000001E-4</v>
      </c>
    </row>
    <row r="631" spans="2:15">
      <c r="B631" t="s">
        <v>3324</v>
      </c>
      <c r="C631" t="s">
        <v>3325</v>
      </c>
      <c r="D631" t="s">
        <v>398</v>
      </c>
      <c r="E631" t="s">
        <v>1248</v>
      </c>
      <c r="F631" t="s">
        <v>3326</v>
      </c>
      <c r="G631" t="s">
        <v>1435</v>
      </c>
      <c r="H631" t="s">
        <v>106</v>
      </c>
      <c r="I631" s="77">
        <v>165</v>
      </c>
      <c r="J631" s="77">
        <v>4038</v>
      </c>
      <c r="K631" s="77">
        <v>0</v>
      </c>
      <c r="L631" s="77">
        <v>23.892442200000001</v>
      </c>
      <c r="M631" s="78">
        <v>0</v>
      </c>
      <c r="N631" s="78">
        <v>0</v>
      </c>
      <c r="O631" s="78">
        <v>0</v>
      </c>
    </row>
    <row r="632" spans="2:15">
      <c r="B632" t="s">
        <v>3327</v>
      </c>
      <c r="C632" t="s">
        <v>3328</v>
      </c>
      <c r="D632" t="s">
        <v>123</v>
      </c>
      <c r="E632" t="s">
        <v>1248</v>
      </c>
      <c r="F632" t="s">
        <v>3329</v>
      </c>
      <c r="G632" t="s">
        <v>1435</v>
      </c>
      <c r="H632" t="s">
        <v>106</v>
      </c>
      <c r="I632" s="77">
        <v>500</v>
      </c>
      <c r="J632" s="77">
        <v>78</v>
      </c>
      <c r="K632" s="77">
        <v>0</v>
      </c>
      <c r="L632" s="77">
        <v>1.3985399999999999</v>
      </c>
      <c r="M632" s="78">
        <v>0</v>
      </c>
      <c r="N632" s="78">
        <v>0</v>
      </c>
      <c r="O632" s="78">
        <v>0</v>
      </c>
    </row>
    <row r="633" spans="2:15">
      <c r="B633" t="s">
        <v>3330</v>
      </c>
      <c r="C633" t="s">
        <v>3331</v>
      </c>
      <c r="D633" t="s">
        <v>2374</v>
      </c>
      <c r="E633" t="s">
        <v>1248</v>
      </c>
      <c r="F633" t="s">
        <v>3332</v>
      </c>
      <c r="G633" t="s">
        <v>1435</v>
      </c>
      <c r="H633" t="s">
        <v>106</v>
      </c>
      <c r="I633" s="77">
        <v>41</v>
      </c>
      <c r="J633" s="77">
        <v>507</v>
      </c>
      <c r="K633" s="77">
        <v>0</v>
      </c>
      <c r="L633" s="77">
        <v>0.74542182000000001</v>
      </c>
      <c r="M633" s="78">
        <v>0</v>
      </c>
      <c r="N633" s="78">
        <v>0</v>
      </c>
      <c r="O633" s="78">
        <v>0</v>
      </c>
    </row>
    <row r="634" spans="2:15">
      <c r="B634" t="s">
        <v>3333</v>
      </c>
      <c r="C634" t="s">
        <v>3334</v>
      </c>
      <c r="D634" t="s">
        <v>2374</v>
      </c>
      <c r="E634" t="s">
        <v>1248</v>
      </c>
      <c r="F634" t="s">
        <v>3335</v>
      </c>
      <c r="G634" t="s">
        <v>1435</v>
      </c>
      <c r="H634" t="s">
        <v>106</v>
      </c>
      <c r="I634" s="77">
        <v>5</v>
      </c>
      <c r="J634" s="77">
        <v>81150</v>
      </c>
      <c r="K634" s="77">
        <v>0</v>
      </c>
      <c r="L634" s="77">
        <v>14.550195</v>
      </c>
      <c r="M634" s="78">
        <v>0</v>
      </c>
      <c r="N634" s="78">
        <v>0</v>
      </c>
      <c r="O634" s="78">
        <v>0</v>
      </c>
    </row>
    <row r="635" spans="2:15">
      <c r="B635" t="s">
        <v>3336</v>
      </c>
      <c r="C635" t="s">
        <v>3337</v>
      </c>
      <c r="D635" t="s">
        <v>2374</v>
      </c>
      <c r="E635" t="s">
        <v>1248</v>
      </c>
      <c r="F635" t="s">
        <v>3338</v>
      </c>
      <c r="G635" t="s">
        <v>1435</v>
      </c>
      <c r="H635" t="s">
        <v>106</v>
      </c>
      <c r="I635" s="77">
        <v>12</v>
      </c>
      <c r="J635" s="77">
        <v>16957</v>
      </c>
      <c r="K635" s="77">
        <v>0</v>
      </c>
      <c r="L635" s="77">
        <v>7.29693624</v>
      </c>
      <c r="M635" s="78">
        <v>0</v>
      </c>
      <c r="N635" s="78">
        <v>0</v>
      </c>
      <c r="O635" s="78">
        <v>0</v>
      </c>
    </row>
    <row r="636" spans="2:15">
      <c r="B636" t="s">
        <v>3339</v>
      </c>
      <c r="C636" t="s">
        <v>3340</v>
      </c>
      <c r="D636" t="s">
        <v>2374</v>
      </c>
      <c r="E636" t="s">
        <v>1248</v>
      </c>
      <c r="F636" t="s">
        <v>3341</v>
      </c>
      <c r="G636" t="s">
        <v>1435</v>
      </c>
      <c r="H636" t="s">
        <v>106</v>
      </c>
      <c r="I636" s="77">
        <v>575</v>
      </c>
      <c r="J636" s="77">
        <v>69.2</v>
      </c>
      <c r="K636" s="77">
        <v>0</v>
      </c>
      <c r="L636" s="77">
        <v>1.4268694</v>
      </c>
      <c r="M636" s="78">
        <v>0</v>
      </c>
      <c r="N636" s="78">
        <v>0</v>
      </c>
      <c r="O636" s="78">
        <v>0</v>
      </c>
    </row>
    <row r="637" spans="2:15">
      <c r="B637" t="s">
        <v>3342</v>
      </c>
      <c r="C637" t="s">
        <v>3343</v>
      </c>
      <c r="D637" t="s">
        <v>2374</v>
      </c>
      <c r="E637" t="s">
        <v>1248</v>
      </c>
      <c r="F637" t="s">
        <v>3344</v>
      </c>
      <c r="G637" t="s">
        <v>1435</v>
      </c>
      <c r="H637" t="s">
        <v>106</v>
      </c>
      <c r="I637" s="77">
        <v>826</v>
      </c>
      <c r="J637" s="77">
        <v>252</v>
      </c>
      <c r="K637" s="77">
        <v>0</v>
      </c>
      <c r="L637" s="77">
        <v>7.4643307200000004</v>
      </c>
      <c r="M637" s="78">
        <v>0</v>
      </c>
      <c r="N637" s="78">
        <v>0</v>
      </c>
      <c r="O637" s="78">
        <v>0</v>
      </c>
    </row>
    <row r="638" spans="2:15">
      <c r="B638" t="s">
        <v>3345</v>
      </c>
      <c r="C638" t="s">
        <v>3346</v>
      </c>
      <c r="D638" t="s">
        <v>2374</v>
      </c>
      <c r="E638" t="s">
        <v>1248</v>
      </c>
      <c r="F638" t="s">
        <v>3347</v>
      </c>
      <c r="G638" t="s">
        <v>1435</v>
      </c>
      <c r="H638" t="s">
        <v>106</v>
      </c>
      <c r="I638" s="77">
        <v>88</v>
      </c>
      <c r="J638" s="77">
        <v>1473</v>
      </c>
      <c r="K638" s="77">
        <v>0</v>
      </c>
      <c r="L638" s="77">
        <v>4.64831664</v>
      </c>
      <c r="M638" s="78">
        <v>0</v>
      </c>
      <c r="N638" s="78">
        <v>0</v>
      </c>
      <c r="O638" s="78">
        <v>0</v>
      </c>
    </row>
    <row r="639" spans="2:15">
      <c r="B639" t="s">
        <v>3348</v>
      </c>
      <c r="C639" t="s">
        <v>3349</v>
      </c>
      <c r="D639" t="s">
        <v>398</v>
      </c>
      <c r="E639" t="s">
        <v>1248</v>
      </c>
      <c r="F639" t="s">
        <v>3350</v>
      </c>
      <c r="G639" t="s">
        <v>1306</v>
      </c>
      <c r="H639" t="s">
        <v>106</v>
      </c>
      <c r="I639" s="77">
        <v>150</v>
      </c>
      <c r="J639" s="77">
        <v>2805</v>
      </c>
      <c r="K639" s="77">
        <v>8.8753499999999999E-2</v>
      </c>
      <c r="L639" s="77">
        <v>15.1768485</v>
      </c>
      <c r="M639" s="78">
        <v>0</v>
      </c>
      <c r="N639" s="78">
        <v>0</v>
      </c>
      <c r="O639" s="78">
        <v>0</v>
      </c>
    </row>
    <row r="640" spans="2:15">
      <c r="B640" t="s">
        <v>3351</v>
      </c>
      <c r="C640" t="s">
        <v>3352</v>
      </c>
      <c r="D640" t="s">
        <v>2656</v>
      </c>
      <c r="E640" t="s">
        <v>1248</v>
      </c>
      <c r="F640" t="s">
        <v>3353</v>
      </c>
      <c r="G640" t="s">
        <v>1306</v>
      </c>
      <c r="H640" t="s">
        <v>110</v>
      </c>
      <c r="I640" s="77">
        <v>662274.09</v>
      </c>
      <c r="J640" s="77">
        <v>148.5</v>
      </c>
      <c r="K640" s="77">
        <v>0</v>
      </c>
      <c r="L640" s="77">
        <v>3831.8231795451302</v>
      </c>
      <c r="M640" s="78">
        <v>4.0000000000000002E-4</v>
      </c>
      <c r="N640" s="78">
        <v>1.1999999999999999E-3</v>
      </c>
      <c r="O640" s="78">
        <v>2.0000000000000001E-4</v>
      </c>
    </row>
    <row r="641" spans="2:15">
      <c r="B641" t="s">
        <v>3351</v>
      </c>
      <c r="C641" t="s">
        <v>3352</v>
      </c>
      <c r="D641" t="s">
        <v>2656</v>
      </c>
      <c r="E641" t="s">
        <v>1248</v>
      </c>
      <c r="F641" t="s">
        <v>3353</v>
      </c>
      <c r="G641" t="s">
        <v>1306</v>
      </c>
      <c r="H641" t="s">
        <v>110</v>
      </c>
      <c r="I641" s="77">
        <v>863</v>
      </c>
      <c r="J641" s="77">
        <v>147.80000000000001</v>
      </c>
      <c r="K641" s="77">
        <v>7.9170783999999994E-2</v>
      </c>
      <c r="L641" s="77">
        <v>5.0488284308000004</v>
      </c>
      <c r="M641" s="78">
        <v>0</v>
      </c>
      <c r="N641" s="78">
        <v>0</v>
      </c>
      <c r="O641" s="78">
        <v>0</v>
      </c>
    </row>
    <row r="642" spans="2:15">
      <c r="B642" t="s">
        <v>3354</v>
      </c>
      <c r="C642" t="s">
        <v>3355</v>
      </c>
      <c r="D642" t="s">
        <v>398</v>
      </c>
      <c r="E642" t="s">
        <v>1248</v>
      </c>
      <c r="F642" t="s">
        <v>3356</v>
      </c>
      <c r="G642" t="s">
        <v>1306</v>
      </c>
      <c r="H642" t="s">
        <v>106</v>
      </c>
      <c r="I642" s="77">
        <v>50</v>
      </c>
      <c r="J642" s="77">
        <v>5330</v>
      </c>
      <c r="K642" s="77">
        <v>0.1317855</v>
      </c>
      <c r="L642" s="77">
        <v>9.6884754999999991</v>
      </c>
      <c r="M642" s="78">
        <v>0</v>
      </c>
      <c r="N642" s="78">
        <v>0</v>
      </c>
      <c r="O642" s="78">
        <v>0</v>
      </c>
    </row>
    <row r="643" spans="2:15">
      <c r="B643" t="s">
        <v>3357</v>
      </c>
      <c r="C643" t="s">
        <v>3358</v>
      </c>
      <c r="D643" t="s">
        <v>398</v>
      </c>
      <c r="E643" t="s">
        <v>1248</v>
      </c>
      <c r="F643" t="s">
        <v>3359</v>
      </c>
      <c r="G643" t="s">
        <v>1306</v>
      </c>
      <c r="H643" t="s">
        <v>106</v>
      </c>
      <c r="I643" s="77">
        <v>3</v>
      </c>
      <c r="J643" s="77">
        <v>2534</v>
      </c>
      <c r="K643" s="77">
        <v>4.0521799999999998E-3</v>
      </c>
      <c r="L643" s="77">
        <v>0.27665990000000001</v>
      </c>
      <c r="M643" s="78">
        <v>0</v>
      </c>
      <c r="N643" s="78">
        <v>0</v>
      </c>
      <c r="O643" s="78">
        <v>0</v>
      </c>
    </row>
    <row r="644" spans="2:15">
      <c r="B644" t="s">
        <v>3360</v>
      </c>
      <c r="C644" t="s">
        <v>3361</v>
      </c>
      <c r="D644" t="s">
        <v>398</v>
      </c>
      <c r="E644" t="s">
        <v>1248</v>
      </c>
      <c r="F644" t="s">
        <v>3362</v>
      </c>
      <c r="G644" t="s">
        <v>1306</v>
      </c>
      <c r="H644" t="s">
        <v>106</v>
      </c>
      <c r="I644" s="77">
        <v>52</v>
      </c>
      <c r="J644" s="77">
        <v>661</v>
      </c>
      <c r="K644" s="77">
        <v>0</v>
      </c>
      <c r="L644" s="77">
        <v>1.2325799200000001</v>
      </c>
      <c r="M644" s="78">
        <v>0</v>
      </c>
      <c r="N644" s="78">
        <v>0</v>
      </c>
      <c r="O644" s="78">
        <v>0</v>
      </c>
    </row>
    <row r="645" spans="2:15">
      <c r="B645" t="s">
        <v>3363</v>
      </c>
      <c r="C645" t="s">
        <v>3364</v>
      </c>
      <c r="D645" t="s">
        <v>2374</v>
      </c>
      <c r="E645" t="s">
        <v>1248</v>
      </c>
      <c r="F645" t="s">
        <v>3365</v>
      </c>
      <c r="G645" t="s">
        <v>1306</v>
      </c>
      <c r="H645" t="s">
        <v>106</v>
      </c>
      <c r="I645" s="77">
        <v>118</v>
      </c>
      <c r="J645" s="77">
        <v>911</v>
      </c>
      <c r="K645" s="77">
        <v>0</v>
      </c>
      <c r="L645" s="77">
        <v>3.8548782799999999</v>
      </c>
      <c r="M645" s="78">
        <v>0</v>
      </c>
      <c r="N645" s="78">
        <v>0</v>
      </c>
      <c r="O645" s="78">
        <v>0</v>
      </c>
    </row>
    <row r="646" spans="2:15">
      <c r="B646" t="s">
        <v>3366</v>
      </c>
      <c r="C646" t="s">
        <v>3367</v>
      </c>
      <c r="D646" t="s">
        <v>398</v>
      </c>
      <c r="E646" t="s">
        <v>1248</v>
      </c>
      <c r="F646" t="s">
        <v>3368</v>
      </c>
      <c r="G646" t="s">
        <v>1306</v>
      </c>
      <c r="H646" t="s">
        <v>106</v>
      </c>
      <c r="I646" s="77">
        <v>50</v>
      </c>
      <c r="J646" s="77">
        <v>9347</v>
      </c>
      <c r="K646" s="77">
        <v>0.218746</v>
      </c>
      <c r="L646" s="77">
        <v>16.977917000000001</v>
      </c>
      <c r="M646" s="78">
        <v>0</v>
      </c>
      <c r="N646" s="78">
        <v>0</v>
      </c>
      <c r="O646" s="78">
        <v>0</v>
      </c>
    </row>
    <row r="647" spans="2:15">
      <c r="B647" t="s">
        <v>3369</v>
      </c>
      <c r="C647" t="s">
        <v>3370</v>
      </c>
      <c r="D647" t="s">
        <v>398</v>
      </c>
      <c r="E647" t="s">
        <v>1248</v>
      </c>
      <c r="F647" t="s">
        <v>3371</v>
      </c>
      <c r="G647" t="s">
        <v>1306</v>
      </c>
      <c r="H647" t="s">
        <v>106</v>
      </c>
      <c r="I647" s="77">
        <v>5</v>
      </c>
      <c r="J647" s="77">
        <v>304</v>
      </c>
      <c r="K647" s="77">
        <v>8.9650000000000005E-4</v>
      </c>
      <c r="L647" s="77">
        <v>5.54037E-2</v>
      </c>
      <c r="M647" s="78">
        <v>0</v>
      </c>
      <c r="N647" s="78">
        <v>0</v>
      </c>
      <c r="O647" s="78">
        <v>0</v>
      </c>
    </row>
    <row r="648" spans="2:15">
      <c r="B648" t="s">
        <v>3372</v>
      </c>
      <c r="C648" t="s">
        <v>3373</v>
      </c>
      <c r="D648" t="s">
        <v>398</v>
      </c>
      <c r="E648" t="s">
        <v>1248</v>
      </c>
      <c r="F648" t="s">
        <v>3374</v>
      </c>
      <c r="G648" t="s">
        <v>1306</v>
      </c>
      <c r="H648" t="s">
        <v>106</v>
      </c>
      <c r="I648" s="77">
        <v>364</v>
      </c>
      <c r="J648" s="77">
        <v>1039</v>
      </c>
      <c r="K648" s="77">
        <v>5.8738680000000001E-2</v>
      </c>
      <c r="L648" s="77">
        <v>13.62084724</v>
      </c>
      <c r="M648" s="78">
        <v>0</v>
      </c>
      <c r="N648" s="78">
        <v>0</v>
      </c>
      <c r="O648" s="78">
        <v>0</v>
      </c>
    </row>
    <row r="649" spans="2:15">
      <c r="B649" t="s">
        <v>3375</v>
      </c>
      <c r="C649" t="s">
        <v>3376</v>
      </c>
      <c r="D649" t="s">
        <v>2374</v>
      </c>
      <c r="E649" t="s">
        <v>1248</v>
      </c>
      <c r="F649" t="s">
        <v>3377</v>
      </c>
      <c r="G649" t="s">
        <v>1306</v>
      </c>
      <c r="H649" t="s">
        <v>106</v>
      </c>
      <c r="I649" s="77">
        <v>167</v>
      </c>
      <c r="J649" s="77">
        <v>1609</v>
      </c>
      <c r="K649" s="77">
        <v>2.750462E-2</v>
      </c>
      <c r="L649" s="77">
        <v>9.6631941999999995</v>
      </c>
      <c r="M649" s="78">
        <v>0</v>
      </c>
      <c r="N649" s="78">
        <v>0</v>
      </c>
      <c r="O649" s="78">
        <v>0</v>
      </c>
    </row>
    <row r="650" spans="2:15">
      <c r="B650" t="s">
        <v>3378</v>
      </c>
      <c r="C650" t="s">
        <v>3379</v>
      </c>
      <c r="D650" t="s">
        <v>398</v>
      </c>
      <c r="E650" t="s">
        <v>1248</v>
      </c>
      <c r="F650" t="s">
        <v>3167</v>
      </c>
      <c r="G650" t="s">
        <v>1306</v>
      </c>
      <c r="H650" t="s">
        <v>106</v>
      </c>
      <c r="I650" s="77">
        <v>20</v>
      </c>
      <c r="J650" s="77">
        <v>7452</v>
      </c>
      <c r="K650" s="77">
        <v>9.6822000000000005E-2</v>
      </c>
      <c r="L650" s="77">
        <v>5.4413964000000004</v>
      </c>
      <c r="M650" s="78">
        <v>0</v>
      </c>
      <c r="N650" s="78">
        <v>0</v>
      </c>
      <c r="O650" s="78">
        <v>0</v>
      </c>
    </row>
    <row r="651" spans="2:15">
      <c r="B651" t="s">
        <v>3380</v>
      </c>
      <c r="C651" t="s">
        <v>3381</v>
      </c>
      <c r="D651" t="s">
        <v>2896</v>
      </c>
      <c r="E651" t="s">
        <v>1248</v>
      </c>
      <c r="F651" t="s">
        <v>3382</v>
      </c>
      <c r="G651" t="s">
        <v>1306</v>
      </c>
      <c r="H651" t="s">
        <v>113</v>
      </c>
      <c r="I651" s="77">
        <v>729</v>
      </c>
      <c r="J651" s="77">
        <v>163</v>
      </c>
      <c r="K651" s="77">
        <v>0</v>
      </c>
      <c r="L651" s="77">
        <v>5.259520674</v>
      </c>
      <c r="M651" s="78">
        <v>0</v>
      </c>
      <c r="N651" s="78">
        <v>0</v>
      </c>
      <c r="O651" s="78">
        <v>0</v>
      </c>
    </row>
    <row r="652" spans="2:15">
      <c r="B652" t="s">
        <v>3383</v>
      </c>
      <c r="C652" t="s">
        <v>3384</v>
      </c>
      <c r="D652" t="s">
        <v>398</v>
      </c>
      <c r="E652" t="s">
        <v>1248</v>
      </c>
      <c r="F652" t="s">
        <v>3385</v>
      </c>
      <c r="G652" t="s">
        <v>1306</v>
      </c>
      <c r="H652" t="s">
        <v>106</v>
      </c>
      <c r="I652" s="77">
        <v>5</v>
      </c>
      <c r="J652" s="77">
        <v>3186</v>
      </c>
      <c r="K652" s="77">
        <v>7.2437200000000004E-3</v>
      </c>
      <c r="L652" s="77">
        <v>0.57849351999999998</v>
      </c>
      <c r="M652" s="78">
        <v>0</v>
      </c>
      <c r="N652" s="78">
        <v>0</v>
      </c>
      <c r="O652" s="78">
        <v>0</v>
      </c>
    </row>
    <row r="653" spans="2:15">
      <c r="B653" t="s">
        <v>3386</v>
      </c>
      <c r="C653" t="s">
        <v>3387</v>
      </c>
      <c r="D653" t="s">
        <v>2374</v>
      </c>
      <c r="E653" t="s">
        <v>1248</v>
      </c>
      <c r="F653" t="s">
        <v>3388</v>
      </c>
      <c r="G653" t="s">
        <v>1306</v>
      </c>
      <c r="H653" t="s">
        <v>106</v>
      </c>
      <c r="I653" s="77">
        <v>51</v>
      </c>
      <c r="J653" s="77">
        <v>2227</v>
      </c>
      <c r="K653" s="77">
        <v>0</v>
      </c>
      <c r="L653" s="77">
        <v>4.0728712199999997</v>
      </c>
      <c r="M653" s="78">
        <v>0</v>
      </c>
      <c r="N653" s="78">
        <v>0</v>
      </c>
      <c r="O653" s="78">
        <v>0</v>
      </c>
    </row>
    <row r="654" spans="2:15">
      <c r="B654" t="s">
        <v>3389</v>
      </c>
      <c r="C654" t="s">
        <v>3390</v>
      </c>
      <c r="D654" t="s">
        <v>398</v>
      </c>
      <c r="E654" t="s">
        <v>1248</v>
      </c>
      <c r="F654" t="s">
        <v>3391</v>
      </c>
      <c r="G654" t="s">
        <v>1306</v>
      </c>
      <c r="H654" t="s">
        <v>106</v>
      </c>
      <c r="I654" s="77">
        <v>240</v>
      </c>
      <c r="J654" s="77">
        <v>3468</v>
      </c>
      <c r="K654" s="77">
        <v>0.16352159999999999</v>
      </c>
      <c r="L654" s="77">
        <v>30.010516800000001</v>
      </c>
      <c r="M654" s="78">
        <v>0</v>
      </c>
      <c r="N654" s="78">
        <v>0</v>
      </c>
      <c r="O654" s="78">
        <v>0</v>
      </c>
    </row>
    <row r="655" spans="2:15">
      <c r="B655" t="s">
        <v>3392</v>
      </c>
      <c r="C655" t="s">
        <v>3393</v>
      </c>
      <c r="D655" t="s">
        <v>398</v>
      </c>
      <c r="E655" t="s">
        <v>1248</v>
      </c>
      <c r="F655" t="s">
        <v>3394</v>
      </c>
      <c r="G655" t="s">
        <v>1306</v>
      </c>
      <c r="H655" t="s">
        <v>106</v>
      </c>
      <c r="I655" s="77">
        <v>680</v>
      </c>
      <c r="J655" s="77">
        <v>804</v>
      </c>
      <c r="K655" s="77">
        <v>0.53036939999999999</v>
      </c>
      <c r="L655" s="77">
        <v>20.135748599999999</v>
      </c>
      <c r="M655" s="78">
        <v>0</v>
      </c>
      <c r="N655" s="78">
        <v>0</v>
      </c>
      <c r="O655" s="78">
        <v>0</v>
      </c>
    </row>
    <row r="656" spans="2:15">
      <c r="B656" t="s">
        <v>3395</v>
      </c>
      <c r="C656" t="s">
        <v>3396</v>
      </c>
      <c r="D656" t="s">
        <v>398</v>
      </c>
      <c r="E656" t="s">
        <v>1248</v>
      </c>
      <c r="F656" t="s">
        <v>3397</v>
      </c>
      <c r="G656" t="s">
        <v>1306</v>
      </c>
      <c r="H656" t="s">
        <v>106</v>
      </c>
      <c r="I656" s="77">
        <v>87</v>
      </c>
      <c r="J656" s="77">
        <v>5080</v>
      </c>
      <c r="K656" s="77">
        <v>0.21056991999999999</v>
      </c>
      <c r="L656" s="77">
        <v>16.059255520000001</v>
      </c>
      <c r="M656" s="78">
        <v>0</v>
      </c>
      <c r="N656" s="78">
        <v>0</v>
      </c>
      <c r="O656" s="78">
        <v>0</v>
      </c>
    </row>
    <row r="657" spans="2:15">
      <c r="B657" t="s">
        <v>3398</v>
      </c>
      <c r="C657" t="s">
        <v>3399</v>
      </c>
      <c r="D657" t="s">
        <v>398</v>
      </c>
      <c r="E657" t="s">
        <v>1248</v>
      </c>
      <c r="F657" t="s">
        <v>3400</v>
      </c>
      <c r="G657" t="s">
        <v>1306</v>
      </c>
      <c r="H657" t="s">
        <v>106</v>
      </c>
      <c r="I657" s="77">
        <v>45</v>
      </c>
      <c r="J657" s="77">
        <v>1013</v>
      </c>
      <c r="K657" s="77">
        <v>0</v>
      </c>
      <c r="L657" s="77">
        <v>1.6346780999999999</v>
      </c>
      <c r="M657" s="78">
        <v>0</v>
      </c>
      <c r="N657" s="78">
        <v>0</v>
      </c>
      <c r="O657" s="78">
        <v>0</v>
      </c>
    </row>
    <row r="658" spans="2:15">
      <c r="B658" t="s">
        <v>3401</v>
      </c>
      <c r="C658" t="s">
        <v>3402</v>
      </c>
      <c r="D658" t="s">
        <v>398</v>
      </c>
      <c r="E658" t="s">
        <v>1248</v>
      </c>
      <c r="F658" t="s">
        <v>3403</v>
      </c>
      <c r="G658" t="s">
        <v>1306</v>
      </c>
      <c r="H658" t="s">
        <v>106</v>
      </c>
      <c r="I658" s="77">
        <v>185</v>
      </c>
      <c r="J658" s="77">
        <v>2715</v>
      </c>
      <c r="K658" s="77">
        <v>0</v>
      </c>
      <c r="L658" s="77">
        <v>18.011581499999998</v>
      </c>
      <c r="M658" s="78">
        <v>0</v>
      </c>
      <c r="N658" s="78">
        <v>0</v>
      </c>
      <c r="O658" s="78">
        <v>0</v>
      </c>
    </row>
    <row r="659" spans="2:15">
      <c r="B659" t="s">
        <v>3404</v>
      </c>
      <c r="C659" t="s">
        <v>3405</v>
      </c>
      <c r="D659" t="s">
        <v>2374</v>
      </c>
      <c r="E659" t="s">
        <v>1248</v>
      </c>
      <c r="F659" t="s">
        <v>3406</v>
      </c>
      <c r="G659" t="s">
        <v>1306</v>
      </c>
      <c r="H659" t="s">
        <v>106</v>
      </c>
      <c r="I659" s="77">
        <v>820</v>
      </c>
      <c r="J659" s="77">
        <v>163</v>
      </c>
      <c r="K659" s="77">
        <v>0</v>
      </c>
      <c r="L659" s="77">
        <v>4.7930476000000004</v>
      </c>
      <c r="M659" s="78">
        <v>0</v>
      </c>
      <c r="N659" s="78">
        <v>0</v>
      </c>
      <c r="O659" s="78">
        <v>0</v>
      </c>
    </row>
    <row r="660" spans="2:15">
      <c r="B660" t="s">
        <v>3407</v>
      </c>
      <c r="C660" t="s">
        <v>3408</v>
      </c>
      <c r="D660" t="s">
        <v>398</v>
      </c>
      <c r="E660" t="s">
        <v>1248</v>
      </c>
      <c r="F660" t="s">
        <v>3409</v>
      </c>
      <c r="G660" t="s">
        <v>1306</v>
      </c>
      <c r="H660" t="s">
        <v>106</v>
      </c>
      <c r="I660" s="77">
        <v>215</v>
      </c>
      <c r="J660" s="77">
        <v>1474</v>
      </c>
      <c r="K660" s="77">
        <v>0</v>
      </c>
      <c r="L660" s="77">
        <v>11.3643926</v>
      </c>
      <c r="M660" s="78">
        <v>0</v>
      </c>
      <c r="N660" s="78">
        <v>0</v>
      </c>
      <c r="O660" s="78">
        <v>0</v>
      </c>
    </row>
    <row r="661" spans="2:15">
      <c r="B661" t="s">
        <v>3410</v>
      </c>
      <c r="C661" t="s">
        <v>3411</v>
      </c>
      <c r="D661" t="s">
        <v>398</v>
      </c>
      <c r="E661" t="s">
        <v>1248</v>
      </c>
      <c r="F661" t="s">
        <v>3412</v>
      </c>
      <c r="G661" t="s">
        <v>1306</v>
      </c>
      <c r="H661" t="s">
        <v>106</v>
      </c>
      <c r="I661" s="77">
        <v>50</v>
      </c>
      <c r="J661" s="77">
        <v>12192</v>
      </c>
      <c r="K661" s="77">
        <v>0.11697531999999999</v>
      </c>
      <c r="L661" s="77">
        <v>21.977231320000001</v>
      </c>
      <c r="M661" s="78">
        <v>0</v>
      </c>
      <c r="N661" s="78">
        <v>0</v>
      </c>
      <c r="O661" s="78">
        <v>0</v>
      </c>
    </row>
    <row r="662" spans="2:15">
      <c r="B662" t="s">
        <v>3413</v>
      </c>
      <c r="C662" t="s">
        <v>3414</v>
      </c>
      <c r="D662" t="s">
        <v>398</v>
      </c>
      <c r="E662" t="s">
        <v>1248</v>
      </c>
      <c r="F662" t="s">
        <v>3415</v>
      </c>
      <c r="G662" t="s">
        <v>1306</v>
      </c>
      <c r="H662" t="s">
        <v>106</v>
      </c>
      <c r="I662" s="77">
        <v>101</v>
      </c>
      <c r="J662" s="77">
        <v>6261</v>
      </c>
      <c r="K662" s="77">
        <v>6.9281519999999999E-2</v>
      </c>
      <c r="L662" s="77">
        <v>22.74574698</v>
      </c>
      <c r="M662" s="78">
        <v>0</v>
      </c>
      <c r="N662" s="78">
        <v>0</v>
      </c>
      <c r="O662" s="78">
        <v>0</v>
      </c>
    </row>
    <row r="663" spans="2:15">
      <c r="B663" t="s">
        <v>3416</v>
      </c>
      <c r="C663" t="s">
        <v>3417</v>
      </c>
      <c r="D663" t="s">
        <v>2374</v>
      </c>
      <c r="E663" t="s">
        <v>1248</v>
      </c>
      <c r="F663" t="s">
        <v>3418</v>
      </c>
      <c r="G663" t="s">
        <v>1306</v>
      </c>
      <c r="H663" t="s">
        <v>106</v>
      </c>
      <c r="I663" s="77">
        <v>40</v>
      </c>
      <c r="J663" s="77">
        <v>816</v>
      </c>
      <c r="K663" s="77">
        <v>0</v>
      </c>
      <c r="L663" s="77">
        <v>1.1704703999999999</v>
      </c>
      <c r="M663" s="78">
        <v>0</v>
      </c>
      <c r="N663" s="78">
        <v>0</v>
      </c>
      <c r="O663" s="78">
        <v>0</v>
      </c>
    </row>
    <row r="664" spans="2:15">
      <c r="B664" t="s">
        <v>3419</v>
      </c>
      <c r="C664" t="s">
        <v>3420</v>
      </c>
      <c r="D664" t="s">
        <v>398</v>
      </c>
      <c r="E664" t="s">
        <v>1248</v>
      </c>
      <c r="F664" t="s">
        <v>3421</v>
      </c>
      <c r="G664" t="s">
        <v>1306</v>
      </c>
      <c r="H664" t="s">
        <v>106</v>
      </c>
      <c r="I664" s="77">
        <v>18</v>
      </c>
      <c r="J664" s="77">
        <v>26.5</v>
      </c>
      <c r="K664" s="77">
        <v>0</v>
      </c>
      <c r="L664" s="77">
        <v>1.7105220000000001E-2</v>
      </c>
      <c r="M664" s="78">
        <v>0</v>
      </c>
      <c r="N664" s="78">
        <v>0</v>
      </c>
      <c r="O664" s="78">
        <v>0</v>
      </c>
    </row>
    <row r="665" spans="2:15">
      <c r="B665" t="s">
        <v>3422</v>
      </c>
      <c r="C665" t="s">
        <v>3423</v>
      </c>
      <c r="D665" t="s">
        <v>398</v>
      </c>
      <c r="E665" t="s">
        <v>1248</v>
      </c>
      <c r="F665" t="s">
        <v>3424</v>
      </c>
      <c r="G665" t="s">
        <v>1306</v>
      </c>
      <c r="H665" t="s">
        <v>106</v>
      </c>
      <c r="I665" s="77">
        <v>133</v>
      </c>
      <c r="J665" s="77">
        <v>10756</v>
      </c>
      <c r="K665" s="77">
        <v>0.6438663</v>
      </c>
      <c r="L665" s="77">
        <v>51.943317579999999</v>
      </c>
      <c r="M665" s="78">
        <v>0</v>
      </c>
      <c r="N665" s="78">
        <v>0</v>
      </c>
      <c r="O665" s="78">
        <v>0</v>
      </c>
    </row>
    <row r="666" spans="2:15">
      <c r="B666" t="s">
        <v>3425</v>
      </c>
      <c r="C666" t="s">
        <v>3426</v>
      </c>
      <c r="D666" t="s">
        <v>398</v>
      </c>
      <c r="E666" t="s">
        <v>1248</v>
      </c>
      <c r="F666" t="s">
        <v>3427</v>
      </c>
      <c r="G666" t="s">
        <v>1306</v>
      </c>
      <c r="H666" t="s">
        <v>106</v>
      </c>
      <c r="I666" s="77">
        <v>65</v>
      </c>
      <c r="J666" s="77">
        <v>2252</v>
      </c>
      <c r="K666" s="77">
        <v>4.7335200000000001E-2</v>
      </c>
      <c r="L666" s="77">
        <v>5.2965220000000004</v>
      </c>
      <c r="M666" s="78">
        <v>0</v>
      </c>
      <c r="N666" s="78">
        <v>0</v>
      </c>
      <c r="O666" s="78">
        <v>0</v>
      </c>
    </row>
    <row r="667" spans="2:15">
      <c r="B667" t="s">
        <v>3428</v>
      </c>
      <c r="C667" t="s">
        <v>3429</v>
      </c>
      <c r="D667" t="s">
        <v>398</v>
      </c>
      <c r="E667" t="s">
        <v>1248</v>
      </c>
      <c r="F667" t="s">
        <v>3430</v>
      </c>
      <c r="G667" t="s">
        <v>1306</v>
      </c>
      <c r="H667" t="s">
        <v>106</v>
      </c>
      <c r="I667" s="77">
        <v>405</v>
      </c>
      <c r="J667" s="77">
        <v>1019</v>
      </c>
      <c r="K667" s="77">
        <v>0</v>
      </c>
      <c r="L667" s="77">
        <v>14.799242700000001</v>
      </c>
      <c r="M667" s="78">
        <v>0</v>
      </c>
      <c r="N667" s="78">
        <v>0</v>
      </c>
      <c r="O667" s="78">
        <v>0</v>
      </c>
    </row>
    <row r="668" spans="2:15">
      <c r="B668" t="s">
        <v>3431</v>
      </c>
      <c r="C668" t="s">
        <v>3432</v>
      </c>
      <c r="D668" t="s">
        <v>398</v>
      </c>
      <c r="E668" t="s">
        <v>1248</v>
      </c>
      <c r="F668" t="s">
        <v>3433</v>
      </c>
      <c r="G668" t="s">
        <v>1306</v>
      </c>
      <c r="H668" t="s">
        <v>106</v>
      </c>
      <c r="I668" s="77">
        <v>4</v>
      </c>
      <c r="J668" s="77">
        <v>775</v>
      </c>
      <c r="K668" s="77">
        <v>6.0961999999999995E-4</v>
      </c>
      <c r="L668" s="77">
        <v>0.11177562000000001</v>
      </c>
      <c r="M668" s="78">
        <v>0</v>
      </c>
      <c r="N668" s="78">
        <v>0</v>
      </c>
      <c r="O668" s="78">
        <v>0</v>
      </c>
    </row>
    <row r="669" spans="2:15">
      <c r="B669" t="s">
        <v>3434</v>
      </c>
      <c r="C669" t="s">
        <v>3435</v>
      </c>
      <c r="D669" t="s">
        <v>398</v>
      </c>
      <c r="E669" t="s">
        <v>1248</v>
      </c>
      <c r="F669" t="s">
        <v>3436</v>
      </c>
      <c r="G669" t="s">
        <v>1306</v>
      </c>
      <c r="H669" t="s">
        <v>106</v>
      </c>
      <c r="I669" s="77">
        <v>200</v>
      </c>
      <c r="J669" s="77">
        <v>1750</v>
      </c>
      <c r="K669" s="77">
        <v>0.13447500000000001</v>
      </c>
      <c r="L669" s="77">
        <v>12.685475</v>
      </c>
      <c r="M669" s="78">
        <v>0</v>
      </c>
      <c r="N669" s="78">
        <v>0</v>
      </c>
      <c r="O669" s="78">
        <v>0</v>
      </c>
    </row>
    <row r="670" spans="2:15">
      <c r="B670" t="s">
        <v>3437</v>
      </c>
      <c r="C670" t="s">
        <v>3438</v>
      </c>
      <c r="D670" t="s">
        <v>398</v>
      </c>
      <c r="E670" t="s">
        <v>1248</v>
      </c>
      <c r="F670" t="s">
        <v>3439</v>
      </c>
      <c r="G670" t="s">
        <v>1306</v>
      </c>
      <c r="H670" t="s">
        <v>106</v>
      </c>
      <c r="I670" s="77">
        <v>290</v>
      </c>
      <c r="J670" s="77">
        <v>3181</v>
      </c>
      <c r="K670" s="77">
        <v>0.30420037999999999</v>
      </c>
      <c r="L670" s="77">
        <v>33.384691779999997</v>
      </c>
      <c r="M670" s="78">
        <v>0</v>
      </c>
      <c r="N670" s="78">
        <v>0</v>
      </c>
      <c r="O670" s="78">
        <v>0</v>
      </c>
    </row>
    <row r="671" spans="2:15">
      <c r="B671" t="s">
        <v>3440</v>
      </c>
      <c r="C671" t="s">
        <v>3441</v>
      </c>
      <c r="D671" t="s">
        <v>398</v>
      </c>
      <c r="E671" t="s">
        <v>1248</v>
      </c>
      <c r="F671" t="s">
        <v>3442</v>
      </c>
      <c r="G671" t="s">
        <v>1306</v>
      </c>
      <c r="H671" t="s">
        <v>106</v>
      </c>
      <c r="I671" s="77">
        <v>15</v>
      </c>
      <c r="J671" s="77">
        <v>7710</v>
      </c>
      <c r="K671" s="77">
        <v>4.3067859999999999E-2</v>
      </c>
      <c r="L671" s="77">
        <v>4.19027686</v>
      </c>
      <c r="M671" s="78">
        <v>0</v>
      </c>
      <c r="N671" s="78">
        <v>0</v>
      </c>
      <c r="O671" s="78">
        <v>0</v>
      </c>
    </row>
    <row r="672" spans="2:15">
      <c r="B672" t="s">
        <v>3443</v>
      </c>
      <c r="C672" t="s">
        <v>3444</v>
      </c>
      <c r="D672" t="s">
        <v>2374</v>
      </c>
      <c r="E672" t="s">
        <v>1248</v>
      </c>
      <c r="F672" t="s">
        <v>3445</v>
      </c>
      <c r="G672" t="s">
        <v>1306</v>
      </c>
      <c r="H672" t="s">
        <v>106</v>
      </c>
      <c r="I672" s="77">
        <v>18</v>
      </c>
      <c r="J672" s="77">
        <v>4288</v>
      </c>
      <c r="K672" s="77">
        <v>0</v>
      </c>
      <c r="L672" s="77">
        <v>2.76781824</v>
      </c>
      <c r="M672" s="78">
        <v>0</v>
      </c>
      <c r="N672" s="78">
        <v>0</v>
      </c>
      <c r="O672" s="78">
        <v>0</v>
      </c>
    </row>
    <row r="673" spans="2:15">
      <c r="B673" t="s">
        <v>3446</v>
      </c>
      <c r="C673" t="s">
        <v>3447</v>
      </c>
      <c r="D673" t="s">
        <v>398</v>
      </c>
      <c r="E673" t="s">
        <v>1248</v>
      </c>
      <c r="F673" t="s">
        <v>3448</v>
      </c>
      <c r="G673" t="s">
        <v>2406</v>
      </c>
      <c r="H673" t="s">
        <v>106</v>
      </c>
      <c r="I673" s="77">
        <v>40</v>
      </c>
      <c r="J673" s="77">
        <v>2675</v>
      </c>
      <c r="K673" s="77">
        <v>0</v>
      </c>
      <c r="L673" s="77">
        <v>3.8370199999999999</v>
      </c>
      <c r="M673" s="78">
        <v>0</v>
      </c>
      <c r="N673" s="78">
        <v>0</v>
      </c>
      <c r="O673" s="78">
        <v>0</v>
      </c>
    </row>
    <row r="674" spans="2:15">
      <c r="B674" t="s">
        <v>3449</v>
      </c>
      <c r="C674" t="s">
        <v>3450</v>
      </c>
      <c r="D674" t="s">
        <v>2374</v>
      </c>
      <c r="E674" t="s">
        <v>1248</v>
      </c>
      <c r="F674" t="s">
        <v>3451</v>
      </c>
      <c r="G674" t="s">
        <v>2406</v>
      </c>
      <c r="H674" t="s">
        <v>106</v>
      </c>
      <c r="I674" s="77">
        <v>11</v>
      </c>
      <c r="J674" s="77">
        <v>6285</v>
      </c>
      <c r="K674" s="77">
        <v>2.6536400000000001E-3</v>
      </c>
      <c r="L674" s="77">
        <v>2.48183474</v>
      </c>
      <c r="M674" s="78">
        <v>0</v>
      </c>
      <c r="N674" s="78">
        <v>0</v>
      </c>
      <c r="O674" s="78">
        <v>0</v>
      </c>
    </row>
    <row r="675" spans="2:15">
      <c r="B675" t="s">
        <v>3452</v>
      </c>
      <c r="C675" t="s">
        <v>3453</v>
      </c>
      <c r="D675" t="s">
        <v>398</v>
      </c>
      <c r="E675" t="s">
        <v>1248</v>
      </c>
      <c r="F675" t="s">
        <v>3454</v>
      </c>
      <c r="G675" t="s">
        <v>2406</v>
      </c>
      <c r="H675" t="s">
        <v>106</v>
      </c>
      <c r="I675" s="77">
        <v>763</v>
      </c>
      <c r="J675" s="77">
        <v>10338</v>
      </c>
      <c r="K675" s="77">
        <v>0</v>
      </c>
      <c r="L675" s="77">
        <v>282.85987884000002</v>
      </c>
      <c r="M675" s="78">
        <v>0</v>
      </c>
      <c r="N675" s="78">
        <v>1E-4</v>
      </c>
      <c r="O675" s="78">
        <v>0</v>
      </c>
    </row>
    <row r="676" spans="2:15">
      <c r="B676" t="s">
        <v>3455</v>
      </c>
      <c r="C676" t="s">
        <v>3456</v>
      </c>
      <c r="D676" t="s">
        <v>2374</v>
      </c>
      <c r="E676" t="s">
        <v>1248</v>
      </c>
      <c r="F676" t="s">
        <v>3457</v>
      </c>
      <c r="G676" t="s">
        <v>2406</v>
      </c>
      <c r="H676" t="s">
        <v>106</v>
      </c>
      <c r="I676" s="77">
        <v>32245.74</v>
      </c>
      <c r="J676" s="77">
        <v>10200</v>
      </c>
      <c r="K676" s="77">
        <v>0</v>
      </c>
      <c r="L676" s="77">
        <v>11794.58881128</v>
      </c>
      <c r="M676" s="78">
        <v>0</v>
      </c>
      <c r="N676" s="78">
        <v>3.5999999999999999E-3</v>
      </c>
      <c r="O676" s="78">
        <v>5.0000000000000001E-4</v>
      </c>
    </row>
    <row r="677" spans="2:15">
      <c r="B677" t="s">
        <v>3455</v>
      </c>
      <c r="C677" t="s">
        <v>3456</v>
      </c>
      <c r="D677" t="s">
        <v>2374</v>
      </c>
      <c r="E677" t="s">
        <v>1248</v>
      </c>
      <c r="F677" t="s">
        <v>3457</v>
      </c>
      <c r="G677" t="s">
        <v>2406</v>
      </c>
      <c r="H677" t="s">
        <v>106</v>
      </c>
      <c r="I677" s="77">
        <v>1061</v>
      </c>
      <c r="J677" s="77">
        <v>10200</v>
      </c>
      <c r="K677" s="77">
        <v>0</v>
      </c>
      <c r="L677" s="77">
        <v>388.084092</v>
      </c>
      <c r="M677" s="78">
        <v>0</v>
      </c>
      <c r="N677" s="78">
        <v>1E-4</v>
      </c>
      <c r="O677" s="78">
        <v>0</v>
      </c>
    </row>
    <row r="678" spans="2:15">
      <c r="B678" t="s">
        <v>3458</v>
      </c>
      <c r="C678" t="s">
        <v>3459</v>
      </c>
      <c r="D678" t="s">
        <v>398</v>
      </c>
      <c r="E678" t="s">
        <v>1248</v>
      </c>
      <c r="F678" t="s">
        <v>3460</v>
      </c>
      <c r="G678" t="s">
        <v>2406</v>
      </c>
      <c r="H678" t="s">
        <v>106</v>
      </c>
      <c r="I678" s="77">
        <v>488</v>
      </c>
      <c r="J678" s="77">
        <v>883</v>
      </c>
      <c r="K678" s="77">
        <v>0</v>
      </c>
      <c r="L678" s="77">
        <v>15.45221744</v>
      </c>
      <c r="M678" s="78">
        <v>0</v>
      </c>
      <c r="N678" s="78">
        <v>0</v>
      </c>
      <c r="O678" s="78">
        <v>0</v>
      </c>
    </row>
    <row r="679" spans="2:15">
      <c r="B679" t="s">
        <v>3461</v>
      </c>
      <c r="C679" t="s">
        <v>3462</v>
      </c>
      <c r="D679" t="s">
        <v>123</v>
      </c>
      <c r="E679" t="s">
        <v>1248</v>
      </c>
      <c r="F679" t="s">
        <v>3463</v>
      </c>
      <c r="G679" t="s">
        <v>2406</v>
      </c>
      <c r="H679" t="s">
        <v>202</v>
      </c>
      <c r="I679" s="77">
        <v>23</v>
      </c>
      <c r="J679" s="77">
        <v>16870</v>
      </c>
      <c r="K679" s="77">
        <v>5.1734999999999998E-5</v>
      </c>
      <c r="L679" s="77">
        <v>1.338298225</v>
      </c>
      <c r="M679" s="78">
        <v>0</v>
      </c>
      <c r="N679" s="78">
        <v>0</v>
      </c>
      <c r="O679" s="78">
        <v>0</v>
      </c>
    </row>
    <row r="680" spans="2:15">
      <c r="B680" t="s">
        <v>3464</v>
      </c>
      <c r="C680" t="s">
        <v>3465</v>
      </c>
      <c r="D680" t="s">
        <v>398</v>
      </c>
      <c r="E680" t="s">
        <v>1248</v>
      </c>
      <c r="F680" t="s">
        <v>3466</v>
      </c>
      <c r="G680" t="s">
        <v>2406</v>
      </c>
      <c r="H680" t="s">
        <v>106</v>
      </c>
      <c r="I680" s="77">
        <v>91</v>
      </c>
      <c r="J680" s="77">
        <v>3688</v>
      </c>
      <c r="K680" s="77">
        <v>0</v>
      </c>
      <c r="L680" s="77">
        <v>12.034902880000001</v>
      </c>
      <c r="M680" s="78">
        <v>0</v>
      </c>
      <c r="N680" s="78">
        <v>0</v>
      </c>
      <c r="O680" s="78">
        <v>0</v>
      </c>
    </row>
    <row r="681" spans="2:15">
      <c r="B681" t="s">
        <v>3467</v>
      </c>
      <c r="C681" t="s">
        <v>3468</v>
      </c>
      <c r="D681" t="s">
        <v>398</v>
      </c>
      <c r="E681" t="s">
        <v>1248</v>
      </c>
      <c r="F681" t="s">
        <v>3469</v>
      </c>
      <c r="G681" t="s">
        <v>2406</v>
      </c>
      <c r="H681" t="s">
        <v>106</v>
      </c>
      <c r="I681" s="77">
        <v>12</v>
      </c>
      <c r="J681" s="77">
        <v>6178</v>
      </c>
      <c r="K681" s="77">
        <v>0</v>
      </c>
      <c r="L681" s="77">
        <v>2.65851696</v>
      </c>
      <c r="M681" s="78">
        <v>0</v>
      </c>
      <c r="N681" s="78">
        <v>0</v>
      </c>
      <c r="O681" s="78">
        <v>0</v>
      </c>
    </row>
    <row r="682" spans="2:15">
      <c r="B682" t="s">
        <v>3470</v>
      </c>
      <c r="C682" t="s">
        <v>3471</v>
      </c>
      <c r="D682" t="s">
        <v>2374</v>
      </c>
      <c r="E682" t="s">
        <v>1248</v>
      </c>
      <c r="F682" t="s">
        <v>3472</v>
      </c>
      <c r="G682" t="s">
        <v>2406</v>
      </c>
      <c r="H682" t="s">
        <v>106</v>
      </c>
      <c r="I682" s="77">
        <v>200</v>
      </c>
      <c r="J682" s="77">
        <v>4391</v>
      </c>
      <c r="K682" s="77">
        <v>0</v>
      </c>
      <c r="L682" s="77">
        <v>31.492252000000001</v>
      </c>
      <c r="M682" s="78">
        <v>0</v>
      </c>
      <c r="N682" s="78">
        <v>0</v>
      </c>
      <c r="O682" s="78">
        <v>0</v>
      </c>
    </row>
    <row r="683" spans="2:15">
      <c r="B683" t="s">
        <v>3473</v>
      </c>
      <c r="C683" t="s">
        <v>3474</v>
      </c>
      <c r="D683" t="s">
        <v>2374</v>
      </c>
      <c r="E683" t="s">
        <v>1248</v>
      </c>
      <c r="F683" t="s">
        <v>3475</v>
      </c>
      <c r="G683" t="s">
        <v>2406</v>
      </c>
      <c r="H683" t="s">
        <v>106</v>
      </c>
      <c r="I683" s="77">
        <v>5</v>
      </c>
      <c r="J683" s="77">
        <v>10878</v>
      </c>
      <c r="K683" s="77">
        <v>0</v>
      </c>
      <c r="L683" s="77">
        <v>1.9504254000000001</v>
      </c>
      <c r="M683" s="78">
        <v>0</v>
      </c>
      <c r="N683" s="78">
        <v>0</v>
      </c>
      <c r="O683" s="78">
        <v>0</v>
      </c>
    </row>
    <row r="684" spans="2:15">
      <c r="B684" t="s">
        <v>3476</v>
      </c>
      <c r="C684" t="s">
        <v>3477</v>
      </c>
      <c r="D684" t="s">
        <v>398</v>
      </c>
      <c r="E684" t="s">
        <v>1248</v>
      </c>
      <c r="F684" t="s">
        <v>3478</v>
      </c>
      <c r="G684" t="s">
        <v>2406</v>
      </c>
      <c r="H684" t="s">
        <v>106</v>
      </c>
      <c r="I684" s="77">
        <v>452</v>
      </c>
      <c r="J684" s="77">
        <v>465</v>
      </c>
      <c r="K684" s="77">
        <v>0</v>
      </c>
      <c r="L684" s="77">
        <v>7.5370547999999999</v>
      </c>
      <c r="M684" s="78">
        <v>0</v>
      </c>
      <c r="N684" s="78">
        <v>0</v>
      </c>
      <c r="O684" s="78">
        <v>0</v>
      </c>
    </row>
    <row r="685" spans="2:15">
      <c r="B685" t="s">
        <v>3479</v>
      </c>
      <c r="C685" t="s">
        <v>3480</v>
      </c>
      <c r="D685" t="s">
        <v>398</v>
      </c>
      <c r="E685" t="s">
        <v>1248</v>
      </c>
      <c r="F685" t="s">
        <v>3481</v>
      </c>
      <c r="G685" t="s">
        <v>2406</v>
      </c>
      <c r="H685" t="s">
        <v>106</v>
      </c>
      <c r="I685" s="77">
        <v>28</v>
      </c>
      <c r="J685" s="77">
        <v>3948</v>
      </c>
      <c r="K685" s="77">
        <v>0</v>
      </c>
      <c r="L685" s="77">
        <v>3.96410784</v>
      </c>
      <c r="M685" s="78">
        <v>0</v>
      </c>
      <c r="N685" s="78">
        <v>0</v>
      </c>
      <c r="O685" s="78">
        <v>0</v>
      </c>
    </row>
    <row r="686" spans="2:15">
      <c r="B686" t="s">
        <v>3482</v>
      </c>
      <c r="C686" t="s">
        <v>3483</v>
      </c>
      <c r="D686" t="s">
        <v>2374</v>
      </c>
      <c r="E686" t="s">
        <v>1248</v>
      </c>
      <c r="F686" t="s">
        <v>3484</v>
      </c>
      <c r="G686" t="s">
        <v>2406</v>
      </c>
      <c r="H686" t="s">
        <v>106</v>
      </c>
      <c r="I686" s="77">
        <v>10</v>
      </c>
      <c r="J686" s="77">
        <v>603</v>
      </c>
      <c r="K686" s="77">
        <v>0</v>
      </c>
      <c r="L686" s="77">
        <v>0.21623580000000001</v>
      </c>
      <c r="M686" s="78">
        <v>0</v>
      </c>
      <c r="N686" s="78">
        <v>0</v>
      </c>
      <c r="O686" s="78">
        <v>0</v>
      </c>
    </row>
    <row r="687" spans="2:15">
      <c r="B687" t="s">
        <v>3485</v>
      </c>
      <c r="C687" t="s">
        <v>3486</v>
      </c>
      <c r="D687" t="s">
        <v>398</v>
      </c>
      <c r="E687" t="s">
        <v>1248</v>
      </c>
      <c r="F687" t="s">
        <v>3487</v>
      </c>
      <c r="G687" t="s">
        <v>2406</v>
      </c>
      <c r="H687" t="s">
        <v>106</v>
      </c>
      <c r="I687" s="77">
        <v>9</v>
      </c>
      <c r="J687" s="77">
        <v>28536</v>
      </c>
      <c r="K687" s="77">
        <v>0</v>
      </c>
      <c r="L687" s="77">
        <v>9.2097086400000006</v>
      </c>
      <c r="M687" s="78">
        <v>0</v>
      </c>
      <c r="N687" s="78">
        <v>0</v>
      </c>
      <c r="O687" s="78">
        <v>0</v>
      </c>
    </row>
    <row r="688" spans="2:15">
      <c r="B688" t="s">
        <v>3488</v>
      </c>
      <c r="C688" t="s">
        <v>3489</v>
      </c>
      <c r="D688" t="s">
        <v>2374</v>
      </c>
      <c r="E688" t="s">
        <v>1248</v>
      </c>
      <c r="F688" t="s">
        <v>3490</v>
      </c>
      <c r="G688" t="s">
        <v>2406</v>
      </c>
      <c r="H688" t="s">
        <v>106</v>
      </c>
      <c r="I688" s="77">
        <v>46</v>
      </c>
      <c r="J688" s="77">
        <v>4440</v>
      </c>
      <c r="K688" s="77">
        <v>0</v>
      </c>
      <c r="L688" s="77">
        <v>7.3240464000000003</v>
      </c>
      <c r="M688" s="78">
        <v>0</v>
      </c>
      <c r="N688" s="78">
        <v>0</v>
      </c>
      <c r="O688" s="78">
        <v>0</v>
      </c>
    </row>
    <row r="689" spans="2:15">
      <c r="B689" t="s">
        <v>3491</v>
      </c>
      <c r="C689" t="s">
        <v>3492</v>
      </c>
      <c r="D689" t="s">
        <v>398</v>
      </c>
      <c r="E689" t="s">
        <v>1248</v>
      </c>
      <c r="F689" t="s">
        <v>3493</v>
      </c>
      <c r="G689" t="s">
        <v>2406</v>
      </c>
      <c r="H689" t="s">
        <v>106</v>
      </c>
      <c r="I689" s="77">
        <v>16</v>
      </c>
      <c r="J689" s="77">
        <v>9470</v>
      </c>
      <c r="K689" s="77">
        <v>0</v>
      </c>
      <c r="L689" s="77">
        <v>5.4335072000000002</v>
      </c>
      <c r="M689" s="78">
        <v>0</v>
      </c>
      <c r="N689" s="78">
        <v>0</v>
      </c>
      <c r="O689" s="78">
        <v>0</v>
      </c>
    </row>
    <row r="690" spans="2:15">
      <c r="B690" t="s">
        <v>3494</v>
      </c>
      <c r="C690" t="s">
        <v>3495</v>
      </c>
      <c r="D690" t="s">
        <v>398</v>
      </c>
      <c r="E690" t="s">
        <v>1248</v>
      </c>
      <c r="F690" t="s">
        <v>3496</v>
      </c>
      <c r="G690" t="s">
        <v>2406</v>
      </c>
      <c r="H690" t="s">
        <v>106</v>
      </c>
      <c r="I690" s="77">
        <v>18</v>
      </c>
      <c r="J690" s="77">
        <v>360</v>
      </c>
      <c r="K690" s="77">
        <v>0</v>
      </c>
      <c r="L690" s="77">
        <v>0.23237279999999999</v>
      </c>
      <c r="M690" s="78">
        <v>0</v>
      </c>
      <c r="N690" s="78">
        <v>0</v>
      </c>
      <c r="O690" s="78">
        <v>0</v>
      </c>
    </row>
    <row r="691" spans="2:15">
      <c r="B691" t="s">
        <v>3497</v>
      </c>
      <c r="C691" t="s">
        <v>3498</v>
      </c>
      <c r="D691" t="s">
        <v>398</v>
      </c>
      <c r="E691" t="s">
        <v>1248</v>
      </c>
      <c r="F691" t="s">
        <v>2734</v>
      </c>
      <c r="G691" t="s">
        <v>2406</v>
      </c>
      <c r="H691" t="s">
        <v>106</v>
      </c>
      <c r="I691" s="77">
        <v>268</v>
      </c>
      <c r="J691" s="77">
        <v>2783</v>
      </c>
      <c r="K691" s="77">
        <v>0</v>
      </c>
      <c r="L691" s="77">
        <v>26.74596584</v>
      </c>
      <c r="M691" s="78">
        <v>0</v>
      </c>
      <c r="N691" s="78">
        <v>0</v>
      </c>
      <c r="O691" s="78">
        <v>0</v>
      </c>
    </row>
    <row r="692" spans="2:15">
      <c r="B692" t="s">
        <v>3499</v>
      </c>
      <c r="C692" t="s">
        <v>3500</v>
      </c>
      <c r="D692" t="s">
        <v>2374</v>
      </c>
      <c r="E692" t="s">
        <v>1248</v>
      </c>
      <c r="F692" t="s">
        <v>3501</v>
      </c>
      <c r="G692" t="s">
        <v>2406</v>
      </c>
      <c r="H692" t="s">
        <v>106</v>
      </c>
      <c r="I692" s="77">
        <v>16</v>
      </c>
      <c r="J692" s="77">
        <v>126680</v>
      </c>
      <c r="K692" s="77">
        <v>0</v>
      </c>
      <c r="L692" s="77">
        <v>72.683916800000006</v>
      </c>
      <c r="M692" s="78">
        <v>0</v>
      </c>
      <c r="N692" s="78">
        <v>0</v>
      </c>
      <c r="O692" s="78">
        <v>0</v>
      </c>
    </row>
    <row r="693" spans="2:15">
      <c r="B693" t="s">
        <v>3502</v>
      </c>
      <c r="C693" t="s">
        <v>3503</v>
      </c>
      <c r="D693" t="s">
        <v>2374</v>
      </c>
      <c r="E693" t="s">
        <v>1248</v>
      </c>
      <c r="F693" t="s">
        <v>3504</v>
      </c>
      <c r="G693" t="s">
        <v>2406</v>
      </c>
      <c r="H693" t="s">
        <v>106</v>
      </c>
      <c r="I693" s="77">
        <v>72</v>
      </c>
      <c r="J693" s="77">
        <v>5654</v>
      </c>
      <c r="K693" s="77">
        <v>0</v>
      </c>
      <c r="L693" s="77">
        <v>14.598175680000001</v>
      </c>
      <c r="M693" s="78">
        <v>0</v>
      </c>
      <c r="N693" s="78">
        <v>0</v>
      </c>
      <c r="O693" s="78">
        <v>0</v>
      </c>
    </row>
    <row r="694" spans="2:15">
      <c r="B694" t="s">
        <v>3505</v>
      </c>
      <c r="C694" t="s">
        <v>3506</v>
      </c>
      <c r="D694" t="s">
        <v>2374</v>
      </c>
      <c r="E694" t="s">
        <v>1248</v>
      </c>
      <c r="F694" t="s">
        <v>3507</v>
      </c>
      <c r="G694" t="s">
        <v>2406</v>
      </c>
      <c r="H694" t="s">
        <v>106</v>
      </c>
      <c r="I694" s="77">
        <v>25</v>
      </c>
      <c r="J694" s="77">
        <v>2015</v>
      </c>
      <c r="K694" s="77">
        <v>0</v>
      </c>
      <c r="L694" s="77">
        <v>1.8064475</v>
      </c>
      <c r="M694" s="78">
        <v>0</v>
      </c>
      <c r="N694" s="78">
        <v>0</v>
      </c>
      <c r="O694" s="78">
        <v>0</v>
      </c>
    </row>
    <row r="695" spans="2:15">
      <c r="B695" t="s">
        <v>3508</v>
      </c>
      <c r="C695" t="s">
        <v>3509</v>
      </c>
      <c r="D695" t="s">
        <v>2374</v>
      </c>
      <c r="E695" t="s">
        <v>1248</v>
      </c>
      <c r="F695" t="s">
        <v>3510</v>
      </c>
      <c r="G695" t="s">
        <v>2406</v>
      </c>
      <c r="H695" t="s">
        <v>106</v>
      </c>
      <c r="I695" s="77">
        <v>1</v>
      </c>
      <c r="J695" s="77">
        <v>1160</v>
      </c>
      <c r="K695" s="77">
        <v>0</v>
      </c>
      <c r="L695" s="77">
        <v>4.1597599999999998E-2</v>
      </c>
      <c r="M695" s="78">
        <v>0</v>
      </c>
      <c r="N695" s="78">
        <v>0</v>
      </c>
      <c r="O695" s="78">
        <v>0</v>
      </c>
    </row>
    <row r="696" spans="2:15">
      <c r="B696" t="s">
        <v>3511</v>
      </c>
      <c r="C696" t="s">
        <v>3512</v>
      </c>
      <c r="D696" t="s">
        <v>2374</v>
      </c>
      <c r="E696" t="s">
        <v>1248</v>
      </c>
      <c r="F696" t="s">
        <v>3513</v>
      </c>
      <c r="G696" t="s">
        <v>2406</v>
      </c>
      <c r="H696" t="s">
        <v>106</v>
      </c>
      <c r="I696" s="77">
        <v>3</v>
      </c>
      <c r="J696" s="77">
        <v>1590</v>
      </c>
      <c r="K696" s="77">
        <v>0</v>
      </c>
      <c r="L696" s="77">
        <v>0.17105219999999999</v>
      </c>
      <c r="M696" s="78">
        <v>0</v>
      </c>
      <c r="N696" s="78">
        <v>0</v>
      </c>
      <c r="O696" s="78">
        <v>0</v>
      </c>
    </row>
    <row r="697" spans="2:15">
      <c r="B697" t="s">
        <v>3514</v>
      </c>
      <c r="C697" t="s">
        <v>3515</v>
      </c>
      <c r="D697" t="s">
        <v>2374</v>
      </c>
      <c r="E697" t="s">
        <v>1248</v>
      </c>
      <c r="F697" t="s">
        <v>3516</v>
      </c>
      <c r="G697" t="s">
        <v>2406</v>
      </c>
      <c r="H697" t="s">
        <v>106</v>
      </c>
      <c r="I697" s="77">
        <v>11</v>
      </c>
      <c r="J697" s="77">
        <v>7644</v>
      </c>
      <c r="K697" s="77">
        <v>0</v>
      </c>
      <c r="L697" s="77">
        <v>3.0152522400000001</v>
      </c>
      <c r="M697" s="78">
        <v>0</v>
      </c>
      <c r="N697" s="78">
        <v>0</v>
      </c>
      <c r="O697" s="78">
        <v>0</v>
      </c>
    </row>
    <row r="698" spans="2:15">
      <c r="B698" t="s">
        <v>3517</v>
      </c>
      <c r="C698" t="s">
        <v>3518</v>
      </c>
      <c r="D698" t="s">
        <v>123</v>
      </c>
      <c r="E698" t="s">
        <v>1248</v>
      </c>
      <c r="F698" t="s">
        <v>3519</v>
      </c>
      <c r="G698" t="s">
        <v>2406</v>
      </c>
      <c r="H698" t="s">
        <v>110</v>
      </c>
      <c r="I698" s="77">
        <v>10</v>
      </c>
      <c r="J698" s="77">
        <v>7207</v>
      </c>
      <c r="K698" s="77">
        <v>0</v>
      </c>
      <c r="L698" s="77">
        <v>2.8079913400000001</v>
      </c>
      <c r="M698" s="78">
        <v>0</v>
      </c>
      <c r="N698" s="78">
        <v>0</v>
      </c>
      <c r="O698" s="78">
        <v>0</v>
      </c>
    </row>
    <row r="699" spans="2:15">
      <c r="B699" t="s">
        <v>3520</v>
      </c>
      <c r="C699" t="s">
        <v>3521</v>
      </c>
      <c r="D699" t="s">
        <v>2374</v>
      </c>
      <c r="E699" t="s">
        <v>1248</v>
      </c>
      <c r="F699" t="s">
        <v>3522</v>
      </c>
      <c r="G699" t="s">
        <v>2406</v>
      </c>
      <c r="H699" t="s">
        <v>106</v>
      </c>
      <c r="I699" s="77">
        <v>19</v>
      </c>
      <c r="J699" s="77">
        <v>591</v>
      </c>
      <c r="K699" s="77">
        <v>0</v>
      </c>
      <c r="L699" s="77">
        <v>0.40267194000000001</v>
      </c>
      <c r="M699" s="78">
        <v>0</v>
      </c>
      <c r="N699" s="78">
        <v>0</v>
      </c>
      <c r="O699" s="78">
        <v>0</v>
      </c>
    </row>
    <row r="700" spans="2:15">
      <c r="B700" t="s">
        <v>3523</v>
      </c>
      <c r="C700" t="s">
        <v>3524</v>
      </c>
      <c r="D700" t="s">
        <v>398</v>
      </c>
      <c r="E700" t="s">
        <v>1248</v>
      </c>
      <c r="F700" t="s">
        <v>3525</v>
      </c>
      <c r="G700" t="s">
        <v>2406</v>
      </c>
      <c r="H700" t="s">
        <v>106</v>
      </c>
      <c r="I700" s="77">
        <v>30</v>
      </c>
      <c r="J700" s="77">
        <v>16027</v>
      </c>
      <c r="K700" s="77">
        <v>0</v>
      </c>
      <c r="L700" s="77">
        <v>17.241846599999999</v>
      </c>
      <c r="M700" s="78">
        <v>0</v>
      </c>
      <c r="N700" s="78">
        <v>0</v>
      </c>
      <c r="O700" s="78">
        <v>0</v>
      </c>
    </row>
    <row r="701" spans="2:15">
      <c r="B701" t="s">
        <v>3526</v>
      </c>
      <c r="C701" t="s">
        <v>3527</v>
      </c>
      <c r="D701" t="s">
        <v>2374</v>
      </c>
      <c r="E701" t="s">
        <v>1248</v>
      </c>
      <c r="F701" t="s">
        <v>3528</v>
      </c>
      <c r="G701" t="s">
        <v>2406</v>
      </c>
      <c r="H701" t="s">
        <v>106</v>
      </c>
      <c r="I701" s="77">
        <v>180</v>
      </c>
      <c r="J701" s="77">
        <v>829</v>
      </c>
      <c r="K701" s="77">
        <v>0</v>
      </c>
      <c r="L701" s="77">
        <v>5.3510292000000002</v>
      </c>
      <c r="M701" s="78">
        <v>0</v>
      </c>
      <c r="N701" s="78">
        <v>0</v>
      </c>
      <c r="O701" s="78">
        <v>0</v>
      </c>
    </row>
    <row r="702" spans="2:15">
      <c r="B702" t="s">
        <v>3529</v>
      </c>
      <c r="C702" t="s">
        <v>3530</v>
      </c>
      <c r="D702" t="s">
        <v>2374</v>
      </c>
      <c r="E702" t="s">
        <v>1248</v>
      </c>
      <c r="F702" t="s">
        <v>3531</v>
      </c>
      <c r="G702" t="s">
        <v>2406</v>
      </c>
      <c r="H702" t="s">
        <v>106</v>
      </c>
      <c r="I702" s="77">
        <v>29</v>
      </c>
      <c r="J702" s="77">
        <v>1787</v>
      </c>
      <c r="K702" s="77">
        <v>0</v>
      </c>
      <c r="L702" s="77">
        <v>1.8583727800000001</v>
      </c>
      <c r="M702" s="78">
        <v>0</v>
      </c>
      <c r="N702" s="78">
        <v>0</v>
      </c>
      <c r="O702" s="78">
        <v>0</v>
      </c>
    </row>
    <row r="703" spans="2:15">
      <c r="B703" t="s">
        <v>3532</v>
      </c>
      <c r="C703" t="s">
        <v>3533</v>
      </c>
      <c r="D703" t="s">
        <v>2374</v>
      </c>
      <c r="E703" t="s">
        <v>1248</v>
      </c>
      <c r="F703" t="s">
        <v>3534</v>
      </c>
      <c r="G703" t="s">
        <v>1275</v>
      </c>
      <c r="H703" t="s">
        <v>106</v>
      </c>
      <c r="I703" s="77">
        <v>210</v>
      </c>
      <c r="J703" s="77">
        <v>9788</v>
      </c>
      <c r="K703" s="77">
        <v>0</v>
      </c>
      <c r="L703" s="77">
        <v>73.709512799999999</v>
      </c>
      <c r="M703" s="78">
        <v>0</v>
      </c>
      <c r="N703" s="78">
        <v>0</v>
      </c>
      <c r="O703" s="78">
        <v>0</v>
      </c>
    </row>
    <row r="704" spans="2:15">
      <c r="B704" t="s">
        <v>3535</v>
      </c>
      <c r="C704" t="s">
        <v>3536</v>
      </c>
      <c r="D704" t="s">
        <v>2374</v>
      </c>
      <c r="E704" t="s">
        <v>1248</v>
      </c>
      <c r="F704" t="s">
        <v>3537</v>
      </c>
      <c r="G704" t="s">
        <v>1275</v>
      </c>
      <c r="H704" t="s">
        <v>106</v>
      </c>
      <c r="I704" s="77">
        <v>29</v>
      </c>
      <c r="J704" s="77">
        <v>2672</v>
      </c>
      <c r="K704" s="77">
        <v>0</v>
      </c>
      <c r="L704" s="77">
        <v>2.77871968</v>
      </c>
      <c r="M704" s="78">
        <v>0</v>
      </c>
      <c r="N704" s="78">
        <v>0</v>
      </c>
      <c r="O704" s="78">
        <v>0</v>
      </c>
    </row>
    <row r="705" spans="2:15">
      <c r="B705" t="s">
        <v>3538</v>
      </c>
      <c r="C705" t="s">
        <v>3539</v>
      </c>
      <c r="D705" t="s">
        <v>2374</v>
      </c>
      <c r="E705" t="s">
        <v>1248</v>
      </c>
      <c r="F705" t="s">
        <v>3540</v>
      </c>
      <c r="G705" t="s">
        <v>1275</v>
      </c>
      <c r="H705" t="s">
        <v>106</v>
      </c>
      <c r="I705" s="77">
        <v>47</v>
      </c>
      <c r="J705" s="77">
        <v>12211</v>
      </c>
      <c r="K705" s="77">
        <v>0</v>
      </c>
      <c r="L705" s="77">
        <v>20.580663619999999</v>
      </c>
      <c r="M705" s="78">
        <v>0</v>
      </c>
      <c r="N705" s="78">
        <v>0</v>
      </c>
      <c r="O705" s="78">
        <v>0</v>
      </c>
    </row>
    <row r="706" spans="2:15">
      <c r="B706" t="s">
        <v>3541</v>
      </c>
      <c r="C706" t="s">
        <v>3542</v>
      </c>
      <c r="D706" t="s">
        <v>2374</v>
      </c>
      <c r="E706" t="s">
        <v>1248</v>
      </c>
      <c r="F706" t="s">
        <v>3543</v>
      </c>
      <c r="G706" t="s">
        <v>1275</v>
      </c>
      <c r="H706" t="s">
        <v>106</v>
      </c>
      <c r="I706" s="77">
        <v>7</v>
      </c>
      <c r="J706" s="77">
        <v>67668</v>
      </c>
      <c r="K706" s="77">
        <v>0</v>
      </c>
      <c r="L706" s="77">
        <v>16.986021359999999</v>
      </c>
      <c r="M706" s="78">
        <v>0</v>
      </c>
      <c r="N706" s="78">
        <v>0</v>
      </c>
      <c r="O706" s="78">
        <v>0</v>
      </c>
    </row>
    <row r="707" spans="2:15">
      <c r="B707" t="s">
        <v>3544</v>
      </c>
      <c r="C707" t="s">
        <v>3545</v>
      </c>
      <c r="D707" t="s">
        <v>123</v>
      </c>
      <c r="E707" t="s">
        <v>1248</v>
      </c>
      <c r="F707" t="s">
        <v>3543</v>
      </c>
      <c r="G707" t="s">
        <v>1275</v>
      </c>
      <c r="H707" t="s">
        <v>110</v>
      </c>
      <c r="I707" s="77">
        <v>8181.77</v>
      </c>
      <c r="J707" s="77">
        <v>62370</v>
      </c>
      <c r="K707" s="77">
        <v>0</v>
      </c>
      <c r="L707" s="77">
        <v>19882.191515293802</v>
      </c>
      <c r="M707" s="78">
        <v>0</v>
      </c>
      <c r="N707" s="78">
        <v>6.0000000000000001E-3</v>
      </c>
      <c r="O707" s="78">
        <v>8.0000000000000004E-4</v>
      </c>
    </row>
    <row r="708" spans="2:15">
      <c r="B708" t="s">
        <v>3546</v>
      </c>
      <c r="C708" t="s">
        <v>3547</v>
      </c>
      <c r="D708" t="s">
        <v>2374</v>
      </c>
      <c r="E708" t="s">
        <v>1248</v>
      </c>
      <c r="F708" t="s">
        <v>3548</v>
      </c>
      <c r="G708" t="s">
        <v>1275</v>
      </c>
      <c r="H708" t="s">
        <v>106</v>
      </c>
      <c r="I708" s="77">
        <v>66</v>
      </c>
      <c r="J708" s="77">
        <v>390</v>
      </c>
      <c r="K708" s="77">
        <v>0</v>
      </c>
      <c r="L708" s="77">
        <v>0.92303639999999998</v>
      </c>
      <c r="M708" s="78">
        <v>0</v>
      </c>
      <c r="N708" s="78">
        <v>0</v>
      </c>
      <c r="O708" s="78">
        <v>0</v>
      </c>
    </row>
    <row r="709" spans="2:15">
      <c r="B709" t="s">
        <v>3549</v>
      </c>
      <c r="C709" t="s">
        <v>3550</v>
      </c>
      <c r="D709" t="s">
        <v>2374</v>
      </c>
      <c r="E709" t="s">
        <v>1248</v>
      </c>
      <c r="F709" t="s">
        <v>3551</v>
      </c>
      <c r="G709" t="s">
        <v>1275</v>
      </c>
      <c r="H709" t="s">
        <v>106</v>
      </c>
      <c r="I709" s="77">
        <v>45</v>
      </c>
      <c r="J709" s="77">
        <v>3936</v>
      </c>
      <c r="K709" s="77">
        <v>0</v>
      </c>
      <c r="L709" s="77">
        <v>6.3515231999999999</v>
      </c>
      <c r="M709" s="78">
        <v>0</v>
      </c>
      <c r="N709" s="78">
        <v>0</v>
      </c>
      <c r="O709" s="78">
        <v>0</v>
      </c>
    </row>
    <row r="710" spans="2:15">
      <c r="B710" t="s">
        <v>3552</v>
      </c>
      <c r="C710" t="s">
        <v>3553</v>
      </c>
      <c r="D710" t="s">
        <v>398</v>
      </c>
      <c r="E710" t="s">
        <v>1248</v>
      </c>
      <c r="F710" t="s">
        <v>3554</v>
      </c>
      <c r="G710" t="s">
        <v>1275</v>
      </c>
      <c r="H710" t="s">
        <v>106</v>
      </c>
      <c r="I710" s="77">
        <v>9</v>
      </c>
      <c r="J710" s="77">
        <v>4666</v>
      </c>
      <c r="K710" s="77">
        <v>0</v>
      </c>
      <c r="L710" s="77">
        <v>1.5059048399999999</v>
      </c>
      <c r="M710" s="78">
        <v>0</v>
      </c>
      <c r="N710" s="78">
        <v>0</v>
      </c>
      <c r="O710" s="78">
        <v>0</v>
      </c>
    </row>
    <row r="711" spans="2:15">
      <c r="B711" t="s">
        <v>3555</v>
      </c>
      <c r="C711" t="s">
        <v>3556</v>
      </c>
      <c r="D711" t="s">
        <v>2374</v>
      </c>
      <c r="E711" t="s">
        <v>1248</v>
      </c>
      <c r="F711" t="s">
        <v>3557</v>
      </c>
      <c r="G711" t="s">
        <v>1275</v>
      </c>
      <c r="H711" t="s">
        <v>106</v>
      </c>
      <c r="I711" s="77">
        <v>47</v>
      </c>
      <c r="J711" s="77">
        <v>20527</v>
      </c>
      <c r="K711" s="77">
        <v>0</v>
      </c>
      <c r="L711" s="77">
        <v>34.596616339999997</v>
      </c>
      <c r="M711" s="78">
        <v>0</v>
      </c>
      <c r="N711" s="78">
        <v>0</v>
      </c>
      <c r="O711" s="78">
        <v>0</v>
      </c>
    </row>
    <row r="712" spans="2:15">
      <c r="B712" t="s">
        <v>3558</v>
      </c>
      <c r="C712" t="s">
        <v>3559</v>
      </c>
      <c r="D712" t="s">
        <v>2374</v>
      </c>
      <c r="E712" t="s">
        <v>1248</v>
      </c>
      <c r="F712" t="s">
        <v>3560</v>
      </c>
      <c r="G712" t="s">
        <v>1275</v>
      </c>
      <c r="H712" t="s">
        <v>106</v>
      </c>
      <c r="I712" s="77">
        <v>2373</v>
      </c>
      <c r="J712" s="77">
        <v>3209</v>
      </c>
      <c r="K712" s="77">
        <v>0</v>
      </c>
      <c r="L712" s="77">
        <v>273.07235802000002</v>
      </c>
      <c r="M712" s="78">
        <v>0</v>
      </c>
      <c r="N712" s="78">
        <v>1E-4</v>
      </c>
      <c r="O712" s="78">
        <v>0</v>
      </c>
    </row>
    <row r="713" spans="2:15">
      <c r="B713" t="s">
        <v>3561</v>
      </c>
      <c r="C713" t="s">
        <v>3562</v>
      </c>
      <c r="D713" t="s">
        <v>2374</v>
      </c>
      <c r="E713" t="s">
        <v>1248</v>
      </c>
      <c r="F713" t="s">
        <v>3563</v>
      </c>
      <c r="G713" t="s">
        <v>1275</v>
      </c>
      <c r="H713" t="s">
        <v>106</v>
      </c>
      <c r="I713" s="77">
        <v>251</v>
      </c>
      <c r="J713" s="77">
        <v>6309</v>
      </c>
      <c r="K713" s="77">
        <v>0</v>
      </c>
      <c r="L713" s="77">
        <v>56.786425739999999</v>
      </c>
      <c r="M713" s="78">
        <v>0</v>
      </c>
      <c r="N713" s="78">
        <v>0</v>
      </c>
      <c r="O713" s="78">
        <v>0</v>
      </c>
    </row>
    <row r="714" spans="2:15">
      <c r="B714" t="s">
        <v>3564</v>
      </c>
      <c r="C714" t="s">
        <v>3565</v>
      </c>
      <c r="D714" t="s">
        <v>2374</v>
      </c>
      <c r="E714" t="s">
        <v>1248</v>
      </c>
      <c r="F714" t="s">
        <v>3566</v>
      </c>
      <c r="G714" t="s">
        <v>1275</v>
      </c>
      <c r="H714" t="s">
        <v>106</v>
      </c>
      <c r="I714" s="77">
        <v>335</v>
      </c>
      <c r="J714" s="77">
        <v>27383</v>
      </c>
      <c r="K714" s="77">
        <v>3.6469620000000001E-2</v>
      </c>
      <c r="L714" s="77">
        <v>328.99118692000002</v>
      </c>
      <c r="M714" s="78">
        <v>0</v>
      </c>
      <c r="N714" s="78">
        <v>1E-4</v>
      </c>
      <c r="O714" s="78">
        <v>0</v>
      </c>
    </row>
    <row r="715" spans="2:15">
      <c r="B715" t="s">
        <v>3567</v>
      </c>
      <c r="C715" t="s">
        <v>3568</v>
      </c>
      <c r="D715" t="s">
        <v>2374</v>
      </c>
      <c r="E715" t="s">
        <v>1248</v>
      </c>
      <c r="F715" t="s">
        <v>3569</v>
      </c>
      <c r="G715" t="s">
        <v>1275</v>
      </c>
      <c r="H715" t="s">
        <v>106</v>
      </c>
      <c r="I715" s="77">
        <v>34</v>
      </c>
      <c r="J715" s="77">
        <v>18162</v>
      </c>
      <c r="K715" s="77">
        <v>0</v>
      </c>
      <c r="L715" s="77">
        <v>22.143836879999999</v>
      </c>
      <c r="M715" s="78">
        <v>0</v>
      </c>
      <c r="N715" s="78">
        <v>0</v>
      </c>
      <c r="O715" s="78">
        <v>0</v>
      </c>
    </row>
    <row r="716" spans="2:15">
      <c r="B716" t="s">
        <v>3570</v>
      </c>
      <c r="C716" t="s">
        <v>3571</v>
      </c>
      <c r="D716" t="s">
        <v>2374</v>
      </c>
      <c r="E716" t="s">
        <v>1248</v>
      </c>
      <c r="F716" t="s">
        <v>3572</v>
      </c>
      <c r="G716" t="s">
        <v>1275</v>
      </c>
      <c r="H716" t="s">
        <v>106</v>
      </c>
      <c r="I716" s="77">
        <v>20</v>
      </c>
      <c r="J716" s="77">
        <v>10088</v>
      </c>
      <c r="K716" s="77">
        <v>0</v>
      </c>
      <c r="L716" s="77">
        <v>7.2351136</v>
      </c>
      <c r="M716" s="78">
        <v>0</v>
      </c>
      <c r="N716" s="78">
        <v>0</v>
      </c>
      <c r="O716" s="78">
        <v>0</v>
      </c>
    </row>
    <row r="717" spans="2:15">
      <c r="B717" t="s">
        <v>3573</v>
      </c>
      <c r="C717" t="s">
        <v>3574</v>
      </c>
      <c r="D717" t="s">
        <v>2374</v>
      </c>
      <c r="E717" t="s">
        <v>1248</v>
      </c>
      <c r="F717" t="s">
        <v>3575</v>
      </c>
      <c r="G717" t="s">
        <v>1275</v>
      </c>
      <c r="H717" t="s">
        <v>106</v>
      </c>
      <c r="I717" s="77">
        <v>139</v>
      </c>
      <c r="J717" s="77">
        <v>12740</v>
      </c>
      <c r="K717" s="77">
        <v>0</v>
      </c>
      <c r="L717" s="77">
        <v>63.503039600000001</v>
      </c>
      <c r="M717" s="78">
        <v>0</v>
      </c>
      <c r="N717" s="78">
        <v>0</v>
      </c>
      <c r="O717" s="78">
        <v>0</v>
      </c>
    </row>
    <row r="718" spans="2:15">
      <c r="B718" t="s">
        <v>3576</v>
      </c>
      <c r="C718" t="s">
        <v>3577</v>
      </c>
      <c r="D718" t="s">
        <v>398</v>
      </c>
      <c r="E718" t="s">
        <v>1248</v>
      </c>
      <c r="F718" t="s">
        <v>3578</v>
      </c>
      <c r="G718" t="s">
        <v>1275</v>
      </c>
      <c r="H718" t="s">
        <v>106</v>
      </c>
      <c r="I718" s="77">
        <v>125</v>
      </c>
      <c r="J718" s="77">
        <v>9247</v>
      </c>
      <c r="K718" s="77">
        <v>0.12321496</v>
      </c>
      <c r="L718" s="77">
        <v>41.572892459999998</v>
      </c>
      <c r="M718" s="78">
        <v>0</v>
      </c>
      <c r="N718" s="78">
        <v>0</v>
      </c>
      <c r="O718" s="78">
        <v>0</v>
      </c>
    </row>
    <row r="719" spans="2:15">
      <c r="B719" t="s">
        <v>3579</v>
      </c>
      <c r="C719" t="s">
        <v>3577</v>
      </c>
      <c r="D719" t="s">
        <v>398</v>
      </c>
      <c r="E719" t="s">
        <v>1248</v>
      </c>
      <c r="F719" t="s">
        <v>3578</v>
      </c>
      <c r="G719" t="s">
        <v>1275</v>
      </c>
      <c r="H719" t="s">
        <v>106</v>
      </c>
      <c r="I719" s="77">
        <v>36096</v>
      </c>
      <c r="J719" s="77">
        <v>9291.875691000012</v>
      </c>
      <c r="K719" s="77">
        <v>0</v>
      </c>
      <c r="L719" s="77">
        <v>12027.4276816323</v>
      </c>
      <c r="M719" s="78">
        <v>0</v>
      </c>
      <c r="N719" s="78">
        <v>3.5999999999999999E-3</v>
      </c>
      <c r="O719" s="78">
        <v>5.0000000000000001E-4</v>
      </c>
    </row>
    <row r="720" spans="2:15">
      <c r="B720" t="s">
        <v>3580</v>
      </c>
      <c r="C720" t="s">
        <v>3581</v>
      </c>
      <c r="D720" t="s">
        <v>398</v>
      </c>
      <c r="E720" t="s">
        <v>1248</v>
      </c>
      <c r="F720" t="s">
        <v>3582</v>
      </c>
      <c r="G720" t="s">
        <v>1389</v>
      </c>
      <c r="H720" t="s">
        <v>106</v>
      </c>
      <c r="I720" s="77">
        <v>11</v>
      </c>
      <c r="J720" s="77">
        <v>28266</v>
      </c>
      <c r="K720" s="77">
        <v>0</v>
      </c>
      <c r="L720" s="77">
        <v>11.149806359999999</v>
      </c>
      <c r="M720" s="78">
        <v>0</v>
      </c>
      <c r="N720" s="78">
        <v>0</v>
      </c>
      <c r="O720" s="78">
        <v>0</v>
      </c>
    </row>
    <row r="721" spans="2:15">
      <c r="B721" t="s">
        <v>3583</v>
      </c>
      <c r="C721" t="s">
        <v>3584</v>
      </c>
      <c r="D721" t="s">
        <v>2374</v>
      </c>
      <c r="E721" t="s">
        <v>1248</v>
      </c>
      <c r="F721" t="s">
        <v>3585</v>
      </c>
      <c r="G721" t="s">
        <v>1389</v>
      </c>
      <c r="H721" t="s">
        <v>106</v>
      </c>
      <c r="I721" s="77">
        <v>125</v>
      </c>
      <c r="J721" s="77">
        <v>38190</v>
      </c>
      <c r="K721" s="77">
        <v>0</v>
      </c>
      <c r="L721" s="77">
        <v>171.18667500000001</v>
      </c>
      <c r="M721" s="78">
        <v>0</v>
      </c>
      <c r="N721" s="78">
        <v>1E-4</v>
      </c>
      <c r="O721" s="78">
        <v>0</v>
      </c>
    </row>
    <row r="722" spans="2:15">
      <c r="B722" t="s">
        <v>3586</v>
      </c>
      <c r="C722" t="s">
        <v>3587</v>
      </c>
      <c r="D722" t="s">
        <v>2374</v>
      </c>
      <c r="E722" t="s">
        <v>1248</v>
      </c>
      <c r="F722" t="s">
        <v>3588</v>
      </c>
      <c r="G722" t="s">
        <v>1389</v>
      </c>
      <c r="H722" t="s">
        <v>106</v>
      </c>
      <c r="I722" s="77">
        <v>353</v>
      </c>
      <c r="J722" s="77">
        <v>1042</v>
      </c>
      <c r="K722" s="77">
        <v>0</v>
      </c>
      <c r="L722" s="77">
        <v>13.190240360000001</v>
      </c>
      <c r="M722" s="78">
        <v>0</v>
      </c>
      <c r="N722" s="78">
        <v>0</v>
      </c>
      <c r="O722" s="78">
        <v>0</v>
      </c>
    </row>
    <row r="723" spans="2:15">
      <c r="B723" t="s">
        <v>3589</v>
      </c>
      <c r="C723" t="s">
        <v>3590</v>
      </c>
      <c r="D723" t="s">
        <v>2374</v>
      </c>
      <c r="E723" t="s">
        <v>1248</v>
      </c>
      <c r="F723" t="s">
        <v>3591</v>
      </c>
      <c r="G723" t="s">
        <v>1389</v>
      </c>
      <c r="H723" t="s">
        <v>106</v>
      </c>
      <c r="I723" s="77">
        <v>76</v>
      </c>
      <c r="J723" s="77">
        <v>7655</v>
      </c>
      <c r="K723" s="77">
        <v>0</v>
      </c>
      <c r="L723" s="77">
        <v>20.862630800000002</v>
      </c>
      <c r="M723" s="78">
        <v>0</v>
      </c>
      <c r="N723" s="78">
        <v>0</v>
      </c>
      <c r="O723" s="78">
        <v>0</v>
      </c>
    </row>
    <row r="724" spans="2:15">
      <c r="B724" t="s">
        <v>3592</v>
      </c>
      <c r="C724" t="s">
        <v>3593</v>
      </c>
      <c r="D724" t="s">
        <v>398</v>
      </c>
      <c r="E724" t="s">
        <v>1248</v>
      </c>
      <c r="F724" t="s">
        <v>3594</v>
      </c>
      <c r="G724" t="s">
        <v>1389</v>
      </c>
      <c r="H724" t="s">
        <v>106</v>
      </c>
      <c r="I724" s="77">
        <v>92</v>
      </c>
      <c r="J724" s="77">
        <v>5650</v>
      </c>
      <c r="K724" s="77">
        <v>0</v>
      </c>
      <c r="L724" s="77">
        <v>18.640028000000001</v>
      </c>
      <c r="M724" s="78">
        <v>0</v>
      </c>
      <c r="N724" s="78">
        <v>0</v>
      </c>
      <c r="O724" s="78">
        <v>0</v>
      </c>
    </row>
    <row r="725" spans="2:15">
      <c r="B725" t="s">
        <v>3595</v>
      </c>
      <c r="C725" t="s">
        <v>3596</v>
      </c>
      <c r="D725" t="s">
        <v>2374</v>
      </c>
      <c r="E725" t="s">
        <v>1248</v>
      </c>
      <c r="F725" t="s">
        <v>3597</v>
      </c>
      <c r="G725" t="s">
        <v>1389</v>
      </c>
      <c r="H725" t="s">
        <v>106</v>
      </c>
      <c r="I725" s="77">
        <v>180</v>
      </c>
      <c r="J725" s="77">
        <v>1187</v>
      </c>
      <c r="K725" s="77">
        <v>0</v>
      </c>
      <c r="L725" s="77">
        <v>7.6618475999999998</v>
      </c>
      <c r="M725" s="78">
        <v>0</v>
      </c>
      <c r="N725" s="78">
        <v>0</v>
      </c>
      <c r="O725" s="78">
        <v>0</v>
      </c>
    </row>
    <row r="726" spans="2:15">
      <c r="B726" t="s">
        <v>3598</v>
      </c>
      <c r="C726" t="s">
        <v>3599</v>
      </c>
      <c r="D726" t="s">
        <v>2374</v>
      </c>
      <c r="E726" t="s">
        <v>1248</v>
      </c>
      <c r="F726" t="s">
        <v>3600</v>
      </c>
      <c r="G726" t="s">
        <v>1389</v>
      </c>
      <c r="H726" t="s">
        <v>106</v>
      </c>
      <c r="I726" s="77">
        <v>12</v>
      </c>
      <c r="J726" s="77">
        <v>1500</v>
      </c>
      <c r="K726" s="77">
        <v>0</v>
      </c>
      <c r="L726" s="77">
        <v>0.64548000000000005</v>
      </c>
      <c r="M726" s="78">
        <v>0</v>
      </c>
      <c r="N726" s="78">
        <v>0</v>
      </c>
      <c r="O726" s="78">
        <v>0</v>
      </c>
    </row>
    <row r="727" spans="2:15">
      <c r="B727" t="s">
        <v>3601</v>
      </c>
      <c r="C727" t="s">
        <v>3602</v>
      </c>
      <c r="D727" t="s">
        <v>398</v>
      </c>
      <c r="E727" t="s">
        <v>1248</v>
      </c>
      <c r="F727" t="s">
        <v>3603</v>
      </c>
      <c r="G727" t="s">
        <v>1389</v>
      </c>
      <c r="H727" t="s">
        <v>106</v>
      </c>
      <c r="I727" s="77">
        <v>1</v>
      </c>
      <c r="J727" s="77">
        <v>2005</v>
      </c>
      <c r="K727" s="77">
        <v>0</v>
      </c>
      <c r="L727" s="77">
        <v>7.1899299999999999E-2</v>
      </c>
      <c r="M727" s="78">
        <v>0</v>
      </c>
      <c r="N727" s="78">
        <v>0</v>
      </c>
      <c r="O727" s="78">
        <v>0</v>
      </c>
    </row>
    <row r="728" spans="2:15">
      <c r="B728" t="s">
        <v>3604</v>
      </c>
      <c r="C728" t="s">
        <v>3605</v>
      </c>
      <c r="D728" t="s">
        <v>2374</v>
      </c>
      <c r="E728" t="s">
        <v>1248</v>
      </c>
      <c r="F728" t="s">
        <v>3606</v>
      </c>
      <c r="G728" t="s">
        <v>1389</v>
      </c>
      <c r="H728" t="s">
        <v>106</v>
      </c>
      <c r="I728" s="77">
        <v>12</v>
      </c>
      <c r="J728" s="77">
        <v>16059</v>
      </c>
      <c r="K728" s="77">
        <v>0</v>
      </c>
      <c r="L728" s="77">
        <v>6.9105088800000001</v>
      </c>
      <c r="M728" s="78">
        <v>0</v>
      </c>
      <c r="N728" s="78">
        <v>0</v>
      </c>
      <c r="O728" s="78">
        <v>0</v>
      </c>
    </row>
    <row r="729" spans="2:15">
      <c r="B729" t="s">
        <v>3607</v>
      </c>
      <c r="C729" t="s">
        <v>3608</v>
      </c>
      <c r="D729" t="s">
        <v>2374</v>
      </c>
      <c r="E729" t="s">
        <v>1248</v>
      </c>
      <c r="F729" t="s">
        <v>3609</v>
      </c>
      <c r="G729" t="s">
        <v>1389</v>
      </c>
      <c r="H729" t="s">
        <v>106</v>
      </c>
      <c r="I729" s="77">
        <v>87</v>
      </c>
      <c r="J729" s="77">
        <v>7659</v>
      </c>
      <c r="K729" s="77">
        <v>0</v>
      </c>
      <c r="L729" s="77">
        <v>23.894701380000001</v>
      </c>
      <c r="M729" s="78">
        <v>0</v>
      </c>
      <c r="N729" s="78">
        <v>0</v>
      </c>
      <c r="O729" s="78">
        <v>0</v>
      </c>
    </row>
    <row r="730" spans="2:15">
      <c r="B730" t="s">
        <v>3610</v>
      </c>
      <c r="C730" t="s">
        <v>3611</v>
      </c>
      <c r="D730" t="s">
        <v>2374</v>
      </c>
      <c r="E730" t="s">
        <v>1248</v>
      </c>
      <c r="F730" t="s">
        <v>3612</v>
      </c>
      <c r="G730" t="s">
        <v>1389</v>
      </c>
      <c r="H730" t="s">
        <v>106</v>
      </c>
      <c r="I730" s="77">
        <v>460</v>
      </c>
      <c r="J730" s="77">
        <v>143</v>
      </c>
      <c r="K730" s="77">
        <v>0</v>
      </c>
      <c r="L730" s="77">
        <v>2.3588708</v>
      </c>
      <c r="M730" s="78">
        <v>0</v>
      </c>
      <c r="N730" s="78">
        <v>0</v>
      </c>
      <c r="O730" s="78">
        <v>0</v>
      </c>
    </row>
    <row r="731" spans="2:15">
      <c r="B731" t="s">
        <v>3613</v>
      </c>
      <c r="C731" t="s">
        <v>3614</v>
      </c>
      <c r="D731" t="s">
        <v>123</v>
      </c>
      <c r="E731" t="s">
        <v>1248</v>
      </c>
      <c r="F731" t="s">
        <v>3615</v>
      </c>
      <c r="G731" t="s">
        <v>1389</v>
      </c>
      <c r="H731" t="s">
        <v>116</v>
      </c>
      <c r="I731" s="77">
        <v>1000</v>
      </c>
      <c r="J731" s="77">
        <v>126</v>
      </c>
      <c r="K731" s="77">
        <v>0</v>
      </c>
      <c r="L731" s="77">
        <v>3.3350939999999998</v>
      </c>
      <c r="M731" s="78">
        <v>0</v>
      </c>
      <c r="N731" s="78">
        <v>0</v>
      </c>
      <c r="O731" s="78">
        <v>0</v>
      </c>
    </row>
    <row r="732" spans="2:15">
      <c r="B732" t="s">
        <v>3616</v>
      </c>
      <c r="C732" t="s">
        <v>3617</v>
      </c>
      <c r="D732" t="s">
        <v>398</v>
      </c>
      <c r="E732" t="s">
        <v>1248</v>
      </c>
      <c r="F732" t="s">
        <v>3618</v>
      </c>
      <c r="G732" t="s">
        <v>1389</v>
      </c>
      <c r="H732" t="s">
        <v>106</v>
      </c>
      <c r="I732" s="77">
        <v>52</v>
      </c>
      <c r="J732" s="77">
        <v>6849</v>
      </c>
      <c r="K732" s="77">
        <v>0</v>
      </c>
      <c r="L732" s="77">
        <v>12.77146728</v>
      </c>
      <c r="M732" s="78">
        <v>0</v>
      </c>
      <c r="N732" s="78">
        <v>0</v>
      </c>
      <c r="O732" s="78">
        <v>0</v>
      </c>
    </row>
    <row r="733" spans="2:15">
      <c r="B733" t="s">
        <v>3619</v>
      </c>
      <c r="C733" t="s">
        <v>3620</v>
      </c>
      <c r="D733" t="s">
        <v>2374</v>
      </c>
      <c r="E733" t="s">
        <v>1248</v>
      </c>
      <c r="F733" t="s">
        <v>3621</v>
      </c>
      <c r="G733" t="s">
        <v>1389</v>
      </c>
      <c r="H733" t="s">
        <v>106</v>
      </c>
      <c r="I733" s="77">
        <v>61</v>
      </c>
      <c r="J733" s="77">
        <v>2763</v>
      </c>
      <c r="K733" s="77">
        <v>0</v>
      </c>
      <c r="L733" s="77">
        <v>6.0439519800000001</v>
      </c>
      <c r="M733" s="78">
        <v>0</v>
      </c>
      <c r="N733" s="78">
        <v>0</v>
      </c>
      <c r="O733" s="78">
        <v>0</v>
      </c>
    </row>
    <row r="734" spans="2:15">
      <c r="B734" t="s">
        <v>3622</v>
      </c>
      <c r="C734" t="s">
        <v>3623</v>
      </c>
      <c r="D734" t="s">
        <v>398</v>
      </c>
      <c r="E734" t="s">
        <v>1248</v>
      </c>
      <c r="F734" t="s">
        <v>3624</v>
      </c>
      <c r="G734" t="s">
        <v>1389</v>
      </c>
      <c r="H734" t="s">
        <v>106</v>
      </c>
      <c r="I734" s="77">
        <v>124</v>
      </c>
      <c r="J734" s="77">
        <v>5891</v>
      </c>
      <c r="K734" s="77">
        <v>0</v>
      </c>
      <c r="L734" s="77">
        <v>26.195156239999999</v>
      </c>
      <c r="M734" s="78">
        <v>0</v>
      </c>
      <c r="N734" s="78">
        <v>0</v>
      </c>
      <c r="O734" s="78">
        <v>0</v>
      </c>
    </row>
    <row r="735" spans="2:15">
      <c r="B735" t="s">
        <v>3625</v>
      </c>
      <c r="C735" t="s">
        <v>3626</v>
      </c>
      <c r="D735" t="s">
        <v>2374</v>
      </c>
      <c r="E735" t="s">
        <v>1248</v>
      </c>
      <c r="F735" t="s">
        <v>3627</v>
      </c>
      <c r="G735" t="s">
        <v>1389</v>
      </c>
      <c r="H735" t="s">
        <v>106</v>
      </c>
      <c r="I735" s="77">
        <v>108</v>
      </c>
      <c r="J735" s="77">
        <v>2272</v>
      </c>
      <c r="K735" s="77">
        <v>0</v>
      </c>
      <c r="L735" s="77">
        <v>8.7991833600000007</v>
      </c>
      <c r="M735" s="78">
        <v>0</v>
      </c>
      <c r="N735" s="78">
        <v>0</v>
      </c>
      <c r="O735" s="78">
        <v>0</v>
      </c>
    </row>
    <row r="736" spans="2:15">
      <c r="B736" t="s">
        <v>3628</v>
      </c>
      <c r="C736" t="s">
        <v>3629</v>
      </c>
      <c r="D736" t="s">
        <v>2374</v>
      </c>
      <c r="E736" t="s">
        <v>1248</v>
      </c>
      <c r="F736" t="s">
        <v>3630</v>
      </c>
      <c r="G736" t="s">
        <v>1389</v>
      </c>
      <c r="H736" t="s">
        <v>106</v>
      </c>
      <c r="I736" s="77">
        <v>137</v>
      </c>
      <c r="J736" s="77">
        <v>13172</v>
      </c>
      <c r="K736" s="77">
        <v>0</v>
      </c>
      <c r="L736" s="77">
        <v>64.71166504</v>
      </c>
      <c r="M736" s="78">
        <v>0</v>
      </c>
      <c r="N736" s="78">
        <v>0</v>
      </c>
      <c r="O736" s="78">
        <v>0</v>
      </c>
    </row>
    <row r="737" spans="2:15">
      <c r="B737" t="s">
        <v>3631</v>
      </c>
      <c r="C737" t="s">
        <v>3629</v>
      </c>
      <c r="D737" t="s">
        <v>2374</v>
      </c>
      <c r="E737" t="s">
        <v>1248</v>
      </c>
      <c r="F737" t="s">
        <v>3630</v>
      </c>
      <c r="G737" t="s">
        <v>1389</v>
      </c>
      <c r="H737" t="s">
        <v>106</v>
      </c>
      <c r="I737" s="77">
        <v>11450.36</v>
      </c>
      <c r="J737" s="77">
        <v>13172</v>
      </c>
      <c r="K737" s="77">
        <v>0</v>
      </c>
      <c r="L737" s="77">
        <v>5408.5537292511999</v>
      </c>
      <c r="M737" s="78">
        <v>1E-4</v>
      </c>
      <c r="N737" s="78">
        <v>1.6000000000000001E-3</v>
      </c>
      <c r="O737" s="78">
        <v>2.0000000000000001E-4</v>
      </c>
    </row>
    <row r="738" spans="2:15">
      <c r="B738" t="s">
        <v>3632</v>
      </c>
      <c r="C738" t="s">
        <v>3633</v>
      </c>
      <c r="D738" t="s">
        <v>2374</v>
      </c>
      <c r="E738" t="s">
        <v>1248</v>
      </c>
      <c r="F738" t="s">
        <v>3634</v>
      </c>
      <c r="G738" t="s">
        <v>1389</v>
      </c>
      <c r="H738" t="s">
        <v>106</v>
      </c>
      <c r="I738" s="77">
        <v>204</v>
      </c>
      <c r="J738" s="77">
        <v>6791</v>
      </c>
      <c r="K738" s="77">
        <v>0</v>
      </c>
      <c r="L738" s="77">
        <v>49.679153040000003</v>
      </c>
      <c r="M738" s="78">
        <v>0</v>
      </c>
      <c r="N738" s="78">
        <v>0</v>
      </c>
      <c r="O738" s="78">
        <v>0</v>
      </c>
    </row>
    <row r="739" spans="2:15">
      <c r="B739" t="s">
        <v>3635</v>
      </c>
      <c r="C739" t="s">
        <v>3636</v>
      </c>
      <c r="D739" t="s">
        <v>2374</v>
      </c>
      <c r="E739" t="s">
        <v>1248</v>
      </c>
      <c r="F739" t="s">
        <v>2806</v>
      </c>
      <c r="G739" t="s">
        <v>1389</v>
      </c>
      <c r="H739" t="s">
        <v>106</v>
      </c>
      <c r="I739" s="77">
        <v>85</v>
      </c>
      <c r="J739" s="77">
        <v>1211</v>
      </c>
      <c r="K739" s="77">
        <v>0</v>
      </c>
      <c r="L739" s="77">
        <v>3.6912490999999998</v>
      </c>
      <c r="M739" s="78">
        <v>0</v>
      </c>
      <c r="N739" s="78">
        <v>0</v>
      </c>
      <c r="O739" s="78">
        <v>0</v>
      </c>
    </row>
    <row r="740" spans="2:15">
      <c r="B740" t="s">
        <v>3637</v>
      </c>
      <c r="C740" t="s">
        <v>3638</v>
      </c>
      <c r="D740" t="s">
        <v>398</v>
      </c>
      <c r="E740" t="s">
        <v>1248</v>
      </c>
      <c r="F740" t="s">
        <v>3639</v>
      </c>
      <c r="G740" t="s">
        <v>1389</v>
      </c>
      <c r="H740" t="s">
        <v>106</v>
      </c>
      <c r="I740" s="77">
        <v>72</v>
      </c>
      <c r="J740" s="77">
        <v>3680</v>
      </c>
      <c r="K740" s="77">
        <v>0</v>
      </c>
      <c r="L740" s="77">
        <v>9.5014655999999995</v>
      </c>
      <c r="M740" s="78">
        <v>0</v>
      </c>
      <c r="N740" s="78">
        <v>0</v>
      </c>
      <c r="O740" s="78">
        <v>0</v>
      </c>
    </row>
    <row r="741" spans="2:15">
      <c r="B741" t="s">
        <v>3640</v>
      </c>
      <c r="C741" t="s">
        <v>3641</v>
      </c>
      <c r="D741" t="s">
        <v>2374</v>
      </c>
      <c r="E741" t="s">
        <v>1248</v>
      </c>
      <c r="F741" t="s">
        <v>3642</v>
      </c>
      <c r="G741" t="s">
        <v>1389</v>
      </c>
      <c r="H741" t="s">
        <v>106</v>
      </c>
      <c r="I741" s="77">
        <v>1</v>
      </c>
      <c r="J741" s="77">
        <v>1550</v>
      </c>
      <c r="K741" s="77">
        <v>0</v>
      </c>
      <c r="L741" s="77">
        <v>5.5583E-2</v>
      </c>
      <c r="M741" s="78">
        <v>0</v>
      </c>
      <c r="N741" s="78">
        <v>0</v>
      </c>
      <c r="O741" s="78">
        <v>0</v>
      </c>
    </row>
    <row r="742" spans="2:15">
      <c r="B742" t="s">
        <v>3643</v>
      </c>
      <c r="C742" t="s">
        <v>3644</v>
      </c>
      <c r="D742" t="s">
        <v>2374</v>
      </c>
      <c r="E742" t="s">
        <v>1248</v>
      </c>
      <c r="F742" t="s">
        <v>3014</v>
      </c>
      <c r="G742" t="s">
        <v>1389</v>
      </c>
      <c r="H742" t="s">
        <v>106</v>
      </c>
      <c r="I742" s="77">
        <v>13</v>
      </c>
      <c r="J742" s="77">
        <v>5654</v>
      </c>
      <c r="K742" s="77">
        <v>0</v>
      </c>
      <c r="L742" s="77">
        <v>2.6357817200000002</v>
      </c>
      <c r="M742" s="78">
        <v>0</v>
      </c>
      <c r="N742" s="78">
        <v>0</v>
      </c>
      <c r="O742" s="78">
        <v>0</v>
      </c>
    </row>
    <row r="743" spans="2:15">
      <c r="B743" t="s">
        <v>3645</v>
      </c>
      <c r="C743" t="s">
        <v>3646</v>
      </c>
      <c r="D743" t="s">
        <v>2374</v>
      </c>
      <c r="E743" t="s">
        <v>1248</v>
      </c>
      <c r="F743" t="s">
        <v>3647</v>
      </c>
      <c r="G743" t="s">
        <v>1389</v>
      </c>
      <c r="H743" t="s">
        <v>106</v>
      </c>
      <c r="I743" s="77">
        <v>20</v>
      </c>
      <c r="J743" s="77">
        <v>2100</v>
      </c>
      <c r="K743" s="77">
        <v>0</v>
      </c>
      <c r="L743" s="77">
        <v>1.5061199999999999</v>
      </c>
      <c r="M743" s="78">
        <v>0</v>
      </c>
      <c r="N743" s="78">
        <v>0</v>
      </c>
      <c r="O743" s="78">
        <v>0</v>
      </c>
    </row>
    <row r="744" spans="2:15">
      <c r="B744" t="s">
        <v>3648</v>
      </c>
      <c r="C744" t="s">
        <v>3649</v>
      </c>
      <c r="D744" t="s">
        <v>2374</v>
      </c>
      <c r="E744" t="s">
        <v>1248</v>
      </c>
      <c r="F744" t="s">
        <v>3650</v>
      </c>
      <c r="G744" t="s">
        <v>1389</v>
      </c>
      <c r="H744" t="s">
        <v>106</v>
      </c>
      <c r="I744" s="77">
        <v>14</v>
      </c>
      <c r="J744" s="77">
        <v>4046</v>
      </c>
      <c r="K744" s="77">
        <v>0</v>
      </c>
      <c r="L744" s="77">
        <v>2.0312538400000002</v>
      </c>
      <c r="M744" s="78">
        <v>0</v>
      </c>
      <c r="N744" s="78">
        <v>0</v>
      </c>
      <c r="O744" s="78">
        <v>0</v>
      </c>
    </row>
    <row r="745" spans="2:15">
      <c r="B745" t="s">
        <v>3651</v>
      </c>
      <c r="C745" t="s">
        <v>3652</v>
      </c>
      <c r="D745" t="s">
        <v>2374</v>
      </c>
      <c r="E745" t="s">
        <v>1248</v>
      </c>
      <c r="F745" t="s">
        <v>3653</v>
      </c>
      <c r="G745" t="s">
        <v>1389</v>
      </c>
      <c r="H745" t="s">
        <v>106</v>
      </c>
      <c r="I745" s="77">
        <v>30</v>
      </c>
      <c r="J745" s="77">
        <v>1286</v>
      </c>
      <c r="K745" s="77">
        <v>0</v>
      </c>
      <c r="L745" s="77">
        <v>1.3834788</v>
      </c>
      <c r="M745" s="78">
        <v>0</v>
      </c>
      <c r="N745" s="78">
        <v>0</v>
      </c>
      <c r="O745" s="78">
        <v>0</v>
      </c>
    </row>
    <row r="746" spans="2:15">
      <c r="B746" t="s">
        <v>3654</v>
      </c>
      <c r="C746" t="s">
        <v>3655</v>
      </c>
      <c r="D746" t="s">
        <v>398</v>
      </c>
      <c r="E746" t="s">
        <v>1248</v>
      </c>
      <c r="F746" t="s">
        <v>3656</v>
      </c>
      <c r="G746" t="s">
        <v>1389</v>
      </c>
      <c r="H746" t="s">
        <v>106</v>
      </c>
      <c r="I746" s="77">
        <v>7</v>
      </c>
      <c r="J746" s="77">
        <v>5609</v>
      </c>
      <c r="K746" s="77">
        <v>0</v>
      </c>
      <c r="L746" s="77">
        <v>1.4079711800000001</v>
      </c>
      <c r="M746" s="78">
        <v>0</v>
      </c>
      <c r="N746" s="78">
        <v>0</v>
      </c>
      <c r="O746" s="78">
        <v>0</v>
      </c>
    </row>
    <row r="747" spans="2:15">
      <c r="B747" t="s">
        <v>3657</v>
      </c>
      <c r="C747" t="s">
        <v>3658</v>
      </c>
      <c r="D747" t="s">
        <v>398</v>
      </c>
      <c r="E747" t="s">
        <v>1248</v>
      </c>
      <c r="F747" t="s">
        <v>3659</v>
      </c>
      <c r="G747" t="s">
        <v>1389</v>
      </c>
      <c r="H747" t="s">
        <v>106</v>
      </c>
      <c r="I747" s="77">
        <v>14</v>
      </c>
      <c r="J747" s="77">
        <v>6525</v>
      </c>
      <c r="K747" s="77">
        <v>0</v>
      </c>
      <c r="L747" s="77">
        <v>3.275811</v>
      </c>
      <c r="M747" s="78">
        <v>0</v>
      </c>
      <c r="N747" s="78">
        <v>0</v>
      </c>
      <c r="O747" s="78">
        <v>0</v>
      </c>
    </row>
    <row r="748" spans="2:15">
      <c r="B748" t="s">
        <v>3660</v>
      </c>
      <c r="C748" t="s">
        <v>3661</v>
      </c>
      <c r="D748" t="s">
        <v>398</v>
      </c>
      <c r="E748" t="s">
        <v>1248</v>
      </c>
      <c r="F748" t="s">
        <v>3662</v>
      </c>
      <c r="G748" t="s">
        <v>1389</v>
      </c>
      <c r="H748" t="s">
        <v>106</v>
      </c>
      <c r="I748" s="77">
        <v>12</v>
      </c>
      <c r="J748" s="77">
        <v>29369</v>
      </c>
      <c r="K748" s="77">
        <v>0</v>
      </c>
      <c r="L748" s="77">
        <v>12.63806808</v>
      </c>
      <c r="M748" s="78">
        <v>0</v>
      </c>
      <c r="N748" s="78">
        <v>0</v>
      </c>
      <c r="O748" s="78">
        <v>0</v>
      </c>
    </row>
    <row r="749" spans="2:15">
      <c r="B749" t="s">
        <v>3663</v>
      </c>
      <c r="C749" t="s">
        <v>3664</v>
      </c>
      <c r="D749" t="s">
        <v>2374</v>
      </c>
      <c r="E749" t="s">
        <v>1248</v>
      </c>
      <c r="F749" t="s">
        <v>3665</v>
      </c>
      <c r="G749" t="s">
        <v>1389</v>
      </c>
      <c r="H749" t="s">
        <v>106</v>
      </c>
      <c r="I749" s="77">
        <v>20064.3</v>
      </c>
      <c r="J749" s="77">
        <v>6581</v>
      </c>
      <c r="K749" s="77">
        <v>0</v>
      </c>
      <c r="L749" s="77">
        <v>4735.0676566379998</v>
      </c>
      <c r="M749" s="78">
        <v>0</v>
      </c>
      <c r="N749" s="78">
        <v>1.4E-3</v>
      </c>
      <c r="O749" s="78">
        <v>2.0000000000000001E-4</v>
      </c>
    </row>
    <row r="750" spans="2:15">
      <c r="B750" t="s">
        <v>3666</v>
      </c>
      <c r="C750" t="s">
        <v>3667</v>
      </c>
      <c r="D750" t="s">
        <v>2374</v>
      </c>
      <c r="E750" t="s">
        <v>1248</v>
      </c>
      <c r="F750" t="s">
        <v>3668</v>
      </c>
      <c r="G750" t="s">
        <v>1389</v>
      </c>
      <c r="H750" t="s">
        <v>106</v>
      </c>
      <c r="I750" s="77">
        <v>15</v>
      </c>
      <c r="J750" s="77">
        <v>2002</v>
      </c>
      <c r="K750" s="77">
        <v>0</v>
      </c>
      <c r="L750" s="77">
        <v>1.0768758</v>
      </c>
      <c r="M750" s="78">
        <v>0</v>
      </c>
      <c r="N750" s="78">
        <v>0</v>
      </c>
      <c r="O750" s="78">
        <v>0</v>
      </c>
    </row>
    <row r="751" spans="2:15">
      <c r="B751" t="s">
        <v>3669</v>
      </c>
      <c r="C751" t="s">
        <v>3670</v>
      </c>
      <c r="D751" t="s">
        <v>2374</v>
      </c>
      <c r="E751" t="s">
        <v>1248</v>
      </c>
      <c r="F751" t="s">
        <v>3671</v>
      </c>
      <c r="G751" t="s">
        <v>1389</v>
      </c>
      <c r="H751" t="s">
        <v>106</v>
      </c>
      <c r="I751" s="77">
        <v>46</v>
      </c>
      <c r="J751" s="77">
        <v>3301</v>
      </c>
      <c r="K751" s="77">
        <v>0</v>
      </c>
      <c r="L751" s="77">
        <v>5.4451975600000004</v>
      </c>
      <c r="M751" s="78">
        <v>0</v>
      </c>
      <c r="N751" s="78">
        <v>0</v>
      </c>
      <c r="O751" s="78">
        <v>0</v>
      </c>
    </row>
    <row r="752" spans="2:15">
      <c r="B752" t="s">
        <v>3672</v>
      </c>
      <c r="C752" t="s">
        <v>3673</v>
      </c>
      <c r="D752" t="s">
        <v>398</v>
      </c>
      <c r="E752" t="s">
        <v>1248</v>
      </c>
      <c r="F752" t="s">
        <v>3674</v>
      </c>
      <c r="G752" t="s">
        <v>1389</v>
      </c>
      <c r="H752" t="s">
        <v>106</v>
      </c>
      <c r="I752" s="77">
        <v>100</v>
      </c>
      <c r="J752" s="77">
        <v>10319</v>
      </c>
      <c r="K752" s="77">
        <v>8.9649999999999994E-2</v>
      </c>
      <c r="L752" s="77">
        <v>37.093584</v>
      </c>
      <c r="M752" s="78">
        <v>0</v>
      </c>
      <c r="N752" s="78">
        <v>0</v>
      </c>
      <c r="O752" s="78">
        <v>0</v>
      </c>
    </row>
    <row r="753" spans="2:15">
      <c r="B753" t="s">
        <v>3675</v>
      </c>
      <c r="C753" t="s">
        <v>3676</v>
      </c>
      <c r="D753" t="s">
        <v>398</v>
      </c>
      <c r="E753" t="s">
        <v>1248</v>
      </c>
      <c r="F753" t="s">
        <v>3677</v>
      </c>
      <c r="G753" t="s">
        <v>1389</v>
      </c>
      <c r="H753" t="s">
        <v>106</v>
      </c>
      <c r="I753" s="77">
        <v>7</v>
      </c>
      <c r="J753" s="77">
        <v>16071</v>
      </c>
      <c r="K753" s="77">
        <v>0</v>
      </c>
      <c r="L753" s="77">
        <v>4.0341424200000002</v>
      </c>
      <c r="M753" s="78">
        <v>0</v>
      </c>
      <c r="N753" s="78">
        <v>0</v>
      </c>
      <c r="O753" s="78">
        <v>0</v>
      </c>
    </row>
    <row r="754" spans="2:15">
      <c r="B754" t="s">
        <v>3678</v>
      </c>
      <c r="C754" t="s">
        <v>3679</v>
      </c>
      <c r="D754" t="s">
        <v>2374</v>
      </c>
      <c r="E754" t="s">
        <v>1248</v>
      </c>
      <c r="F754" t="s">
        <v>3680</v>
      </c>
      <c r="G754" t="s">
        <v>1389</v>
      </c>
      <c r="H754" t="s">
        <v>106</v>
      </c>
      <c r="I754" s="77">
        <v>313</v>
      </c>
      <c r="J754" s="77">
        <v>174</v>
      </c>
      <c r="K754" s="77">
        <v>0</v>
      </c>
      <c r="L754" s="77">
        <v>1.95300732</v>
      </c>
      <c r="M754" s="78">
        <v>0</v>
      </c>
      <c r="N754" s="78">
        <v>0</v>
      </c>
      <c r="O754" s="78">
        <v>0</v>
      </c>
    </row>
    <row r="755" spans="2:15">
      <c r="B755" t="s">
        <v>3681</v>
      </c>
      <c r="C755" t="s">
        <v>3682</v>
      </c>
      <c r="D755" t="s">
        <v>2374</v>
      </c>
      <c r="E755" t="s">
        <v>1248</v>
      </c>
      <c r="F755" t="s">
        <v>3683</v>
      </c>
      <c r="G755" t="s">
        <v>1389</v>
      </c>
      <c r="H755" t="s">
        <v>106</v>
      </c>
      <c r="I755" s="77">
        <v>148</v>
      </c>
      <c r="J755" s="77">
        <v>831</v>
      </c>
      <c r="K755" s="77">
        <v>0</v>
      </c>
      <c r="L755" s="77">
        <v>4.4103496800000004</v>
      </c>
      <c r="M755" s="78">
        <v>0</v>
      </c>
      <c r="N755" s="78">
        <v>0</v>
      </c>
      <c r="O755" s="78">
        <v>0</v>
      </c>
    </row>
    <row r="756" spans="2:15">
      <c r="B756" t="s">
        <v>3684</v>
      </c>
      <c r="C756" t="s">
        <v>3685</v>
      </c>
      <c r="D756" t="s">
        <v>2374</v>
      </c>
      <c r="E756" t="s">
        <v>1248</v>
      </c>
      <c r="F756" t="s">
        <v>3686</v>
      </c>
      <c r="G756" t="s">
        <v>1389</v>
      </c>
      <c r="H756" t="s">
        <v>106</v>
      </c>
      <c r="I756" s="77">
        <v>6</v>
      </c>
      <c r="J756" s="77">
        <v>44009</v>
      </c>
      <c r="K756" s="77">
        <v>0</v>
      </c>
      <c r="L756" s="77">
        <v>9.4689764400000005</v>
      </c>
      <c r="M756" s="78">
        <v>0</v>
      </c>
      <c r="N756" s="78">
        <v>0</v>
      </c>
      <c r="O756" s="78">
        <v>0</v>
      </c>
    </row>
    <row r="757" spans="2:15">
      <c r="B757" t="s">
        <v>3687</v>
      </c>
      <c r="C757" t="s">
        <v>3688</v>
      </c>
      <c r="D757" t="s">
        <v>2374</v>
      </c>
      <c r="E757" t="s">
        <v>1248</v>
      </c>
      <c r="F757" t="s">
        <v>3689</v>
      </c>
      <c r="G757" t="s">
        <v>1389</v>
      </c>
      <c r="H757" t="s">
        <v>106</v>
      </c>
      <c r="I757" s="77">
        <v>18</v>
      </c>
      <c r="J757" s="77">
        <v>5113</v>
      </c>
      <c r="K757" s="77">
        <v>7.2437200000000004E-3</v>
      </c>
      <c r="L757" s="77">
        <v>3.30758296</v>
      </c>
      <c r="M757" s="78">
        <v>0</v>
      </c>
      <c r="N757" s="78">
        <v>0</v>
      </c>
      <c r="O757" s="78">
        <v>0</v>
      </c>
    </row>
    <row r="758" spans="2:15">
      <c r="B758" t="s">
        <v>3690</v>
      </c>
      <c r="C758" t="s">
        <v>3691</v>
      </c>
      <c r="D758" t="s">
        <v>2374</v>
      </c>
      <c r="E758" t="s">
        <v>1248</v>
      </c>
      <c r="F758" t="s">
        <v>3692</v>
      </c>
      <c r="G758" t="s">
        <v>1389</v>
      </c>
      <c r="H758" t="s">
        <v>106</v>
      </c>
      <c r="I758" s="77">
        <v>253</v>
      </c>
      <c r="J758" s="77">
        <v>74.849999999999994</v>
      </c>
      <c r="K758" s="77">
        <v>0</v>
      </c>
      <c r="L758" s="77">
        <v>0.67908261299999995</v>
      </c>
      <c r="M758" s="78">
        <v>0</v>
      </c>
      <c r="N758" s="78">
        <v>0</v>
      </c>
      <c r="O758" s="78">
        <v>0</v>
      </c>
    </row>
    <row r="759" spans="2:15">
      <c r="B759" t="s">
        <v>3693</v>
      </c>
      <c r="C759" t="s">
        <v>3694</v>
      </c>
      <c r="D759" t="s">
        <v>2374</v>
      </c>
      <c r="E759" t="s">
        <v>1248</v>
      </c>
      <c r="F759" t="s">
        <v>3695</v>
      </c>
      <c r="G759" t="s">
        <v>1389</v>
      </c>
      <c r="H759" t="s">
        <v>106</v>
      </c>
      <c r="I759" s="77">
        <v>318</v>
      </c>
      <c r="J759" s="77">
        <v>783</v>
      </c>
      <c r="K759" s="77">
        <v>0</v>
      </c>
      <c r="L759" s="77">
        <v>8.9289248400000005</v>
      </c>
      <c r="M759" s="78">
        <v>0</v>
      </c>
      <c r="N759" s="78">
        <v>0</v>
      </c>
      <c r="O759" s="78">
        <v>0</v>
      </c>
    </row>
    <row r="760" spans="2:15">
      <c r="B760" t="s">
        <v>3696</v>
      </c>
      <c r="C760" t="s">
        <v>3697</v>
      </c>
      <c r="D760" t="s">
        <v>2374</v>
      </c>
      <c r="E760" t="s">
        <v>1248</v>
      </c>
      <c r="F760" t="s">
        <v>3698</v>
      </c>
      <c r="G760" t="s">
        <v>1389</v>
      </c>
      <c r="H760" t="s">
        <v>106</v>
      </c>
      <c r="I760" s="77">
        <v>524</v>
      </c>
      <c r="J760" s="77">
        <v>416</v>
      </c>
      <c r="K760" s="77">
        <v>0</v>
      </c>
      <c r="L760" s="77">
        <v>7.8169062399999998</v>
      </c>
      <c r="M760" s="78">
        <v>0</v>
      </c>
      <c r="N760" s="78">
        <v>0</v>
      </c>
      <c r="O760" s="78">
        <v>0</v>
      </c>
    </row>
    <row r="761" spans="2:15">
      <c r="B761" t="s">
        <v>3699</v>
      </c>
      <c r="C761" t="s">
        <v>3700</v>
      </c>
      <c r="D761" t="s">
        <v>2374</v>
      </c>
      <c r="E761" t="s">
        <v>1248</v>
      </c>
      <c r="F761" t="s">
        <v>3701</v>
      </c>
      <c r="G761" t="s">
        <v>1389</v>
      </c>
      <c r="H761" t="s">
        <v>106</v>
      </c>
      <c r="I761" s="77">
        <v>202</v>
      </c>
      <c r="J761" s="77">
        <v>28405</v>
      </c>
      <c r="K761" s="77">
        <v>0</v>
      </c>
      <c r="L761" s="77">
        <v>205.7578666</v>
      </c>
      <c r="M761" s="78">
        <v>0</v>
      </c>
      <c r="N761" s="78">
        <v>1E-4</v>
      </c>
      <c r="O761" s="78">
        <v>0</v>
      </c>
    </row>
    <row r="762" spans="2:15">
      <c r="B762" t="s">
        <v>3702</v>
      </c>
      <c r="C762" t="s">
        <v>3703</v>
      </c>
      <c r="D762" t="s">
        <v>2374</v>
      </c>
      <c r="E762" t="s">
        <v>1248</v>
      </c>
      <c r="F762" t="s">
        <v>3704</v>
      </c>
      <c r="G762" t="s">
        <v>1389</v>
      </c>
      <c r="H762" t="s">
        <v>106</v>
      </c>
      <c r="I762" s="77">
        <v>2</v>
      </c>
      <c r="J762" s="77">
        <v>27923</v>
      </c>
      <c r="K762" s="77">
        <v>0</v>
      </c>
      <c r="L762" s="77">
        <v>2.0026375600000001</v>
      </c>
      <c r="M762" s="78">
        <v>0</v>
      </c>
      <c r="N762" s="78">
        <v>0</v>
      </c>
      <c r="O762" s="78">
        <v>0</v>
      </c>
    </row>
    <row r="763" spans="2:15">
      <c r="B763" t="s">
        <v>3705</v>
      </c>
      <c r="C763" t="s">
        <v>3706</v>
      </c>
      <c r="D763" t="s">
        <v>2374</v>
      </c>
      <c r="E763" t="s">
        <v>1248</v>
      </c>
      <c r="F763" t="s">
        <v>3707</v>
      </c>
      <c r="G763" t="s">
        <v>1389</v>
      </c>
      <c r="H763" t="s">
        <v>106</v>
      </c>
      <c r="I763" s="77">
        <v>10</v>
      </c>
      <c r="J763" s="77">
        <v>21894</v>
      </c>
      <c r="K763" s="77">
        <v>0</v>
      </c>
      <c r="L763" s="77">
        <v>7.8511883999999998</v>
      </c>
      <c r="M763" s="78">
        <v>0</v>
      </c>
      <c r="N763" s="78">
        <v>0</v>
      </c>
      <c r="O763" s="78">
        <v>0</v>
      </c>
    </row>
    <row r="764" spans="2:15">
      <c r="B764" t="s">
        <v>3708</v>
      </c>
      <c r="C764" t="s">
        <v>3709</v>
      </c>
      <c r="D764" t="s">
        <v>398</v>
      </c>
      <c r="E764" t="s">
        <v>1248</v>
      </c>
      <c r="F764" t="s">
        <v>3710</v>
      </c>
      <c r="G764" t="s">
        <v>1389</v>
      </c>
      <c r="H764" t="s">
        <v>106</v>
      </c>
      <c r="I764" s="77">
        <v>344</v>
      </c>
      <c r="J764" s="77">
        <v>1522</v>
      </c>
      <c r="K764" s="77">
        <v>0</v>
      </c>
      <c r="L764" s="77">
        <v>18.775148479999999</v>
      </c>
      <c r="M764" s="78">
        <v>0</v>
      </c>
      <c r="N764" s="78">
        <v>0</v>
      </c>
      <c r="O764" s="78">
        <v>0</v>
      </c>
    </row>
    <row r="765" spans="2:15">
      <c r="B765" t="s">
        <v>3711</v>
      </c>
      <c r="C765" t="s">
        <v>3712</v>
      </c>
      <c r="D765" t="s">
        <v>2374</v>
      </c>
      <c r="E765" t="s">
        <v>1248</v>
      </c>
      <c r="F765" t="s">
        <v>3713</v>
      </c>
      <c r="G765" t="s">
        <v>1389</v>
      </c>
      <c r="H765" t="s">
        <v>106</v>
      </c>
      <c r="I765" s="77">
        <v>1</v>
      </c>
      <c r="J765" s="77">
        <v>8434</v>
      </c>
      <c r="K765" s="77">
        <v>0</v>
      </c>
      <c r="L765" s="77">
        <v>0.30244324</v>
      </c>
      <c r="M765" s="78">
        <v>0</v>
      </c>
      <c r="N765" s="78">
        <v>0</v>
      </c>
      <c r="O765" s="78">
        <v>0</v>
      </c>
    </row>
    <row r="766" spans="2:15">
      <c r="B766" t="s">
        <v>3714</v>
      </c>
      <c r="C766" t="s">
        <v>3715</v>
      </c>
      <c r="D766" t="s">
        <v>398</v>
      </c>
      <c r="E766" t="s">
        <v>1248</v>
      </c>
      <c r="F766" t="s">
        <v>3716</v>
      </c>
      <c r="G766" t="s">
        <v>1389</v>
      </c>
      <c r="H766" t="s">
        <v>106</v>
      </c>
      <c r="I766" s="77">
        <v>6</v>
      </c>
      <c r="J766" s="77">
        <v>840</v>
      </c>
      <c r="K766" s="77">
        <v>0</v>
      </c>
      <c r="L766" s="77">
        <v>0.18073439999999999</v>
      </c>
      <c r="M766" s="78">
        <v>0</v>
      </c>
      <c r="N766" s="78">
        <v>0</v>
      </c>
      <c r="O766" s="78">
        <v>0</v>
      </c>
    </row>
    <row r="767" spans="2:15">
      <c r="B767" t="s">
        <v>3717</v>
      </c>
      <c r="C767" t="s">
        <v>3718</v>
      </c>
      <c r="D767" t="s">
        <v>398</v>
      </c>
      <c r="E767" t="s">
        <v>1248</v>
      </c>
      <c r="F767" t="s">
        <v>3719</v>
      </c>
      <c r="G767" t="s">
        <v>1389</v>
      </c>
      <c r="H767" t="s">
        <v>106</v>
      </c>
      <c r="I767" s="77">
        <v>2044</v>
      </c>
      <c r="J767" s="77">
        <v>815</v>
      </c>
      <c r="K767" s="77">
        <v>0</v>
      </c>
      <c r="L767" s="77">
        <v>59.737739599999998</v>
      </c>
      <c r="M767" s="78">
        <v>0</v>
      </c>
      <c r="N767" s="78">
        <v>0</v>
      </c>
      <c r="O767" s="78">
        <v>0</v>
      </c>
    </row>
    <row r="768" spans="2:15">
      <c r="B768" t="s">
        <v>3720</v>
      </c>
      <c r="C768" t="s">
        <v>3721</v>
      </c>
      <c r="D768" t="s">
        <v>2374</v>
      </c>
      <c r="E768" t="s">
        <v>1248</v>
      </c>
      <c r="F768" t="s">
        <v>3722</v>
      </c>
      <c r="G768" t="s">
        <v>1389</v>
      </c>
      <c r="H768" t="s">
        <v>106</v>
      </c>
      <c r="I768" s="77">
        <v>20208.41</v>
      </c>
      <c r="J768" s="77">
        <v>19357</v>
      </c>
      <c r="K768" s="77">
        <v>0</v>
      </c>
      <c r="L768" s="77">
        <v>14027.506538388199</v>
      </c>
      <c r="M768" s="78">
        <v>1E-4</v>
      </c>
      <c r="N768" s="78">
        <v>4.1999999999999997E-3</v>
      </c>
      <c r="O768" s="78">
        <v>5.9999999999999995E-4</v>
      </c>
    </row>
    <row r="769" spans="2:15">
      <c r="B769" t="s">
        <v>3723</v>
      </c>
      <c r="C769" t="s">
        <v>3724</v>
      </c>
      <c r="D769" t="s">
        <v>398</v>
      </c>
      <c r="E769" t="s">
        <v>1248</v>
      </c>
      <c r="F769" t="s">
        <v>3725</v>
      </c>
      <c r="G769" t="s">
        <v>1389</v>
      </c>
      <c r="H769" t="s">
        <v>106</v>
      </c>
      <c r="I769" s="77">
        <v>4</v>
      </c>
      <c r="J769" s="77">
        <v>29629</v>
      </c>
      <c r="K769" s="77">
        <v>0</v>
      </c>
      <c r="L769" s="77">
        <v>4.2499837600000001</v>
      </c>
      <c r="M769" s="78">
        <v>0</v>
      </c>
      <c r="N769" s="78">
        <v>0</v>
      </c>
      <c r="O769" s="78">
        <v>0</v>
      </c>
    </row>
    <row r="770" spans="2:15">
      <c r="B770" t="s">
        <v>3726</v>
      </c>
      <c r="C770" t="s">
        <v>3727</v>
      </c>
      <c r="D770" t="s">
        <v>2374</v>
      </c>
      <c r="E770" t="s">
        <v>1248</v>
      </c>
      <c r="F770" t="s">
        <v>3728</v>
      </c>
      <c r="G770" t="s">
        <v>1389</v>
      </c>
      <c r="H770" t="s">
        <v>106</v>
      </c>
      <c r="I770" s="77">
        <v>1037</v>
      </c>
      <c r="J770" s="77">
        <v>7439</v>
      </c>
      <c r="K770" s="77">
        <v>0</v>
      </c>
      <c r="L770" s="77">
        <v>276.63275398000002</v>
      </c>
      <c r="M770" s="78">
        <v>0</v>
      </c>
      <c r="N770" s="78">
        <v>1E-4</v>
      </c>
      <c r="O770" s="78">
        <v>0</v>
      </c>
    </row>
    <row r="771" spans="2:15">
      <c r="B771" t="s">
        <v>3729</v>
      </c>
      <c r="C771" t="s">
        <v>3730</v>
      </c>
      <c r="D771" t="s">
        <v>2374</v>
      </c>
      <c r="E771" t="s">
        <v>1248</v>
      </c>
      <c r="F771" t="s">
        <v>3731</v>
      </c>
      <c r="G771" t="s">
        <v>1389</v>
      </c>
      <c r="H771" t="s">
        <v>106</v>
      </c>
      <c r="I771" s="77">
        <v>150</v>
      </c>
      <c r="J771" s="77">
        <v>567</v>
      </c>
      <c r="K771" s="77">
        <v>0</v>
      </c>
      <c r="L771" s="77">
        <v>3.049893</v>
      </c>
      <c r="M771" s="78">
        <v>0</v>
      </c>
      <c r="N771" s="78">
        <v>0</v>
      </c>
      <c r="O771" s="78">
        <v>0</v>
      </c>
    </row>
    <row r="772" spans="2:15">
      <c r="B772" t="s">
        <v>3732</v>
      </c>
      <c r="C772" t="s">
        <v>3733</v>
      </c>
      <c r="D772" t="s">
        <v>2374</v>
      </c>
      <c r="E772" t="s">
        <v>1248</v>
      </c>
      <c r="F772" t="s">
        <v>3734</v>
      </c>
      <c r="G772" t="s">
        <v>1389</v>
      </c>
      <c r="H772" t="s">
        <v>106</v>
      </c>
      <c r="I772" s="77">
        <v>100</v>
      </c>
      <c r="J772" s="77">
        <v>914</v>
      </c>
      <c r="K772" s="77">
        <v>0</v>
      </c>
      <c r="L772" s="77">
        <v>3.2776040000000002</v>
      </c>
      <c r="M772" s="78">
        <v>0</v>
      </c>
      <c r="N772" s="78">
        <v>0</v>
      </c>
      <c r="O772" s="78">
        <v>0</v>
      </c>
    </row>
    <row r="773" spans="2:15">
      <c r="B773" t="s">
        <v>3735</v>
      </c>
      <c r="C773" t="s">
        <v>3736</v>
      </c>
      <c r="D773" t="s">
        <v>398</v>
      </c>
      <c r="E773" t="s">
        <v>1248</v>
      </c>
      <c r="F773" t="s">
        <v>3737</v>
      </c>
      <c r="G773" t="s">
        <v>1389</v>
      </c>
      <c r="H773" t="s">
        <v>106</v>
      </c>
      <c r="I773" s="77">
        <v>198</v>
      </c>
      <c r="J773" s="77">
        <v>19660</v>
      </c>
      <c r="K773" s="77">
        <v>0</v>
      </c>
      <c r="L773" s="77">
        <v>139.5915048</v>
      </c>
      <c r="M773" s="78">
        <v>0</v>
      </c>
      <c r="N773" s="78">
        <v>0</v>
      </c>
      <c r="O773" s="78">
        <v>0</v>
      </c>
    </row>
    <row r="774" spans="2:15">
      <c r="B774" t="s">
        <v>3738</v>
      </c>
      <c r="C774" t="s">
        <v>3739</v>
      </c>
      <c r="D774" t="s">
        <v>398</v>
      </c>
      <c r="E774" t="s">
        <v>1248</v>
      </c>
      <c r="F774" t="s">
        <v>3740</v>
      </c>
      <c r="G774" t="s">
        <v>1389</v>
      </c>
      <c r="H774" t="s">
        <v>106</v>
      </c>
      <c r="I774" s="77">
        <v>521</v>
      </c>
      <c r="J774" s="77">
        <v>1526</v>
      </c>
      <c r="K774" s="77">
        <v>0</v>
      </c>
      <c r="L774" s="77">
        <v>28.510349560000002</v>
      </c>
      <c r="M774" s="78">
        <v>0</v>
      </c>
      <c r="N774" s="78">
        <v>0</v>
      </c>
      <c r="O774" s="78">
        <v>0</v>
      </c>
    </row>
    <row r="775" spans="2:15">
      <c r="B775" t="s">
        <v>3741</v>
      </c>
      <c r="C775" t="s">
        <v>3739</v>
      </c>
      <c r="D775" t="s">
        <v>398</v>
      </c>
      <c r="E775" t="s">
        <v>1248</v>
      </c>
      <c r="F775" t="s">
        <v>3740</v>
      </c>
      <c r="G775" t="s">
        <v>1389</v>
      </c>
      <c r="H775" t="s">
        <v>106</v>
      </c>
      <c r="I775" s="77">
        <v>95855.48</v>
      </c>
      <c r="J775" s="77">
        <v>1526</v>
      </c>
      <c r="K775" s="77">
        <v>0</v>
      </c>
      <c r="L775" s="77">
        <v>5245.4380845327996</v>
      </c>
      <c r="M775" s="78">
        <v>4.0000000000000002E-4</v>
      </c>
      <c r="N775" s="78">
        <v>1.6000000000000001E-3</v>
      </c>
      <c r="O775" s="78">
        <v>2.0000000000000001E-4</v>
      </c>
    </row>
    <row r="776" spans="2:15">
      <c r="B776" t="s">
        <v>3742</v>
      </c>
      <c r="C776" t="s">
        <v>3743</v>
      </c>
      <c r="D776" t="s">
        <v>398</v>
      </c>
      <c r="E776" t="s">
        <v>1248</v>
      </c>
      <c r="F776" t="s">
        <v>3744</v>
      </c>
      <c r="G776" t="s">
        <v>1389</v>
      </c>
      <c r="H776" t="s">
        <v>106</v>
      </c>
      <c r="I776" s="77">
        <v>326</v>
      </c>
      <c r="J776" s="77">
        <v>4651</v>
      </c>
      <c r="K776" s="77">
        <v>0</v>
      </c>
      <c r="L776" s="77">
        <v>54.371864359999996</v>
      </c>
      <c r="M776" s="78">
        <v>0</v>
      </c>
      <c r="N776" s="78">
        <v>0</v>
      </c>
      <c r="O776" s="78">
        <v>0</v>
      </c>
    </row>
    <row r="777" spans="2:15">
      <c r="B777" t="s">
        <v>3745</v>
      </c>
      <c r="C777" t="s">
        <v>3746</v>
      </c>
      <c r="D777" t="s">
        <v>398</v>
      </c>
      <c r="E777" t="s">
        <v>1248</v>
      </c>
      <c r="F777" t="s">
        <v>3747</v>
      </c>
      <c r="G777" t="s">
        <v>1389</v>
      </c>
      <c r="H777" t="s">
        <v>106</v>
      </c>
      <c r="I777" s="77">
        <v>123</v>
      </c>
      <c r="J777" s="77">
        <v>14211</v>
      </c>
      <c r="K777" s="77">
        <v>0</v>
      </c>
      <c r="L777" s="77">
        <v>62.681594580000002</v>
      </c>
      <c r="M777" s="78">
        <v>0</v>
      </c>
      <c r="N777" s="78">
        <v>0</v>
      </c>
      <c r="O777" s="78">
        <v>0</v>
      </c>
    </row>
    <row r="778" spans="2:15">
      <c r="B778" t="s">
        <v>3748</v>
      </c>
      <c r="C778" t="s">
        <v>3749</v>
      </c>
      <c r="D778" t="s">
        <v>2374</v>
      </c>
      <c r="E778" t="s">
        <v>1248</v>
      </c>
      <c r="F778" t="s">
        <v>3750</v>
      </c>
      <c r="G778" t="s">
        <v>1389</v>
      </c>
      <c r="H778" t="s">
        <v>106</v>
      </c>
      <c r="I778" s="77">
        <v>79</v>
      </c>
      <c r="J778" s="77">
        <v>9226</v>
      </c>
      <c r="K778" s="77">
        <v>0</v>
      </c>
      <c r="L778" s="77">
        <v>26.136704439999999</v>
      </c>
      <c r="M778" s="78">
        <v>0</v>
      </c>
      <c r="N778" s="78">
        <v>0</v>
      </c>
      <c r="O778" s="78">
        <v>0</v>
      </c>
    </row>
    <row r="779" spans="2:15">
      <c r="B779" t="s">
        <v>3751</v>
      </c>
      <c r="C779" t="s">
        <v>3752</v>
      </c>
      <c r="D779" t="s">
        <v>2374</v>
      </c>
      <c r="E779" t="s">
        <v>1248</v>
      </c>
      <c r="F779" t="s">
        <v>3753</v>
      </c>
      <c r="G779" t="s">
        <v>1389</v>
      </c>
      <c r="H779" t="s">
        <v>106</v>
      </c>
      <c r="I779" s="77">
        <v>23</v>
      </c>
      <c r="J779" s="77">
        <v>37594</v>
      </c>
      <c r="K779" s="77">
        <v>0</v>
      </c>
      <c r="L779" s="77">
        <v>31.00677932</v>
      </c>
      <c r="M779" s="78">
        <v>0</v>
      </c>
      <c r="N779" s="78">
        <v>0</v>
      </c>
      <c r="O779" s="78">
        <v>0</v>
      </c>
    </row>
    <row r="780" spans="2:15">
      <c r="B780" t="s">
        <v>3754</v>
      </c>
      <c r="C780" t="s">
        <v>3755</v>
      </c>
      <c r="D780" t="s">
        <v>398</v>
      </c>
      <c r="E780" t="s">
        <v>1248</v>
      </c>
      <c r="F780" t="s">
        <v>3756</v>
      </c>
      <c r="G780" t="s">
        <v>1389</v>
      </c>
      <c r="H780" t="s">
        <v>106</v>
      </c>
      <c r="I780" s="77">
        <v>31</v>
      </c>
      <c r="J780" s="77">
        <v>6337</v>
      </c>
      <c r="K780" s="77">
        <v>0</v>
      </c>
      <c r="L780" s="77">
        <v>7.0445894200000003</v>
      </c>
      <c r="M780" s="78">
        <v>0</v>
      </c>
      <c r="N780" s="78">
        <v>0</v>
      </c>
      <c r="O780" s="78">
        <v>0</v>
      </c>
    </row>
    <row r="781" spans="2:15">
      <c r="B781" t="s">
        <v>3757</v>
      </c>
      <c r="C781" t="s">
        <v>3758</v>
      </c>
      <c r="D781" t="s">
        <v>398</v>
      </c>
      <c r="E781" t="s">
        <v>1248</v>
      </c>
      <c r="F781" t="s">
        <v>3759</v>
      </c>
      <c r="G781" t="s">
        <v>1389</v>
      </c>
      <c r="H781" t="s">
        <v>106</v>
      </c>
      <c r="I781" s="77">
        <v>4</v>
      </c>
      <c r="J781" s="77">
        <v>34410</v>
      </c>
      <c r="K781" s="77">
        <v>0</v>
      </c>
      <c r="L781" s="77">
        <v>4.9357704</v>
      </c>
      <c r="M781" s="78">
        <v>0</v>
      </c>
      <c r="N781" s="78">
        <v>0</v>
      </c>
      <c r="O781" s="78">
        <v>0</v>
      </c>
    </row>
    <row r="782" spans="2:15">
      <c r="B782" t="s">
        <v>3760</v>
      </c>
      <c r="C782" t="s">
        <v>3761</v>
      </c>
      <c r="D782" t="s">
        <v>398</v>
      </c>
      <c r="E782" t="s">
        <v>1248</v>
      </c>
      <c r="F782" t="s">
        <v>3762</v>
      </c>
      <c r="G782" t="s">
        <v>1389</v>
      </c>
      <c r="H782" t="s">
        <v>106</v>
      </c>
      <c r="I782" s="77">
        <v>72</v>
      </c>
      <c r="J782" s="77">
        <v>1668</v>
      </c>
      <c r="K782" s="77">
        <v>0</v>
      </c>
      <c r="L782" s="77">
        <v>4.3066425600000002</v>
      </c>
      <c r="M782" s="78">
        <v>0</v>
      </c>
      <c r="N782" s="78">
        <v>0</v>
      </c>
      <c r="O782" s="78">
        <v>0</v>
      </c>
    </row>
    <row r="783" spans="2:15">
      <c r="B783" t="s">
        <v>3763</v>
      </c>
      <c r="C783" t="s">
        <v>3764</v>
      </c>
      <c r="D783" t="s">
        <v>398</v>
      </c>
      <c r="E783" t="s">
        <v>1248</v>
      </c>
      <c r="F783" t="s">
        <v>3765</v>
      </c>
      <c r="G783" t="s">
        <v>1389</v>
      </c>
      <c r="H783" t="s">
        <v>106</v>
      </c>
      <c r="I783" s="77">
        <v>77</v>
      </c>
      <c r="J783" s="77">
        <v>2934</v>
      </c>
      <c r="K783" s="77">
        <v>0</v>
      </c>
      <c r="L783" s="77">
        <v>8.1014194800000006</v>
      </c>
      <c r="M783" s="78">
        <v>0</v>
      </c>
      <c r="N783" s="78">
        <v>0</v>
      </c>
      <c r="O783" s="78">
        <v>0</v>
      </c>
    </row>
    <row r="784" spans="2:15">
      <c r="B784" t="s">
        <v>3766</v>
      </c>
      <c r="C784" t="s">
        <v>3767</v>
      </c>
      <c r="D784" t="s">
        <v>2374</v>
      </c>
      <c r="E784" t="s">
        <v>1248</v>
      </c>
      <c r="F784" t="s">
        <v>3768</v>
      </c>
      <c r="G784" t="s">
        <v>1389</v>
      </c>
      <c r="H784" t="s">
        <v>106</v>
      </c>
      <c r="I784" s="77">
        <v>81</v>
      </c>
      <c r="J784" s="77">
        <v>7204</v>
      </c>
      <c r="K784" s="77">
        <v>0</v>
      </c>
      <c r="L784" s="77">
        <v>20.925170640000001</v>
      </c>
      <c r="M784" s="78">
        <v>0</v>
      </c>
      <c r="N784" s="78">
        <v>0</v>
      </c>
      <c r="O784" s="78">
        <v>0</v>
      </c>
    </row>
    <row r="785" spans="2:15">
      <c r="B785" t="s">
        <v>3769</v>
      </c>
      <c r="C785" t="s">
        <v>3770</v>
      </c>
      <c r="D785" t="s">
        <v>2374</v>
      </c>
      <c r="E785" t="s">
        <v>1248</v>
      </c>
      <c r="F785" t="s">
        <v>3771</v>
      </c>
      <c r="G785" t="s">
        <v>1389</v>
      </c>
      <c r="H785" t="s">
        <v>106</v>
      </c>
      <c r="I785" s="77">
        <v>70</v>
      </c>
      <c r="J785" s="77">
        <v>11222</v>
      </c>
      <c r="K785" s="77">
        <v>0</v>
      </c>
      <c r="L785" s="77">
        <v>28.169464399999999</v>
      </c>
      <c r="M785" s="78">
        <v>0</v>
      </c>
      <c r="N785" s="78">
        <v>0</v>
      </c>
      <c r="O785" s="78">
        <v>0</v>
      </c>
    </row>
    <row r="786" spans="2:15">
      <c r="B786" t="s">
        <v>3772</v>
      </c>
      <c r="C786" t="s">
        <v>3773</v>
      </c>
      <c r="D786" t="s">
        <v>2374</v>
      </c>
      <c r="E786" t="s">
        <v>1248</v>
      </c>
      <c r="F786" t="s">
        <v>3774</v>
      </c>
      <c r="G786" t="s">
        <v>1389</v>
      </c>
      <c r="H786" t="s">
        <v>106</v>
      </c>
      <c r="I786" s="77">
        <v>2061</v>
      </c>
      <c r="J786" s="77">
        <v>137</v>
      </c>
      <c r="K786" s="77">
        <v>0</v>
      </c>
      <c r="L786" s="77">
        <v>10.12532202</v>
      </c>
      <c r="M786" s="78">
        <v>0</v>
      </c>
      <c r="N786" s="78">
        <v>0</v>
      </c>
      <c r="O786" s="78">
        <v>0</v>
      </c>
    </row>
    <row r="787" spans="2:15">
      <c r="B787" t="s">
        <v>3775</v>
      </c>
      <c r="C787" t="s">
        <v>3776</v>
      </c>
      <c r="D787" t="s">
        <v>398</v>
      </c>
      <c r="E787" t="s">
        <v>1248</v>
      </c>
      <c r="F787" t="s">
        <v>3777</v>
      </c>
      <c r="G787" t="s">
        <v>1342</v>
      </c>
      <c r="H787" t="s">
        <v>106</v>
      </c>
      <c r="I787" s="77">
        <v>1</v>
      </c>
      <c r="J787" s="77">
        <v>1018</v>
      </c>
      <c r="K787" s="77">
        <v>0</v>
      </c>
      <c r="L787" s="77">
        <v>3.650548E-2</v>
      </c>
      <c r="M787" s="78">
        <v>0</v>
      </c>
      <c r="N787" s="78">
        <v>0</v>
      </c>
      <c r="O787" s="78">
        <v>0</v>
      </c>
    </row>
    <row r="788" spans="2:15">
      <c r="B788" t="s">
        <v>3778</v>
      </c>
      <c r="C788" t="s">
        <v>3779</v>
      </c>
      <c r="D788" t="s">
        <v>2374</v>
      </c>
      <c r="E788" t="s">
        <v>1248</v>
      </c>
      <c r="F788" t="s">
        <v>3780</v>
      </c>
      <c r="G788" t="s">
        <v>1342</v>
      </c>
      <c r="H788" t="s">
        <v>106</v>
      </c>
      <c r="I788" s="77">
        <v>431</v>
      </c>
      <c r="J788" s="77">
        <v>16236</v>
      </c>
      <c r="K788" s="77">
        <v>0</v>
      </c>
      <c r="L788" s="77">
        <v>250.93809576000001</v>
      </c>
      <c r="M788" s="78">
        <v>0</v>
      </c>
      <c r="N788" s="78">
        <v>1E-4</v>
      </c>
      <c r="O788" s="78">
        <v>0</v>
      </c>
    </row>
    <row r="789" spans="2:15">
      <c r="B789" t="s">
        <v>3781</v>
      </c>
      <c r="C789" t="s">
        <v>3779</v>
      </c>
      <c r="D789" t="s">
        <v>2374</v>
      </c>
      <c r="E789" t="s">
        <v>1248</v>
      </c>
      <c r="F789" t="s">
        <v>3780</v>
      </c>
      <c r="G789" t="s">
        <v>1342</v>
      </c>
      <c r="H789" t="s">
        <v>106</v>
      </c>
      <c r="I789" s="77">
        <v>33096</v>
      </c>
      <c r="J789" s="77">
        <v>16236</v>
      </c>
      <c r="K789" s="77">
        <v>0</v>
      </c>
      <c r="L789" s="77">
        <v>19269.251084160001</v>
      </c>
      <c r="M789" s="78">
        <v>0</v>
      </c>
      <c r="N789" s="78">
        <v>5.7999999999999996E-3</v>
      </c>
      <c r="O789" s="78">
        <v>8.0000000000000004E-4</v>
      </c>
    </row>
    <row r="790" spans="2:15">
      <c r="B790" t="s">
        <v>3782</v>
      </c>
      <c r="C790" t="s">
        <v>3783</v>
      </c>
      <c r="D790" t="s">
        <v>398</v>
      </c>
      <c r="E790" t="s">
        <v>1248</v>
      </c>
      <c r="F790" t="s">
        <v>3784</v>
      </c>
      <c r="G790" t="s">
        <v>1342</v>
      </c>
      <c r="H790" t="s">
        <v>106</v>
      </c>
      <c r="I790" s="77">
        <v>28</v>
      </c>
      <c r="J790" s="77">
        <v>16249</v>
      </c>
      <c r="K790" s="77">
        <v>0</v>
      </c>
      <c r="L790" s="77">
        <v>16.315295920000001</v>
      </c>
      <c r="M790" s="78">
        <v>0</v>
      </c>
      <c r="N790" s="78">
        <v>0</v>
      </c>
      <c r="O790" s="78">
        <v>0</v>
      </c>
    </row>
    <row r="791" spans="2:15">
      <c r="B791" t="s">
        <v>3785</v>
      </c>
      <c r="C791" t="s">
        <v>3786</v>
      </c>
      <c r="D791" t="s">
        <v>2374</v>
      </c>
      <c r="E791" t="s">
        <v>1248</v>
      </c>
      <c r="F791" t="s">
        <v>3787</v>
      </c>
      <c r="G791" t="s">
        <v>1342</v>
      </c>
      <c r="H791" t="s">
        <v>106</v>
      </c>
      <c r="I791" s="77">
        <v>3</v>
      </c>
      <c r="J791" s="77">
        <v>583</v>
      </c>
      <c r="K791" s="77">
        <v>0</v>
      </c>
      <c r="L791" s="77">
        <v>6.2719140000000007E-2</v>
      </c>
      <c r="M791" s="78">
        <v>0</v>
      </c>
      <c r="N791" s="78">
        <v>0</v>
      </c>
      <c r="O791" s="78">
        <v>0</v>
      </c>
    </row>
    <row r="792" spans="2:15">
      <c r="B792" t="s">
        <v>3788</v>
      </c>
      <c r="C792" t="s">
        <v>3789</v>
      </c>
      <c r="D792" t="s">
        <v>2374</v>
      </c>
      <c r="E792" t="s">
        <v>1248</v>
      </c>
      <c r="F792" t="s">
        <v>3790</v>
      </c>
      <c r="G792" t="s">
        <v>1342</v>
      </c>
      <c r="H792" t="s">
        <v>106</v>
      </c>
      <c r="I792" s="77">
        <v>136</v>
      </c>
      <c r="J792" s="77">
        <v>3627</v>
      </c>
      <c r="K792" s="77">
        <v>0</v>
      </c>
      <c r="L792" s="77">
        <v>17.688733920000001</v>
      </c>
      <c r="M792" s="78">
        <v>0</v>
      </c>
      <c r="N792" s="78">
        <v>0</v>
      </c>
      <c r="O792" s="78">
        <v>0</v>
      </c>
    </row>
    <row r="793" spans="2:15">
      <c r="B793" t="s">
        <v>3791</v>
      </c>
      <c r="C793" t="s">
        <v>3792</v>
      </c>
      <c r="D793" t="s">
        <v>2374</v>
      </c>
      <c r="E793" t="s">
        <v>1248</v>
      </c>
      <c r="F793" t="s">
        <v>3793</v>
      </c>
      <c r="G793" t="s">
        <v>1342</v>
      </c>
      <c r="H793" t="s">
        <v>106</v>
      </c>
      <c r="I793" s="77">
        <v>6</v>
      </c>
      <c r="J793" s="77">
        <v>2318</v>
      </c>
      <c r="K793" s="77">
        <v>2.6536400000000001E-3</v>
      </c>
      <c r="L793" s="77">
        <v>0.50139451999999995</v>
      </c>
      <c r="M793" s="78">
        <v>0</v>
      </c>
      <c r="N793" s="78">
        <v>0</v>
      </c>
      <c r="O793" s="78">
        <v>0</v>
      </c>
    </row>
    <row r="794" spans="2:15">
      <c r="B794" t="s">
        <v>3794</v>
      </c>
      <c r="C794" t="s">
        <v>3795</v>
      </c>
      <c r="D794" t="s">
        <v>2374</v>
      </c>
      <c r="E794" t="s">
        <v>1248</v>
      </c>
      <c r="F794" t="s">
        <v>3796</v>
      </c>
      <c r="G794" t="s">
        <v>1342</v>
      </c>
      <c r="H794" t="s">
        <v>106</v>
      </c>
      <c r="I794" s="77">
        <v>2</v>
      </c>
      <c r="J794" s="77">
        <v>63375</v>
      </c>
      <c r="K794" s="77">
        <v>2.4743399999999999E-2</v>
      </c>
      <c r="L794" s="77">
        <v>4.5699984000000002</v>
      </c>
      <c r="M794" s="78">
        <v>0</v>
      </c>
      <c r="N794" s="78">
        <v>0</v>
      </c>
      <c r="O794" s="78">
        <v>0</v>
      </c>
    </row>
    <row r="795" spans="2:15">
      <c r="B795" t="s">
        <v>3797</v>
      </c>
      <c r="C795" t="s">
        <v>3795</v>
      </c>
      <c r="D795" t="s">
        <v>2374</v>
      </c>
      <c r="E795" t="s">
        <v>1248</v>
      </c>
      <c r="F795" t="s">
        <v>3796</v>
      </c>
      <c r="G795" t="s">
        <v>1342</v>
      </c>
      <c r="H795" t="s">
        <v>106</v>
      </c>
      <c r="I795" s="77">
        <v>7507.95</v>
      </c>
      <c r="J795" s="77">
        <v>63375</v>
      </c>
      <c r="K795" s="77">
        <v>124.8497</v>
      </c>
      <c r="L795" s="77">
        <v>17187.623338624999</v>
      </c>
      <c r="M795" s="78">
        <v>0</v>
      </c>
      <c r="N795" s="78">
        <v>5.1999999999999998E-3</v>
      </c>
      <c r="O795" s="78">
        <v>6.9999999999999999E-4</v>
      </c>
    </row>
    <row r="796" spans="2:15">
      <c r="B796" t="s">
        <v>3798</v>
      </c>
      <c r="C796" t="s">
        <v>3799</v>
      </c>
      <c r="D796" t="s">
        <v>2374</v>
      </c>
      <c r="E796" t="s">
        <v>1248</v>
      </c>
      <c r="F796" t="s">
        <v>3800</v>
      </c>
      <c r="G796" t="s">
        <v>1342</v>
      </c>
      <c r="H796" t="s">
        <v>106</v>
      </c>
      <c r="I796" s="77">
        <v>85</v>
      </c>
      <c r="J796" s="77">
        <v>264</v>
      </c>
      <c r="K796" s="77">
        <v>0</v>
      </c>
      <c r="L796" s="77">
        <v>0.80469840000000004</v>
      </c>
      <c r="M796" s="78">
        <v>0</v>
      </c>
      <c r="N796" s="78">
        <v>0</v>
      </c>
      <c r="O796" s="78">
        <v>0</v>
      </c>
    </row>
    <row r="797" spans="2:15">
      <c r="B797" t="s">
        <v>3801</v>
      </c>
      <c r="C797" t="s">
        <v>3802</v>
      </c>
      <c r="D797" t="s">
        <v>2374</v>
      </c>
      <c r="E797" t="s">
        <v>1248</v>
      </c>
      <c r="F797" t="s">
        <v>3803</v>
      </c>
      <c r="G797" t="s">
        <v>1342</v>
      </c>
      <c r="H797" t="s">
        <v>106</v>
      </c>
      <c r="I797" s="77">
        <v>150</v>
      </c>
      <c r="J797" s="77">
        <v>5143</v>
      </c>
      <c r="K797" s="77">
        <v>0</v>
      </c>
      <c r="L797" s="77">
        <v>27.664197000000001</v>
      </c>
      <c r="M797" s="78">
        <v>0</v>
      </c>
      <c r="N797" s="78">
        <v>0</v>
      </c>
      <c r="O797" s="78">
        <v>0</v>
      </c>
    </row>
    <row r="798" spans="2:15">
      <c r="B798" t="s">
        <v>3804</v>
      </c>
      <c r="C798" t="s">
        <v>3805</v>
      </c>
      <c r="D798" t="s">
        <v>2374</v>
      </c>
      <c r="E798" t="s">
        <v>1248</v>
      </c>
      <c r="F798" t="s">
        <v>3806</v>
      </c>
      <c r="G798" t="s">
        <v>1342</v>
      </c>
      <c r="H798" t="s">
        <v>106</v>
      </c>
      <c r="I798" s="77">
        <v>56</v>
      </c>
      <c r="J798" s="77">
        <v>3986</v>
      </c>
      <c r="K798" s="77">
        <v>0</v>
      </c>
      <c r="L798" s="77">
        <v>8.0045257599999999</v>
      </c>
      <c r="M798" s="78">
        <v>0</v>
      </c>
      <c r="N798" s="78">
        <v>0</v>
      </c>
      <c r="O798" s="78">
        <v>0</v>
      </c>
    </row>
    <row r="799" spans="2:15">
      <c r="B799" t="s">
        <v>3807</v>
      </c>
      <c r="C799" t="s">
        <v>3808</v>
      </c>
      <c r="D799" t="s">
        <v>2374</v>
      </c>
      <c r="E799" t="s">
        <v>1248</v>
      </c>
      <c r="F799" t="s">
        <v>3809</v>
      </c>
      <c r="G799" t="s">
        <v>1342</v>
      </c>
      <c r="H799" t="s">
        <v>106</v>
      </c>
      <c r="I799" s="77">
        <v>2000</v>
      </c>
      <c r="J799" s="77">
        <v>1822</v>
      </c>
      <c r="K799" s="77">
        <v>0</v>
      </c>
      <c r="L799" s="77">
        <v>130.67384000000001</v>
      </c>
      <c r="M799" s="78">
        <v>0</v>
      </c>
      <c r="N799" s="78">
        <v>0</v>
      </c>
      <c r="O799" s="78">
        <v>0</v>
      </c>
    </row>
    <row r="800" spans="2:15">
      <c r="B800" t="s">
        <v>3810</v>
      </c>
      <c r="C800" t="s">
        <v>3811</v>
      </c>
      <c r="D800" t="s">
        <v>398</v>
      </c>
      <c r="E800" t="s">
        <v>1248</v>
      </c>
      <c r="F800" t="s">
        <v>3167</v>
      </c>
      <c r="G800" t="s">
        <v>1342</v>
      </c>
      <c r="H800" t="s">
        <v>106</v>
      </c>
      <c r="I800" s="77">
        <v>266934.37</v>
      </c>
      <c r="J800" s="77">
        <v>247</v>
      </c>
      <c r="K800" s="77">
        <v>0</v>
      </c>
      <c r="L800" s="77">
        <v>2364.3498275254001</v>
      </c>
      <c r="M800" s="78">
        <v>8.9999999999999998E-4</v>
      </c>
      <c r="N800" s="78">
        <v>6.9999999999999999E-4</v>
      </c>
      <c r="O800" s="78">
        <v>1E-4</v>
      </c>
    </row>
    <row r="801" spans="2:15">
      <c r="B801" t="s">
        <v>3812</v>
      </c>
      <c r="C801" t="s">
        <v>2452</v>
      </c>
      <c r="D801" t="s">
        <v>2374</v>
      </c>
      <c r="E801" t="s">
        <v>1248</v>
      </c>
      <c r="F801" t="s">
        <v>2453</v>
      </c>
      <c r="G801" t="s">
        <v>1342</v>
      </c>
      <c r="H801" t="s">
        <v>106</v>
      </c>
      <c r="I801" s="77">
        <v>525</v>
      </c>
      <c r="J801" s="77">
        <v>328</v>
      </c>
      <c r="K801" s="77">
        <v>0</v>
      </c>
      <c r="L801" s="77">
        <v>6.1750920000000002</v>
      </c>
      <c r="M801" s="78">
        <v>0</v>
      </c>
      <c r="N801" s="78">
        <v>0</v>
      </c>
      <c r="O801" s="78">
        <v>0</v>
      </c>
    </row>
    <row r="802" spans="2:15">
      <c r="B802" t="s">
        <v>3813</v>
      </c>
      <c r="C802" t="s">
        <v>3814</v>
      </c>
      <c r="D802" t="s">
        <v>2374</v>
      </c>
      <c r="E802" t="s">
        <v>1248</v>
      </c>
      <c r="F802" t="s">
        <v>3815</v>
      </c>
      <c r="G802" t="s">
        <v>1342</v>
      </c>
      <c r="H802" t="s">
        <v>106</v>
      </c>
      <c r="I802" s="77">
        <v>31</v>
      </c>
      <c r="J802" s="77">
        <v>525</v>
      </c>
      <c r="K802" s="77">
        <v>0</v>
      </c>
      <c r="L802" s="77">
        <v>0.58362150000000002</v>
      </c>
      <c r="M802" s="78">
        <v>0</v>
      </c>
      <c r="N802" s="78">
        <v>0</v>
      </c>
      <c r="O802" s="78">
        <v>0</v>
      </c>
    </row>
    <row r="803" spans="2:15">
      <c r="B803" t="s">
        <v>3816</v>
      </c>
      <c r="C803" t="s">
        <v>3817</v>
      </c>
      <c r="D803" t="s">
        <v>398</v>
      </c>
      <c r="E803" t="s">
        <v>1248</v>
      </c>
      <c r="F803" t="s">
        <v>3818</v>
      </c>
      <c r="G803" t="s">
        <v>1342</v>
      </c>
      <c r="H803" t="s">
        <v>106</v>
      </c>
      <c r="I803" s="77">
        <v>475</v>
      </c>
      <c r="J803" s="77">
        <v>484</v>
      </c>
      <c r="K803" s="77">
        <v>0</v>
      </c>
      <c r="L803" s="77">
        <v>8.2442139999999995</v>
      </c>
      <c r="M803" s="78">
        <v>0</v>
      </c>
      <c r="N803" s="78">
        <v>0</v>
      </c>
      <c r="O803" s="78">
        <v>0</v>
      </c>
    </row>
    <row r="804" spans="2:15">
      <c r="B804" t="s">
        <v>3573</v>
      </c>
      <c r="C804" t="s">
        <v>3574</v>
      </c>
      <c r="D804" t="s">
        <v>2374</v>
      </c>
      <c r="E804" t="s">
        <v>1248</v>
      </c>
      <c r="F804" t="s">
        <v>3575</v>
      </c>
      <c r="G804" t="s">
        <v>1342</v>
      </c>
      <c r="H804" t="s">
        <v>106</v>
      </c>
      <c r="I804" s="77">
        <v>25989.14</v>
      </c>
      <c r="J804" s="77">
        <v>12740</v>
      </c>
      <c r="K804" s="77">
        <v>0</v>
      </c>
      <c r="L804" s="77">
        <v>11873.304939496</v>
      </c>
      <c r="M804" s="78">
        <v>0</v>
      </c>
      <c r="N804" s="78">
        <v>3.5999999999999999E-3</v>
      </c>
      <c r="O804" s="78">
        <v>5.0000000000000001E-4</v>
      </c>
    </row>
    <row r="805" spans="2:15">
      <c r="B805" t="s">
        <v>3819</v>
      </c>
      <c r="C805" t="s">
        <v>3820</v>
      </c>
      <c r="D805" t="s">
        <v>2896</v>
      </c>
      <c r="E805" t="s">
        <v>1248</v>
      </c>
      <c r="F805" t="s">
        <v>3821</v>
      </c>
      <c r="G805" t="s">
        <v>1342</v>
      </c>
      <c r="H805" t="s">
        <v>106</v>
      </c>
      <c r="I805" s="77">
        <v>3522.96</v>
      </c>
      <c r="J805" s="77">
        <v>121550</v>
      </c>
      <c r="K805" s="77">
        <v>0</v>
      </c>
      <c r="L805" s="77">
        <v>15355.81815768</v>
      </c>
      <c r="M805" s="78">
        <v>0</v>
      </c>
      <c r="N805" s="78">
        <v>4.5999999999999999E-3</v>
      </c>
      <c r="O805" s="78">
        <v>5.9999999999999995E-4</v>
      </c>
    </row>
    <row r="806" spans="2:15">
      <c r="B806" t="s">
        <v>3822</v>
      </c>
      <c r="C806" t="s">
        <v>3823</v>
      </c>
      <c r="D806" t="s">
        <v>2374</v>
      </c>
      <c r="E806" t="s">
        <v>1248</v>
      </c>
      <c r="F806" t="s">
        <v>3824</v>
      </c>
      <c r="G806" t="s">
        <v>1342</v>
      </c>
      <c r="H806" t="s">
        <v>106</v>
      </c>
      <c r="I806" s="77">
        <v>1366</v>
      </c>
      <c r="J806" s="77">
        <v>18.91</v>
      </c>
      <c r="K806" s="77">
        <v>0</v>
      </c>
      <c r="L806" s="77">
        <v>0.92630181160000002</v>
      </c>
      <c r="M806" s="78">
        <v>0</v>
      </c>
      <c r="N806" s="78">
        <v>0</v>
      </c>
      <c r="O806" s="78">
        <v>0</v>
      </c>
    </row>
    <row r="807" spans="2:15">
      <c r="B807" t="s">
        <v>3825</v>
      </c>
      <c r="C807" t="s">
        <v>3826</v>
      </c>
      <c r="D807" t="s">
        <v>2374</v>
      </c>
      <c r="E807" t="s">
        <v>1248</v>
      </c>
      <c r="F807" t="s">
        <v>3827</v>
      </c>
      <c r="G807" t="s">
        <v>1342</v>
      </c>
      <c r="H807" t="s">
        <v>106</v>
      </c>
      <c r="I807" s="77">
        <v>4626</v>
      </c>
      <c r="J807" s="77">
        <v>36.090000000000003</v>
      </c>
      <c r="K807" s="77">
        <v>0</v>
      </c>
      <c r="L807" s="77">
        <v>5.9869109124</v>
      </c>
      <c r="M807" s="78">
        <v>1E-4</v>
      </c>
      <c r="N807" s="78">
        <v>0</v>
      </c>
      <c r="O807" s="78">
        <v>0</v>
      </c>
    </row>
    <row r="808" spans="2:15">
      <c r="B808" t="s">
        <v>3828</v>
      </c>
      <c r="C808" t="s">
        <v>3829</v>
      </c>
      <c r="D808" t="s">
        <v>2374</v>
      </c>
      <c r="E808" t="s">
        <v>1248</v>
      </c>
      <c r="F808" t="s">
        <v>3830</v>
      </c>
      <c r="G808" t="s">
        <v>1393</v>
      </c>
      <c r="H808" t="s">
        <v>106</v>
      </c>
      <c r="I808" s="77">
        <v>1000</v>
      </c>
      <c r="J808" s="77">
        <v>2138</v>
      </c>
      <c r="K808" s="77">
        <v>0</v>
      </c>
      <c r="L808" s="77">
        <v>76.668679999999995</v>
      </c>
      <c r="M808" s="78">
        <v>2.9999999999999997E-4</v>
      </c>
      <c r="N808" s="78">
        <v>0</v>
      </c>
      <c r="O808" s="78">
        <v>0</v>
      </c>
    </row>
    <row r="809" spans="2:15">
      <c r="B809" t="s">
        <v>3831</v>
      </c>
      <c r="C809" t="s">
        <v>3832</v>
      </c>
      <c r="D809" t="s">
        <v>2374</v>
      </c>
      <c r="E809" t="s">
        <v>1248</v>
      </c>
      <c r="F809" t="s">
        <v>3833</v>
      </c>
      <c r="G809" t="s">
        <v>1393</v>
      </c>
      <c r="H809" t="s">
        <v>106</v>
      </c>
      <c r="I809" s="77">
        <v>862</v>
      </c>
      <c r="J809" s="77">
        <v>642</v>
      </c>
      <c r="K809" s="77">
        <v>0</v>
      </c>
      <c r="L809" s="77">
        <v>19.845067440000001</v>
      </c>
      <c r="M809" s="78">
        <v>0</v>
      </c>
      <c r="N809" s="78">
        <v>0</v>
      </c>
      <c r="O809" s="78">
        <v>0</v>
      </c>
    </row>
    <row r="810" spans="2:15">
      <c r="B810" t="s">
        <v>3834</v>
      </c>
      <c r="C810" t="s">
        <v>3835</v>
      </c>
      <c r="D810" t="s">
        <v>2374</v>
      </c>
      <c r="E810" t="s">
        <v>1248</v>
      </c>
      <c r="F810" t="s">
        <v>3836</v>
      </c>
      <c r="G810" t="s">
        <v>1393</v>
      </c>
      <c r="H810" t="s">
        <v>106</v>
      </c>
      <c r="I810" s="77">
        <v>9</v>
      </c>
      <c r="J810" s="77">
        <v>814</v>
      </c>
      <c r="K810" s="77">
        <v>0</v>
      </c>
      <c r="L810" s="77">
        <v>0.26271035999999998</v>
      </c>
      <c r="M810" s="78">
        <v>0</v>
      </c>
      <c r="N810" s="78">
        <v>0</v>
      </c>
      <c r="O810" s="78">
        <v>0</v>
      </c>
    </row>
    <row r="811" spans="2:15">
      <c r="B811" t="s">
        <v>3837</v>
      </c>
      <c r="C811" t="s">
        <v>3838</v>
      </c>
      <c r="D811" t="s">
        <v>2374</v>
      </c>
      <c r="E811" t="s">
        <v>1248</v>
      </c>
      <c r="F811" t="s">
        <v>2728</v>
      </c>
      <c r="G811" t="s">
        <v>1393</v>
      </c>
      <c r="H811" t="s">
        <v>106</v>
      </c>
      <c r="I811" s="77">
        <v>80</v>
      </c>
      <c r="J811" s="77">
        <v>256</v>
      </c>
      <c r="K811" s="77">
        <v>0</v>
      </c>
      <c r="L811" s="77">
        <v>0.73441279999999998</v>
      </c>
      <c r="M811" s="78">
        <v>0</v>
      </c>
      <c r="N811" s="78">
        <v>0</v>
      </c>
      <c r="O811" s="78">
        <v>0</v>
      </c>
    </row>
    <row r="812" spans="2:15">
      <c r="B812" t="s">
        <v>3839</v>
      </c>
      <c r="C812" t="s">
        <v>3840</v>
      </c>
      <c r="D812" t="s">
        <v>398</v>
      </c>
      <c r="E812" t="s">
        <v>1248</v>
      </c>
      <c r="F812" t="s">
        <v>3841</v>
      </c>
      <c r="G812" t="s">
        <v>1393</v>
      </c>
      <c r="H812" t="s">
        <v>106</v>
      </c>
      <c r="I812" s="77">
        <v>38</v>
      </c>
      <c r="J812" s="77">
        <v>1027</v>
      </c>
      <c r="K812" s="77">
        <v>2.5209579999999999E-2</v>
      </c>
      <c r="L812" s="77">
        <v>1.4246819399999999</v>
      </c>
      <c r="M812" s="78">
        <v>0</v>
      </c>
      <c r="N812" s="78">
        <v>0</v>
      </c>
      <c r="O812" s="78">
        <v>0</v>
      </c>
    </row>
    <row r="813" spans="2:15">
      <c r="B813" t="s">
        <v>3842</v>
      </c>
      <c r="C813" t="s">
        <v>3843</v>
      </c>
      <c r="D813" t="s">
        <v>398</v>
      </c>
      <c r="E813" t="s">
        <v>1248</v>
      </c>
      <c r="F813" t="s">
        <v>3844</v>
      </c>
      <c r="G813" t="s">
        <v>1393</v>
      </c>
      <c r="H813" t="s">
        <v>106</v>
      </c>
      <c r="I813" s="77">
        <v>9</v>
      </c>
      <c r="J813" s="77">
        <v>2024</v>
      </c>
      <c r="K813" s="77">
        <v>0</v>
      </c>
      <c r="L813" s="77">
        <v>0.65322575999999999</v>
      </c>
      <c r="M813" s="78">
        <v>0</v>
      </c>
      <c r="N813" s="78">
        <v>0</v>
      </c>
      <c r="O813" s="78">
        <v>0</v>
      </c>
    </row>
    <row r="814" spans="2:15">
      <c r="B814" t="s">
        <v>3845</v>
      </c>
      <c r="C814" t="s">
        <v>3846</v>
      </c>
      <c r="D814" t="s">
        <v>398</v>
      </c>
      <c r="E814" t="s">
        <v>1248</v>
      </c>
      <c r="F814" t="s">
        <v>3847</v>
      </c>
      <c r="G814" t="s">
        <v>1393</v>
      </c>
      <c r="H814" t="s">
        <v>106</v>
      </c>
      <c r="I814" s="77">
        <v>52</v>
      </c>
      <c r="J814" s="77">
        <v>3866</v>
      </c>
      <c r="K814" s="77">
        <v>0</v>
      </c>
      <c r="L814" s="77">
        <v>7.2090075200000001</v>
      </c>
      <c r="M814" s="78">
        <v>0</v>
      </c>
      <c r="N814" s="78">
        <v>0</v>
      </c>
      <c r="O814" s="78">
        <v>0</v>
      </c>
    </row>
    <row r="815" spans="2:15">
      <c r="B815" t="s">
        <v>3848</v>
      </c>
      <c r="C815" t="s">
        <v>3849</v>
      </c>
      <c r="D815" t="s">
        <v>398</v>
      </c>
      <c r="E815" t="s">
        <v>1248</v>
      </c>
      <c r="F815" t="s">
        <v>3850</v>
      </c>
      <c r="G815" t="s">
        <v>1284</v>
      </c>
      <c r="H815" t="s">
        <v>106</v>
      </c>
      <c r="I815" s="77">
        <v>2</v>
      </c>
      <c r="J815" s="77">
        <v>1531</v>
      </c>
      <c r="K815" s="77">
        <v>0</v>
      </c>
      <c r="L815" s="77">
        <v>0.10980332</v>
      </c>
      <c r="M815" s="78">
        <v>0</v>
      </c>
      <c r="N815" s="78">
        <v>0</v>
      </c>
      <c r="O815" s="78">
        <v>0</v>
      </c>
    </row>
    <row r="816" spans="2:15">
      <c r="B816" t="s">
        <v>3851</v>
      </c>
      <c r="C816" t="s">
        <v>3852</v>
      </c>
      <c r="D816" t="s">
        <v>398</v>
      </c>
      <c r="E816" t="s">
        <v>1248</v>
      </c>
      <c r="F816" t="s">
        <v>3853</v>
      </c>
      <c r="G816" t="s">
        <v>1284</v>
      </c>
      <c r="H816" t="s">
        <v>106</v>
      </c>
      <c r="I816" s="77">
        <v>14</v>
      </c>
      <c r="J816" s="77">
        <v>928</v>
      </c>
      <c r="K816" s="77">
        <v>0</v>
      </c>
      <c r="L816" s="77">
        <v>0.46589311999999999</v>
      </c>
      <c r="M816" s="78">
        <v>0</v>
      </c>
      <c r="N816" s="78">
        <v>0</v>
      </c>
      <c r="O816" s="78">
        <v>0</v>
      </c>
    </row>
    <row r="817" spans="2:15">
      <c r="B817" t="s">
        <v>3854</v>
      </c>
      <c r="C817" t="s">
        <v>3855</v>
      </c>
      <c r="D817" t="s">
        <v>398</v>
      </c>
      <c r="E817" t="s">
        <v>1248</v>
      </c>
      <c r="F817" t="s">
        <v>3074</v>
      </c>
      <c r="G817" t="s">
        <v>1284</v>
      </c>
      <c r="H817" t="s">
        <v>106</v>
      </c>
      <c r="I817" s="77">
        <v>4</v>
      </c>
      <c r="J817" s="77">
        <v>5365</v>
      </c>
      <c r="K817" s="77">
        <v>0</v>
      </c>
      <c r="L817" s="77">
        <v>0.76955560000000001</v>
      </c>
      <c r="M817" s="78">
        <v>0</v>
      </c>
      <c r="N817" s="78">
        <v>0</v>
      </c>
      <c r="O817" s="78">
        <v>0</v>
      </c>
    </row>
    <row r="818" spans="2:15">
      <c r="B818" t="s">
        <v>3856</v>
      </c>
      <c r="C818" t="s">
        <v>3857</v>
      </c>
      <c r="D818" t="s">
        <v>398</v>
      </c>
      <c r="E818" t="s">
        <v>1248</v>
      </c>
      <c r="F818" t="s">
        <v>3858</v>
      </c>
      <c r="G818" t="s">
        <v>1284</v>
      </c>
      <c r="H818" t="s">
        <v>106</v>
      </c>
      <c r="I818" s="77">
        <v>505</v>
      </c>
      <c r="J818" s="77">
        <v>3411</v>
      </c>
      <c r="K818" s="77">
        <v>0</v>
      </c>
      <c r="L818" s="77">
        <v>61.770822299999999</v>
      </c>
      <c r="M818" s="78">
        <v>0</v>
      </c>
      <c r="N818" s="78">
        <v>0</v>
      </c>
      <c r="O818" s="78">
        <v>0</v>
      </c>
    </row>
    <row r="819" spans="2:15">
      <c r="B819" t="s">
        <v>3859</v>
      </c>
      <c r="C819" t="s">
        <v>3860</v>
      </c>
      <c r="D819" t="s">
        <v>2656</v>
      </c>
      <c r="E819" t="s">
        <v>1248</v>
      </c>
      <c r="F819" t="s">
        <v>3861</v>
      </c>
      <c r="G819" t="s">
        <v>1284</v>
      </c>
      <c r="H819" t="s">
        <v>110</v>
      </c>
      <c r="I819" s="77">
        <v>200</v>
      </c>
      <c r="J819" s="77">
        <v>990.1</v>
      </c>
      <c r="K819" s="77">
        <v>0</v>
      </c>
      <c r="L819" s="77">
        <v>7.7152552400000003</v>
      </c>
      <c r="M819" s="78">
        <v>0</v>
      </c>
      <c r="N819" s="78">
        <v>0</v>
      </c>
      <c r="O819" s="78">
        <v>0</v>
      </c>
    </row>
    <row r="820" spans="2:15">
      <c r="B820" t="s">
        <v>3862</v>
      </c>
      <c r="C820" t="s">
        <v>3863</v>
      </c>
      <c r="D820" t="s">
        <v>2374</v>
      </c>
      <c r="E820" t="s">
        <v>1248</v>
      </c>
      <c r="F820" t="s">
        <v>3864</v>
      </c>
      <c r="G820" t="s">
        <v>1284</v>
      </c>
      <c r="H820" t="s">
        <v>106</v>
      </c>
      <c r="I820" s="77">
        <v>155</v>
      </c>
      <c r="J820" s="77">
        <v>4515</v>
      </c>
      <c r="K820" s="77">
        <v>0</v>
      </c>
      <c r="L820" s="77">
        <v>25.095724499999999</v>
      </c>
      <c r="M820" s="78">
        <v>0</v>
      </c>
      <c r="N820" s="78">
        <v>0</v>
      </c>
      <c r="O820" s="78">
        <v>0</v>
      </c>
    </row>
    <row r="821" spans="2:15">
      <c r="B821" t="s">
        <v>3865</v>
      </c>
      <c r="C821" t="s">
        <v>3866</v>
      </c>
      <c r="D821" t="s">
        <v>2374</v>
      </c>
      <c r="E821" t="s">
        <v>1248</v>
      </c>
      <c r="F821" t="s">
        <v>3867</v>
      </c>
      <c r="G821" t="s">
        <v>1284</v>
      </c>
      <c r="H821" t="s">
        <v>106</v>
      </c>
      <c r="I821" s="77">
        <v>11</v>
      </c>
      <c r="J821" s="77">
        <v>1879</v>
      </c>
      <c r="K821" s="77">
        <v>0</v>
      </c>
      <c r="L821" s="77">
        <v>0.74119033999999995</v>
      </c>
      <c r="M821" s="78">
        <v>0</v>
      </c>
      <c r="N821" s="78">
        <v>0</v>
      </c>
      <c r="O821" s="78">
        <v>0</v>
      </c>
    </row>
    <row r="822" spans="2:15">
      <c r="B822" t="s">
        <v>3868</v>
      </c>
      <c r="C822" t="s">
        <v>3869</v>
      </c>
      <c r="D822" t="s">
        <v>398</v>
      </c>
      <c r="E822" t="s">
        <v>1248</v>
      </c>
      <c r="F822" t="s">
        <v>3870</v>
      </c>
      <c r="G822" t="s">
        <v>1284</v>
      </c>
      <c r="H822" t="s">
        <v>106</v>
      </c>
      <c r="I822" s="77">
        <v>465</v>
      </c>
      <c r="J822" s="77">
        <v>1852</v>
      </c>
      <c r="K822" s="77">
        <v>0</v>
      </c>
      <c r="L822" s="77">
        <v>30.881914800000001</v>
      </c>
      <c r="M822" s="78">
        <v>0</v>
      </c>
      <c r="N822" s="78">
        <v>0</v>
      </c>
      <c r="O822" s="78">
        <v>0</v>
      </c>
    </row>
    <row r="823" spans="2:15">
      <c r="B823" t="s">
        <v>3871</v>
      </c>
      <c r="C823" t="s">
        <v>3872</v>
      </c>
      <c r="D823" t="s">
        <v>2374</v>
      </c>
      <c r="E823" t="s">
        <v>1248</v>
      </c>
      <c r="F823" t="s">
        <v>3873</v>
      </c>
      <c r="G823" t="s">
        <v>1284</v>
      </c>
      <c r="H823" t="s">
        <v>106</v>
      </c>
      <c r="I823" s="77">
        <v>23</v>
      </c>
      <c r="J823" s="77">
        <v>121</v>
      </c>
      <c r="K823" s="77">
        <v>0</v>
      </c>
      <c r="L823" s="77">
        <v>9.9798380000000006E-2</v>
      </c>
      <c r="M823" s="78">
        <v>0</v>
      </c>
      <c r="N823" s="78">
        <v>0</v>
      </c>
      <c r="O823" s="78">
        <v>0</v>
      </c>
    </row>
    <row r="824" spans="2:15">
      <c r="B824" t="s">
        <v>3874</v>
      </c>
      <c r="C824" t="s">
        <v>3875</v>
      </c>
      <c r="D824" t="s">
        <v>2374</v>
      </c>
      <c r="E824" t="s">
        <v>1248</v>
      </c>
      <c r="F824" t="s">
        <v>3876</v>
      </c>
      <c r="G824" t="s">
        <v>1284</v>
      </c>
      <c r="H824" t="s">
        <v>106</v>
      </c>
      <c r="I824" s="77">
        <v>48</v>
      </c>
      <c r="J824" s="77">
        <v>1049</v>
      </c>
      <c r="K824" s="77">
        <v>0</v>
      </c>
      <c r="L824" s="77">
        <v>1.8056227199999999</v>
      </c>
      <c r="M824" s="78">
        <v>0</v>
      </c>
      <c r="N824" s="78">
        <v>0</v>
      </c>
      <c r="O824" s="78">
        <v>0</v>
      </c>
    </row>
    <row r="825" spans="2:15">
      <c r="B825" t="s">
        <v>3877</v>
      </c>
      <c r="C825" t="s">
        <v>3878</v>
      </c>
      <c r="D825" t="s">
        <v>398</v>
      </c>
      <c r="E825" t="s">
        <v>1248</v>
      </c>
      <c r="F825" t="s">
        <v>3879</v>
      </c>
      <c r="G825" t="s">
        <v>1284</v>
      </c>
      <c r="H825" t="s">
        <v>106</v>
      </c>
      <c r="I825" s="77">
        <v>8</v>
      </c>
      <c r="J825" s="77">
        <v>5962</v>
      </c>
      <c r="K825" s="77">
        <v>0</v>
      </c>
      <c r="L825" s="77">
        <v>1.7103785600000001</v>
      </c>
      <c r="M825" s="78">
        <v>0</v>
      </c>
      <c r="N825" s="78">
        <v>0</v>
      </c>
      <c r="O825" s="78">
        <v>0</v>
      </c>
    </row>
    <row r="826" spans="2:15">
      <c r="B826" t="s">
        <v>3880</v>
      </c>
      <c r="C826" t="s">
        <v>3881</v>
      </c>
      <c r="D826" t="s">
        <v>398</v>
      </c>
      <c r="E826" t="s">
        <v>1248</v>
      </c>
      <c r="F826" t="s">
        <v>3882</v>
      </c>
      <c r="G826" t="s">
        <v>1284</v>
      </c>
      <c r="H826" t="s">
        <v>106</v>
      </c>
      <c r="I826" s="77">
        <v>4</v>
      </c>
      <c r="J826" s="77">
        <v>2367</v>
      </c>
      <c r="K826" s="77">
        <v>0</v>
      </c>
      <c r="L826" s="77">
        <v>0.33952248000000002</v>
      </c>
      <c r="M826" s="78">
        <v>0</v>
      </c>
      <c r="N826" s="78">
        <v>0</v>
      </c>
      <c r="O826" s="78">
        <v>0</v>
      </c>
    </row>
    <row r="827" spans="2:15">
      <c r="B827" t="s">
        <v>3883</v>
      </c>
      <c r="C827" t="s">
        <v>3884</v>
      </c>
      <c r="D827" t="s">
        <v>2374</v>
      </c>
      <c r="E827" t="s">
        <v>1248</v>
      </c>
      <c r="F827" t="s">
        <v>3885</v>
      </c>
      <c r="G827" t="s">
        <v>1284</v>
      </c>
      <c r="H827" t="s">
        <v>106</v>
      </c>
      <c r="I827" s="77">
        <v>4</v>
      </c>
      <c r="J827" s="77">
        <v>575</v>
      </c>
      <c r="K827" s="77">
        <v>0</v>
      </c>
      <c r="L827" s="77">
        <v>8.2477999999999996E-2</v>
      </c>
      <c r="M827" s="78">
        <v>0</v>
      </c>
      <c r="N827" s="78">
        <v>0</v>
      </c>
      <c r="O827" s="78">
        <v>0</v>
      </c>
    </row>
    <row r="828" spans="2:15">
      <c r="B828" t="s">
        <v>3886</v>
      </c>
      <c r="C828" t="s">
        <v>3887</v>
      </c>
      <c r="D828" t="s">
        <v>2374</v>
      </c>
      <c r="E828" t="s">
        <v>1248</v>
      </c>
      <c r="F828" t="s">
        <v>2758</v>
      </c>
      <c r="G828" t="s">
        <v>1284</v>
      </c>
      <c r="H828" t="s">
        <v>106</v>
      </c>
      <c r="I828" s="77">
        <v>380</v>
      </c>
      <c r="J828" s="77">
        <v>2069</v>
      </c>
      <c r="K828" s="77">
        <v>0</v>
      </c>
      <c r="L828" s="77">
        <v>28.193849199999999</v>
      </c>
      <c r="M828" s="78">
        <v>0</v>
      </c>
      <c r="N828" s="78">
        <v>0</v>
      </c>
      <c r="O828" s="78">
        <v>0</v>
      </c>
    </row>
    <row r="829" spans="2:15">
      <c r="B829" t="s">
        <v>3888</v>
      </c>
      <c r="C829" t="s">
        <v>3889</v>
      </c>
      <c r="D829" t="s">
        <v>398</v>
      </c>
      <c r="E829" t="s">
        <v>1248</v>
      </c>
      <c r="F829" t="s">
        <v>3890</v>
      </c>
      <c r="G829" t="s">
        <v>1372</v>
      </c>
      <c r="H829" t="s">
        <v>106</v>
      </c>
      <c r="I829" s="77">
        <v>50</v>
      </c>
      <c r="J829" s="77">
        <v>3403</v>
      </c>
      <c r="K829" s="77">
        <v>0.14006916</v>
      </c>
      <c r="L829" s="77">
        <v>6.2416481599999996</v>
      </c>
      <c r="M829" s="78">
        <v>0</v>
      </c>
      <c r="N829" s="78">
        <v>0</v>
      </c>
      <c r="O829" s="78">
        <v>0</v>
      </c>
    </row>
    <row r="830" spans="2:15">
      <c r="B830" t="s">
        <v>3891</v>
      </c>
      <c r="C830" t="s">
        <v>3892</v>
      </c>
      <c r="D830" t="s">
        <v>2374</v>
      </c>
      <c r="E830" t="s">
        <v>1248</v>
      </c>
      <c r="F830" t="s">
        <v>3893</v>
      </c>
      <c r="G830" t="s">
        <v>1372</v>
      </c>
      <c r="H830" t="s">
        <v>106</v>
      </c>
      <c r="I830" s="77">
        <v>15</v>
      </c>
      <c r="J830" s="77">
        <v>661</v>
      </c>
      <c r="K830" s="77">
        <v>0</v>
      </c>
      <c r="L830" s="77">
        <v>0.35555189999999998</v>
      </c>
      <c r="M830" s="78">
        <v>0</v>
      </c>
      <c r="N830" s="78">
        <v>0</v>
      </c>
      <c r="O830" s="78">
        <v>0</v>
      </c>
    </row>
    <row r="831" spans="2:15">
      <c r="B831" t="s">
        <v>3894</v>
      </c>
      <c r="C831" t="s">
        <v>3895</v>
      </c>
      <c r="D831" t="s">
        <v>398</v>
      </c>
      <c r="E831" t="s">
        <v>1248</v>
      </c>
      <c r="F831" t="s">
        <v>3896</v>
      </c>
      <c r="G831" t="s">
        <v>1372</v>
      </c>
      <c r="H831" t="s">
        <v>106</v>
      </c>
      <c r="I831" s="77">
        <v>1</v>
      </c>
      <c r="J831" s="77">
        <v>3345</v>
      </c>
      <c r="K831" s="77">
        <v>0</v>
      </c>
      <c r="L831" s="77">
        <v>0.11995169999999999</v>
      </c>
      <c r="M831" s="78">
        <v>0</v>
      </c>
      <c r="N831" s="78">
        <v>0</v>
      </c>
      <c r="O831" s="78">
        <v>0</v>
      </c>
    </row>
    <row r="832" spans="2:15">
      <c r="B832" t="s">
        <v>3897</v>
      </c>
      <c r="C832" t="s">
        <v>3898</v>
      </c>
      <c r="D832" t="s">
        <v>398</v>
      </c>
      <c r="E832" t="s">
        <v>1248</v>
      </c>
      <c r="F832" t="s">
        <v>3899</v>
      </c>
      <c r="G832" t="s">
        <v>1372</v>
      </c>
      <c r="H832" t="s">
        <v>106</v>
      </c>
      <c r="I832" s="77">
        <v>54</v>
      </c>
      <c r="J832" s="77">
        <v>10698</v>
      </c>
      <c r="K832" s="77">
        <v>0</v>
      </c>
      <c r="L832" s="77">
        <v>20.716035120000001</v>
      </c>
      <c r="M832" s="78">
        <v>0</v>
      </c>
      <c r="N832" s="78">
        <v>0</v>
      </c>
      <c r="O832" s="78">
        <v>0</v>
      </c>
    </row>
    <row r="833" spans="2:2">
      <c r="B833" t="s">
        <v>258</v>
      </c>
    </row>
    <row r="834" spans="2:2">
      <c r="B834" t="s">
        <v>400</v>
      </c>
    </row>
    <row r="835" spans="2:2">
      <c r="B835" t="s">
        <v>401</v>
      </c>
    </row>
    <row r="836" spans="2:2">
      <c r="B836" t="s">
        <v>402</v>
      </c>
    </row>
    <row r="837" spans="2:2">
      <c r="B837" t="s">
        <v>403</v>
      </c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43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55" style="15" customWidth="1"/>
    <col min="3" max="3" width="21.7109375" style="15" customWidth="1"/>
    <col min="4" max="5" width="10.7109375" style="15" customWidth="1"/>
    <col min="6" max="6" width="17.5703125" style="15" customWidth="1"/>
    <col min="7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6">
        <v>45016</v>
      </c>
    </row>
    <row r="2" spans="2:63" s="1" customFormat="1">
      <c r="B2" s="2" t="s">
        <v>1</v>
      </c>
      <c r="C2" s="12" t="s">
        <v>198</v>
      </c>
    </row>
    <row r="3" spans="2:63" s="1" customFormat="1">
      <c r="B3" s="2" t="s">
        <v>2</v>
      </c>
      <c r="C3" s="26" t="s">
        <v>197</v>
      </c>
    </row>
    <row r="4" spans="2:63" s="1" customFormat="1">
      <c r="B4" s="2" t="s">
        <v>3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117413924.20999999</v>
      </c>
      <c r="I11" s="7"/>
      <c r="J11" s="75">
        <v>43.223221889999998</v>
      </c>
      <c r="K11" s="75">
        <v>3834755.4912667344</v>
      </c>
      <c r="L11" s="7"/>
      <c r="M11" s="76">
        <v>1</v>
      </c>
      <c r="N11" s="76">
        <v>0.15720000000000001</v>
      </c>
      <c r="O11" s="35"/>
      <c r="BH11" s="16"/>
      <c r="BI11" s="19"/>
      <c r="BK11" s="16"/>
    </row>
    <row r="12" spans="2:63">
      <c r="B12" s="79" t="s">
        <v>207</v>
      </c>
      <c r="D12" s="16"/>
      <c r="E12" s="16"/>
      <c r="F12" s="16"/>
      <c r="G12" s="16"/>
      <c r="H12" s="81">
        <v>81049429.379999995</v>
      </c>
      <c r="J12" s="81">
        <v>0</v>
      </c>
      <c r="K12" s="81">
        <v>942558.03819999006</v>
      </c>
      <c r="M12" s="80">
        <v>0.24579999999999999</v>
      </c>
      <c r="N12" s="80">
        <v>3.8600000000000002E-2</v>
      </c>
    </row>
    <row r="13" spans="2:63">
      <c r="B13" s="79" t="s">
        <v>3900</v>
      </c>
      <c r="D13" s="16"/>
      <c r="E13" s="16"/>
      <c r="F13" s="16"/>
      <c r="G13" s="16"/>
      <c r="H13" s="81">
        <v>21568716.390000001</v>
      </c>
      <c r="J13" s="81">
        <v>0</v>
      </c>
      <c r="K13" s="81">
        <v>636140.25622770004</v>
      </c>
      <c r="M13" s="80">
        <v>0.16589999999999999</v>
      </c>
      <c r="N13" s="80">
        <v>2.6100000000000002E-2</v>
      </c>
    </row>
    <row r="14" spans="2:63">
      <c r="B14" t="s">
        <v>3901</v>
      </c>
      <c r="C14" t="s">
        <v>3902</v>
      </c>
      <c r="D14" t="s">
        <v>100</v>
      </c>
      <c r="E14" t="s">
        <v>3903</v>
      </c>
      <c r="F14" t="s">
        <v>411</v>
      </c>
      <c r="G14" t="s">
        <v>102</v>
      </c>
      <c r="H14" s="77">
        <v>223</v>
      </c>
      <c r="I14" s="77">
        <v>734.1</v>
      </c>
      <c r="J14" s="77">
        <v>0</v>
      </c>
      <c r="K14" s="77">
        <v>1.637043</v>
      </c>
      <c r="L14" s="78">
        <v>0</v>
      </c>
      <c r="M14" s="78">
        <v>0</v>
      </c>
      <c r="N14" s="78">
        <v>0</v>
      </c>
    </row>
    <row r="15" spans="2:63">
      <c r="B15" t="s">
        <v>3904</v>
      </c>
      <c r="C15" t="s">
        <v>3905</v>
      </c>
      <c r="D15" t="s">
        <v>100</v>
      </c>
      <c r="E15" t="s">
        <v>3906</v>
      </c>
      <c r="F15" t="s">
        <v>112</v>
      </c>
      <c r="G15" t="s">
        <v>102</v>
      </c>
      <c r="H15" s="77">
        <v>14</v>
      </c>
      <c r="I15" s="77">
        <v>25650</v>
      </c>
      <c r="J15" s="77">
        <v>0</v>
      </c>
      <c r="K15" s="77">
        <v>3.5910000000000002</v>
      </c>
      <c r="L15" s="78">
        <v>0</v>
      </c>
      <c r="M15" s="78">
        <v>0</v>
      </c>
      <c r="N15" s="78">
        <v>0</v>
      </c>
    </row>
    <row r="16" spans="2:63">
      <c r="B16" t="s">
        <v>3907</v>
      </c>
      <c r="C16" t="s">
        <v>3908</v>
      </c>
      <c r="D16" t="s">
        <v>100</v>
      </c>
      <c r="E16" t="s">
        <v>3909</v>
      </c>
      <c r="F16" t="s">
        <v>3910</v>
      </c>
      <c r="G16" t="s">
        <v>102</v>
      </c>
      <c r="H16" s="77">
        <v>640609</v>
      </c>
      <c r="I16" s="77">
        <v>1695</v>
      </c>
      <c r="J16" s="77">
        <v>0</v>
      </c>
      <c r="K16" s="77">
        <v>10858.322550000001</v>
      </c>
      <c r="L16" s="78">
        <v>3.3700000000000001E-2</v>
      </c>
      <c r="M16" s="78">
        <v>2.8E-3</v>
      </c>
      <c r="N16" s="78">
        <v>4.0000000000000002E-4</v>
      </c>
    </row>
    <row r="17" spans="2:14">
      <c r="B17" t="s">
        <v>3911</v>
      </c>
      <c r="C17" t="s">
        <v>3912</v>
      </c>
      <c r="D17" t="s">
        <v>100</v>
      </c>
      <c r="E17" t="s">
        <v>3909</v>
      </c>
      <c r="F17" t="s">
        <v>3910</v>
      </c>
      <c r="G17" t="s">
        <v>102</v>
      </c>
      <c r="H17" s="77">
        <v>228946</v>
      </c>
      <c r="I17" s="77">
        <v>1619</v>
      </c>
      <c r="J17" s="77">
        <v>0</v>
      </c>
      <c r="K17" s="77">
        <v>3706.6357400000002</v>
      </c>
      <c r="L17" s="78">
        <v>4.3900000000000002E-2</v>
      </c>
      <c r="M17" s="78">
        <v>1E-3</v>
      </c>
      <c r="N17" s="78">
        <v>2.0000000000000001E-4</v>
      </c>
    </row>
    <row r="18" spans="2:14">
      <c r="B18" t="s">
        <v>3913</v>
      </c>
      <c r="C18" t="s">
        <v>3914</v>
      </c>
      <c r="D18" t="s">
        <v>100</v>
      </c>
      <c r="E18" t="s">
        <v>3909</v>
      </c>
      <c r="F18" t="s">
        <v>3910</v>
      </c>
      <c r="G18" t="s">
        <v>102</v>
      </c>
      <c r="H18" s="77">
        <v>5675044</v>
      </c>
      <c r="I18" s="77">
        <v>1616</v>
      </c>
      <c r="J18" s="77">
        <v>0</v>
      </c>
      <c r="K18" s="77">
        <v>91708.711039999995</v>
      </c>
      <c r="L18" s="78">
        <v>2.2700000000000001E-2</v>
      </c>
      <c r="M18" s="78">
        <v>2.3900000000000001E-2</v>
      </c>
      <c r="N18" s="78">
        <v>3.8E-3</v>
      </c>
    </row>
    <row r="19" spans="2:14">
      <c r="B19" t="s">
        <v>3915</v>
      </c>
      <c r="C19" t="s">
        <v>3916</v>
      </c>
      <c r="D19" t="s">
        <v>100</v>
      </c>
      <c r="E19" t="s">
        <v>3909</v>
      </c>
      <c r="F19" t="s">
        <v>3910</v>
      </c>
      <c r="G19" t="s">
        <v>102</v>
      </c>
      <c r="H19" s="77">
        <v>1491952.87</v>
      </c>
      <c r="I19" s="77">
        <v>2939</v>
      </c>
      <c r="J19" s="77">
        <v>0</v>
      </c>
      <c r="K19" s="77">
        <v>43848.494849299997</v>
      </c>
      <c r="L19" s="78">
        <v>2.2499999999999999E-2</v>
      </c>
      <c r="M19" s="78">
        <v>1.14E-2</v>
      </c>
      <c r="N19" s="78">
        <v>1.8E-3</v>
      </c>
    </row>
    <row r="20" spans="2:14">
      <c r="B20" t="s">
        <v>3917</v>
      </c>
      <c r="C20" t="s">
        <v>3918</v>
      </c>
      <c r="D20" t="s">
        <v>100</v>
      </c>
      <c r="E20" t="s">
        <v>3909</v>
      </c>
      <c r="F20" t="s">
        <v>3910</v>
      </c>
      <c r="G20" t="s">
        <v>102</v>
      </c>
      <c r="H20" s="77">
        <v>1328088.58</v>
      </c>
      <c r="I20" s="77">
        <v>1701</v>
      </c>
      <c r="J20" s="77">
        <v>0</v>
      </c>
      <c r="K20" s="77">
        <v>22590.7867458</v>
      </c>
      <c r="L20" s="78">
        <v>2.8199999999999999E-2</v>
      </c>
      <c r="M20" s="78">
        <v>5.8999999999999999E-3</v>
      </c>
      <c r="N20" s="78">
        <v>8.9999999999999998E-4</v>
      </c>
    </row>
    <row r="21" spans="2:14">
      <c r="B21" t="s">
        <v>3919</v>
      </c>
      <c r="C21" t="s">
        <v>3920</v>
      </c>
      <c r="D21" t="s">
        <v>100</v>
      </c>
      <c r="E21" t="s">
        <v>3909</v>
      </c>
      <c r="F21" t="s">
        <v>3910</v>
      </c>
      <c r="G21" t="s">
        <v>102</v>
      </c>
      <c r="H21" s="77">
        <v>166</v>
      </c>
      <c r="I21" s="77">
        <v>2634</v>
      </c>
      <c r="J21" s="77">
        <v>0</v>
      </c>
      <c r="K21" s="77">
        <v>4.3724400000000001</v>
      </c>
      <c r="L21" s="78">
        <v>0</v>
      </c>
      <c r="M21" s="78">
        <v>0</v>
      </c>
      <c r="N21" s="78">
        <v>0</v>
      </c>
    </row>
    <row r="22" spans="2:14">
      <c r="B22" t="s">
        <v>3921</v>
      </c>
      <c r="C22" t="s">
        <v>3922</v>
      </c>
      <c r="D22" t="s">
        <v>100</v>
      </c>
      <c r="E22" t="s">
        <v>3923</v>
      </c>
      <c r="F22" t="s">
        <v>3910</v>
      </c>
      <c r="G22" t="s">
        <v>102</v>
      </c>
      <c r="H22" s="77">
        <v>6129</v>
      </c>
      <c r="I22" s="77">
        <v>2669</v>
      </c>
      <c r="J22" s="77">
        <v>0</v>
      </c>
      <c r="K22" s="77">
        <v>163.58301</v>
      </c>
      <c r="L22" s="78">
        <v>2.0000000000000001E-4</v>
      </c>
      <c r="M22" s="78">
        <v>0</v>
      </c>
      <c r="N22" s="78">
        <v>0</v>
      </c>
    </row>
    <row r="23" spans="2:14">
      <c r="B23" t="s">
        <v>3924</v>
      </c>
      <c r="C23" t="s">
        <v>3925</v>
      </c>
      <c r="D23" t="s">
        <v>100</v>
      </c>
      <c r="E23" t="s">
        <v>3923</v>
      </c>
      <c r="F23" t="s">
        <v>3910</v>
      </c>
      <c r="G23" t="s">
        <v>102</v>
      </c>
      <c r="H23" s="77">
        <v>1040</v>
      </c>
      <c r="I23" s="77">
        <v>2343</v>
      </c>
      <c r="J23" s="77">
        <v>0</v>
      </c>
      <c r="K23" s="77">
        <v>24.3672</v>
      </c>
      <c r="L23" s="78">
        <v>0</v>
      </c>
      <c r="M23" s="78">
        <v>0</v>
      </c>
      <c r="N23" s="78">
        <v>0</v>
      </c>
    </row>
    <row r="24" spans="2:14">
      <c r="B24" t="s">
        <v>3926</v>
      </c>
      <c r="C24" t="s">
        <v>3927</v>
      </c>
      <c r="D24" t="s">
        <v>100</v>
      </c>
      <c r="E24" t="s">
        <v>3923</v>
      </c>
      <c r="F24" t="s">
        <v>3910</v>
      </c>
      <c r="G24" t="s">
        <v>102</v>
      </c>
      <c r="H24" s="77">
        <v>4403</v>
      </c>
      <c r="I24" s="77">
        <v>840.8</v>
      </c>
      <c r="J24" s="77">
        <v>0</v>
      </c>
      <c r="K24" s="77">
        <v>37.020423999999998</v>
      </c>
      <c r="L24" s="78">
        <v>2.0000000000000001E-4</v>
      </c>
      <c r="M24" s="78">
        <v>0</v>
      </c>
      <c r="N24" s="78">
        <v>0</v>
      </c>
    </row>
    <row r="25" spans="2:14">
      <c r="B25" t="s">
        <v>3928</v>
      </c>
      <c r="C25" t="s">
        <v>3929</v>
      </c>
      <c r="D25" t="s">
        <v>100</v>
      </c>
      <c r="E25" t="s">
        <v>3923</v>
      </c>
      <c r="F25" t="s">
        <v>3910</v>
      </c>
      <c r="G25" t="s">
        <v>102</v>
      </c>
      <c r="H25" s="77">
        <v>500</v>
      </c>
      <c r="I25" s="77">
        <v>1050</v>
      </c>
      <c r="J25" s="77">
        <v>0</v>
      </c>
      <c r="K25" s="77">
        <v>5.25</v>
      </c>
      <c r="L25" s="78">
        <v>0</v>
      </c>
      <c r="M25" s="78">
        <v>0</v>
      </c>
      <c r="N25" s="78">
        <v>0</v>
      </c>
    </row>
    <row r="26" spans="2:14">
      <c r="B26" t="s">
        <v>3930</v>
      </c>
      <c r="C26" t="s">
        <v>3931</v>
      </c>
      <c r="D26" t="s">
        <v>100</v>
      </c>
      <c r="E26" t="s">
        <v>3932</v>
      </c>
      <c r="F26" t="s">
        <v>3910</v>
      </c>
      <c r="G26" t="s">
        <v>102</v>
      </c>
      <c r="H26" s="77">
        <v>916709</v>
      </c>
      <c r="I26" s="77">
        <v>1700</v>
      </c>
      <c r="J26" s="77">
        <v>0</v>
      </c>
      <c r="K26" s="77">
        <v>15584.053</v>
      </c>
      <c r="L26" s="78">
        <v>5.6300000000000003E-2</v>
      </c>
      <c r="M26" s="78">
        <v>4.1000000000000003E-3</v>
      </c>
      <c r="N26" s="78">
        <v>5.9999999999999995E-4</v>
      </c>
    </row>
    <row r="27" spans="2:14">
      <c r="B27" t="s">
        <v>3933</v>
      </c>
      <c r="C27" t="s">
        <v>3934</v>
      </c>
      <c r="D27" t="s">
        <v>100</v>
      </c>
      <c r="E27" t="s">
        <v>3932</v>
      </c>
      <c r="F27" t="s">
        <v>3910</v>
      </c>
      <c r="G27" t="s">
        <v>102</v>
      </c>
      <c r="H27" s="77">
        <v>3106041</v>
      </c>
      <c r="I27" s="77">
        <v>1607</v>
      </c>
      <c r="J27" s="77">
        <v>0</v>
      </c>
      <c r="K27" s="77">
        <v>49914.078869999998</v>
      </c>
      <c r="L27" s="78">
        <v>5.6000000000000001E-2</v>
      </c>
      <c r="M27" s="78">
        <v>1.2999999999999999E-2</v>
      </c>
      <c r="N27" s="78">
        <v>2E-3</v>
      </c>
    </row>
    <row r="28" spans="2:14">
      <c r="B28" t="s">
        <v>3935</v>
      </c>
      <c r="C28" t="s">
        <v>3936</v>
      </c>
      <c r="D28" t="s">
        <v>100</v>
      </c>
      <c r="E28" t="s">
        <v>3932</v>
      </c>
      <c r="F28" t="s">
        <v>3910</v>
      </c>
      <c r="G28" t="s">
        <v>102</v>
      </c>
      <c r="H28" s="77">
        <v>2500</v>
      </c>
      <c r="I28" s="77">
        <v>105.9</v>
      </c>
      <c r="J28" s="77">
        <v>0</v>
      </c>
      <c r="K28" s="77">
        <v>2.6475</v>
      </c>
      <c r="L28" s="78">
        <v>1E-4</v>
      </c>
      <c r="M28" s="78">
        <v>0</v>
      </c>
      <c r="N28" s="78">
        <v>0</v>
      </c>
    </row>
    <row r="29" spans="2:14">
      <c r="B29" t="s">
        <v>3937</v>
      </c>
      <c r="C29" t="s">
        <v>3938</v>
      </c>
      <c r="D29" t="s">
        <v>100</v>
      </c>
      <c r="E29" t="s">
        <v>3932</v>
      </c>
      <c r="F29" t="s">
        <v>3910</v>
      </c>
      <c r="G29" t="s">
        <v>102</v>
      </c>
      <c r="H29" s="77">
        <v>2990141.83</v>
      </c>
      <c r="I29" s="77">
        <v>2899</v>
      </c>
      <c r="J29" s="77">
        <v>0</v>
      </c>
      <c r="K29" s="77">
        <v>86684.211651699996</v>
      </c>
      <c r="L29" s="78">
        <v>2.0400000000000001E-2</v>
      </c>
      <c r="M29" s="78">
        <v>2.2599999999999999E-2</v>
      </c>
      <c r="N29" s="78">
        <v>3.5999999999999999E-3</v>
      </c>
    </row>
    <row r="30" spans="2:14">
      <c r="B30" t="s">
        <v>3939</v>
      </c>
      <c r="C30" t="s">
        <v>3940</v>
      </c>
      <c r="D30" t="s">
        <v>100</v>
      </c>
      <c r="E30" t="s">
        <v>3932</v>
      </c>
      <c r="F30" t="s">
        <v>3910</v>
      </c>
      <c r="G30" t="s">
        <v>102</v>
      </c>
      <c r="H30" s="77">
        <v>400</v>
      </c>
      <c r="I30" s="77">
        <v>707.9</v>
      </c>
      <c r="J30" s="77">
        <v>0</v>
      </c>
      <c r="K30" s="77">
        <v>2.8315999999999999</v>
      </c>
      <c r="L30" s="78">
        <v>0</v>
      </c>
      <c r="M30" s="78">
        <v>0</v>
      </c>
      <c r="N30" s="78">
        <v>0</v>
      </c>
    </row>
    <row r="31" spans="2:14">
      <c r="B31" t="s">
        <v>3941</v>
      </c>
      <c r="C31" t="s">
        <v>3942</v>
      </c>
      <c r="D31" t="s">
        <v>100</v>
      </c>
      <c r="E31" t="s">
        <v>3932</v>
      </c>
      <c r="F31" t="s">
        <v>3910</v>
      </c>
      <c r="G31" t="s">
        <v>102</v>
      </c>
      <c r="H31" s="77">
        <v>143</v>
      </c>
      <c r="I31" s="77">
        <v>2195</v>
      </c>
      <c r="J31" s="77">
        <v>0</v>
      </c>
      <c r="K31" s="77">
        <v>3.1388500000000001</v>
      </c>
      <c r="L31" s="78">
        <v>0</v>
      </c>
      <c r="M31" s="78">
        <v>0</v>
      </c>
      <c r="N31" s="78">
        <v>0</v>
      </c>
    </row>
    <row r="32" spans="2:14">
      <c r="B32" t="s">
        <v>3943</v>
      </c>
      <c r="C32" t="s">
        <v>3944</v>
      </c>
      <c r="D32" t="s">
        <v>100</v>
      </c>
      <c r="E32" t="s">
        <v>3932</v>
      </c>
      <c r="F32" t="s">
        <v>3910</v>
      </c>
      <c r="G32" t="s">
        <v>102</v>
      </c>
      <c r="H32" s="77">
        <v>1364098.39</v>
      </c>
      <c r="I32" s="77">
        <v>1700</v>
      </c>
      <c r="J32" s="77">
        <v>0</v>
      </c>
      <c r="K32" s="77">
        <v>23189.672630000001</v>
      </c>
      <c r="L32" s="78">
        <v>9.1999999999999998E-3</v>
      </c>
      <c r="M32" s="78">
        <v>6.0000000000000001E-3</v>
      </c>
      <c r="N32" s="78">
        <v>1E-3</v>
      </c>
    </row>
    <row r="33" spans="2:14">
      <c r="B33" t="s">
        <v>3945</v>
      </c>
      <c r="C33" t="s">
        <v>3946</v>
      </c>
      <c r="D33" t="s">
        <v>100</v>
      </c>
      <c r="E33" t="s">
        <v>3932</v>
      </c>
      <c r="F33" t="s">
        <v>3910</v>
      </c>
      <c r="G33" t="s">
        <v>102</v>
      </c>
      <c r="H33" s="77">
        <v>722797.16</v>
      </c>
      <c r="I33" s="77">
        <v>1717</v>
      </c>
      <c r="J33" s="77">
        <v>0</v>
      </c>
      <c r="K33" s="77">
        <v>12410.4272372</v>
      </c>
      <c r="L33" s="78">
        <v>7.4999999999999997E-3</v>
      </c>
      <c r="M33" s="78">
        <v>3.2000000000000002E-3</v>
      </c>
      <c r="N33" s="78">
        <v>5.0000000000000001E-4</v>
      </c>
    </row>
    <row r="34" spans="2:14">
      <c r="B34" t="s">
        <v>3947</v>
      </c>
      <c r="C34" t="s">
        <v>3948</v>
      </c>
      <c r="D34" t="s">
        <v>100</v>
      </c>
      <c r="E34" t="s">
        <v>3949</v>
      </c>
      <c r="F34" t="s">
        <v>3910</v>
      </c>
      <c r="G34" t="s">
        <v>102</v>
      </c>
      <c r="H34" s="77">
        <v>9462</v>
      </c>
      <c r="I34" s="77">
        <v>1125</v>
      </c>
      <c r="J34" s="77">
        <v>0</v>
      </c>
      <c r="K34" s="77">
        <v>106.44750000000001</v>
      </c>
      <c r="L34" s="78">
        <v>2.0000000000000001E-4</v>
      </c>
      <c r="M34" s="78">
        <v>0</v>
      </c>
      <c r="N34" s="78">
        <v>0</v>
      </c>
    </row>
    <row r="35" spans="2:14">
      <c r="B35" t="s">
        <v>3950</v>
      </c>
      <c r="C35" t="s">
        <v>3951</v>
      </c>
      <c r="D35" t="s">
        <v>100</v>
      </c>
      <c r="E35" t="s">
        <v>3949</v>
      </c>
      <c r="F35" t="s">
        <v>3910</v>
      </c>
      <c r="G35" t="s">
        <v>102</v>
      </c>
      <c r="H35" s="77">
        <v>78324.83</v>
      </c>
      <c r="I35" s="77">
        <v>1695</v>
      </c>
      <c r="J35" s="77">
        <v>0</v>
      </c>
      <c r="K35" s="77">
        <v>1327.6058685</v>
      </c>
      <c r="L35" s="78">
        <v>1.2999999999999999E-3</v>
      </c>
      <c r="M35" s="78">
        <v>2.9999999999999997E-4</v>
      </c>
      <c r="N35" s="78">
        <v>1E-4</v>
      </c>
    </row>
    <row r="36" spans="2:14">
      <c r="B36" t="s">
        <v>3952</v>
      </c>
      <c r="C36" t="s">
        <v>3953</v>
      </c>
      <c r="D36" t="s">
        <v>100</v>
      </c>
      <c r="E36" t="s">
        <v>3949</v>
      </c>
      <c r="F36" t="s">
        <v>3910</v>
      </c>
      <c r="G36" t="s">
        <v>102</v>
      </c>
      <c r="H36" s="77">
        <v>889396</v>
      </c>
      <c r="I36" s="77">
        <v>1703</v>
      </c>
      <c r="J36" s="77">
        <v>0</v>
      </c>
      <c r="K36" s="77">
        <v>15146.41388</v>
      </c>
      <c r="L36" s="78">
        <v>7.4499999999999997E-2</v>
      </c>
      <c r="M36" s="78">
        <v>3.8999999999999998E-3</v>
      </c>
      <c r="N36" s="78">
        <v>5.9999999999999995E-4</v>
      </c>
    </row>
    <row r="37" spans="2:14">
      <c r="B37" t="s">
        <v>3954</v>
      </c>
      <c r="C37" t="s">
        <v>3955</v>
      </c>
      <c r="D37" t="s">
        <v>100</v>
      </c>
      <c r="E37" t="s">
        <v>3949</v>
      </c>
      <c r="F37" t="s">
        <v>3910</v>
      </c>
      <c r="G37" t="s">
        <v>102</v>
      </c>
      <c r="H37" s="77">
        <v>687323.13</v>
      </c>
      <c r="I37" s="77">
        <v>2914</v>
      </c>
      <c r="J37" s="77">
        <v>0</v>
      </c>
      <c r="K37" s="77">
        <v>20028.596008199998</v>
      </c>
      <c r="L37" s="78">
        <v>8.3999999999999995E-3</v>
      </c>
      <c r="M37" s="78">
        <v>5.1999999999999998E-3</v>
      </c>
      <c r="N37" s="78">
        <v>8.0000000000000004E-4</v>
      </c>
    </row>
    <row r="38" spans="2:14">
      <c r="B38" t="s">
        <v>3956</v>
      </c>
      <c r="C38" t="s">
        <v>3957</v>
      </c>
      <c r="D38" t="s">
        <v>100</v>
      </c>
      <c r="E38" t="s">
        <v>3906</v>
      </c>
      <c r="F38" t="s">
        <v>3910</v>
      </c>
      <c r="G38" t="s">
        <v>102</v>
      </c>
      <c r="H38" s="77">
        <v>80619</v>
      </c>
      <c r="I38" s="77">
        <v>16960</v>
      </c>
      <c r="J38" s="77">
        <v>0</v>
      </c>
      <c r="K38" s="77">
        <v>13672.982400000001</v>
      </c>
      <c r="L38" s="78">
        <v>3.8399999999999997E-2</v>
      </c>
      <c r="M38" s="78">
        <v>3.5999999999999999E-3</v>
      </c>
      <c r="N38" s="78">
        <v>5.9999999999999995E-4</v>
      </c>
    </row>
    <row r="39" spans="2:14">
      <c r="B39" t="s">
        <v>3958</v>
      </c>
      <c r="C39" t="s">
        <v>3959</v>
      </c>
      <c r="D39" t="s">
        <v>100</v>
      </c>
      <c r="E39" t="s">
        <v>3906</v>
      </c>
      <c r="F39" t="s">
        <v>3910</v>
      </c>
      <c r="G39" t="s">
        <v>102</v>
      </c>
      <c r="H39" s="77">
        <v>1573</v>
      </c>
      <c r="I39" s="77">
        <v>1063</v>
      </c>
      <c r="J39" s="77">
        <v>0</v>
      </c>
      <c r="K39" s="77">
        <v>16.72099</v>
      </c>
      <c r="L39" s="78">
        <v>4.0000000000000002E-4</v>
      </c>
      <c r="M39" s="78">
        <v>0</v>
      </c>
      <c r="N39" s="78">
        <v>0</v>
      </c>
    </row>
    <row r="40" spans="2:14">
      <c r="B40" t="s">
        <v>3960</v>
      </c>
      <c r="C40" t="s">
        <v>3961</v>
      </c>
      <c r="D40" t="s">
        <v>100</v>
      </c>
      <c r="E40" t="s">
        <v>3906</v>
      </c>
      <c r="F40" t="s">
        <v>3910</v>
      </c>
      <c r="G40" t="s">
        <v>102</v>
      </c>
      <c r="H40" s="77">
        <v>100589.88</v>
      </c>
      <c r="I40" s="77">
        <v>28460</v>
      </c>
      <c r="J40" s="77">
        <v>0</v>
      </c>
      <c r="K40" s="77">
        <v>28627.879848</v>
      </c>
      <c r="L40" s="78">
        <v>1.32E-2</v>
      </c>
      <c r="M40" s="78">
        <v>7.4999999999999997E-3</v>
      </c>
      <c r="N40" s="78">
        <v>1.1999999999999999E-3</v>
      </c>
    </row>
    <row r="41" spans="2:14">
      <c r="B41" t="s">
        <v>3962</v>
      </c>
      <c r="C41" t="s">
        <v>3963</v>
      </c>
      <c r="D41" t="s">
        <v>100</v>
      </c>
      <c r="E41" t="s">
        <v>3906</v>
      </c>
      <c r="F41" t="s">
        <v>3910</v>
      </c>
      <c r="G41" t="s">
        <v>102</v>
      </c>
      <c r="H41" s="77">
        <v>20</v>
      </c>
      <c r="I41" s="77">
        <v>22000</v>
      </c>
      <c r="J41" s="77">
        <v>0</v>
      </c>
      <c r="K41" s="77">
        <v>4.4000000000000004</v>
      </c>
      <c r="L41" s="78">
        <v>0</v>
      </c>
      <c r="M41" s="78">
        <v>0</v>
      </c>
      <c r="N41" s="78">
        <v>0</v>
      </c>
    </row>
    <row r="42" spans="2:14">
      <c r="B42" t="s">
        <v>3964</v>
      </c>
      <c r="C42" t="s">
        <v>3965</v>
      </c>
      <c r="D42" t="s">
        <v>100</v>
      </c>
      <c r="E42" t="s">
        <v>3906</v>
      </c>
      <c r="F42" t="s">
        <v>3910</v>
      </c>
      <c r="G42" t="s">
        <v>102</v>
      </c>
      <c r="H42" s="77">
        <v>183838.24</v>
      </c>
      <c r="I42" s="77">
        <v>16970</v>
      </c>
      <c r="J42" s="77">
        <v>0</v>
      </c>
      <c r="K42" s="77">
        <v>31197.349328</v>
      </c>
      <c r="L42" s="78">
        <v>7.4999999999999997E-3</v>
      </c>
      <c r="M42" s="78">
        <v>8.0999999999999996E-3</v>
      </c>
      <c r="N42" s="78">
        <v>1.2999999999999999E-3</v>
      </c>
    </row>
    <row r="43" spans="2:14">
      <c r="B43" t="s">
        <v>3966</v>
      </c>
      <c r="C43" t="s">
        <v>3967</v>
      </c>
      <c r="D43" t="s">
        <v>100</v>
      </c>
      <c r="E43" t="s">
        <v>3906</v>
      </c>
      <c r="F43" t="s">
        <v>3910</v>
      </c>
      <c r="G43" t="s">
        <v>102</v>
      </c>
      <c r="H43" s="77">
        <v>77443.48</v>
      </c>
      <c r="I43" s="77">
        <v>17100</v>
      </c>
      <c r="J43" s="77">
        <v>0</v>
      </c>
      <c r="K43" s="77">
        <v>13242.835080000001</v>
      </c>
      <c r="L43" s="78">
        <v>9.9000000000000008E-3</v>
      </c>
      <c r="M43" s="78">
        <v>3.5000000000000001E-3</v>
      </c>
      <c r="N43" s="78">
        <v>5.0000000000000001E-4</v>
      </c>
    </row>
    <row r="44" spans="2:14">
      <c r="B44" t="s">
        <v>3968</v>
      </c>
      <c r="C44" t="s">
        <v>3969</v>
      </c>
      <c r="D44" t="s">
        <v>100</v>
      </c>
      <c r="E44" t="s">
        <v>3906</v>
      </c>
      <c r="F44" t="s">
        <v>3910</v>
      </c>
      <c r="G44" t="s">
        <v>102</v>
      </c>
      <c r="H44" s="77">
        <v>976379</v>
      </c>
      <c r="I44" s="77">
        <v>15540</v>
      </c>
      <c r="J44" s="77">
        <v>0</v>
      </c>
      <c r="K44" s="77">
        <v>151729.2966</v>
      </c>
      <c r="L44" s="78">
        <v>0.11509999999999999</v>
      </c>
      <c r="M44" s="78">
        <v>3.9600000000000003E-2</v>
      </c>
      <c r="N44" s="78">
        <v>6.1999999999999998E-3</v>
      </c>
    </row>
    <row r="45" spans="2:14">
      <c r="B45" t="s">
        <v>3970</v>
      </c>
      <c r="C45" t="s">
        <v>3971</v>
      </c>
      <c r="D45" t="s">
        <v>100</v>
      </c>
      <c r="E45" t="s">
        <v>3906</v>
      </c>
      <c r="F45" t="s">
        <v>3910</v>
      </c>
      <c r="G45" t="s">
        <v>102</v>
      </c>
      <c r="H45" s="77">
        <v>751</v>
      </c>
      <c r="I45" s="77">
        <v>6970</v>
      </c>
      <c r="J45" s="77">
        <v>0</v>
      </c>
      <c r="K45" s="77">
        <v>52.344700000000003</v>
      </c>
      <c r="L45" s="78">
        <v>1E-4</v>
      </c>
      <c r="M45" s="78">
        <v>0</v>
      </c>
      <c r="N45" s="78">
        <v>0</v>
      </c>
    </row>
    <row r="46" spans="2:14">
      <c r="B46" t="s">
        <v>3972</v>
      </c>
      <c r="C46" t="s">
        <v>3973</v>
      </c>
      <c r="D46" t="s">
        <v>100</v>
      </c>
      <c r="E46" t="s">
        <v>3906</v>
      </c>
      <c r="F46" t="s">
        <v>3910</v>
      </c>
      <c r="G46" t="s">
        <v>102</v>
      </c>
      <c r="H46" s="77">
        <v>269</v>
      </c>
      <c r="I46" s="77">
        <v>12860</v>
      </c>
      <c r="J46" s="77">
        <v>0</v>
      </c>
      <c r="K46" s="77">
        <v>34.593400000000003</v>
      </c>
      <c r="L46" s="78">
        <v>1E-4</v>
      </c>
      <c r="M46" s="78">
        <v>0</v>
      </c>
      <c r="N46" s="78">
        <v>0</v>
      </c>
    </row>
    <row r="47" spans="2:14">
      <c r="B47" t="s">
        <v>3974</v>
      </c>
      <c r="C47" t="s">
        <v>3975</v>
      </c>
      <c r="D47" t="s">
        <v>100</v>
      </c>
      <c r="E47" t="s">
        <v>3906</v>
      </c>
      <c r="F47" t="s">
        <v>3910</v>
      </c>
      <c r="G47" t="s">
        <v>102</v>
      </c>
      <c r="H47" s="77">
        <v>39</v>
      </c>
      <c r="I47" s="77">
        <v>22000</v>
      </c>
      <c r="J47" s="77">
        <v>0</v>
      </c>
      <c r="K47" s="77">
        <v>8.58</v>
      </c>
      <c r="L47" s="78">
        <v>0</v>
      </c>
      <c r="M47" s="78">
        <v>0</v>
      </c>
      <c r="N47" s="78">
        <v>0</v>
      </c>
    </row>
    <row r="48" spans="2:14">
      <c r="B48" t="s">
        <v>3976</v>
      </c>
      <c r="C48" t="s">
        <v>3977</v>
      </c>
      <c r="D48" t="s">
        <v>100</v>
      </c>
      <c r="E48" t="s">
        <v>3906</v>
      </c>
      <c r="F48" t="s">
        <v>3910</v>
      </c>
      <c r="G48" t="s">
        <v>102</v>
      </c>
      <c r="H48" s="77">
        <v>1692</v>
      </c>
      <c r="I48" s="77">
        <v>838.7</v>
      </c>
      <c r="J48" s="77">
        <v>0</v>
      </c>
      <c r="K48" s="77">
        <v>14.190804</v>
      </c>
      <c r="L48" s="78">
        <v>0</v>
      </c>
      <c r="M48" s="78">
        <v>0</v>
      </c>
      <c r="N48" s="78">
        <v>0</v>
      </c>
    </row>
    <row r="49" spans="2:14">
      <c r="B49" t="s">
        <v>3978</v>
      </c>
      <c r="C49" t="s">
        <v>3979</v>
      </c>
      <c r="D49" t="s">
        <v>100</v>
      </c>
      <c r="E49" t="s">
        <v>3906</v>
      </c>
      <c r="F49" t="s">
        <v>3910</v>
      </c>
      <c r="G49" t="s">
        <v>102</v>
      </c>
      <c r="H49" s="77">
        <v>79</v>
      </c>
      <c r="I49" s="77">
        <v>2276</v>
      </c>
      <c r="J49" s="77">
        <v>0</v>
      </c>
      <c r="K49" s="77">
        <v>1.7980400000000001</v>
      </c>
      <c r="L49" s="78">
        <v>0</v>
      </c>
      <c r="M49" s="78">
        <v>0</v>
      </c>
      <c r="N49" s="78">
        <v>0</v>
      </c>
    </row>
    <row r="50" spans="2:14">
      <c r="B50" t="s">
        <v>3980</v>
      </c>
      <c r="C50" t="s">
        <v>3981</v>
      </c>
      <c r="D50" t="s">
        <v>100</v>
      </c>
      <c r="E50" t="s">
        <v>3906</v>
      </c>
      <c r="F50" t="s">
        <v>128</v>
      </c>
      <c r="G50" t="s">
        <v>102</v>
      </c>
      <c r="H50" s="77">
        <v>972</v>
      </c>
      <c r="I50" s="77">
        <v>18970</v>
      </c>
      <c r="J50" s="77">
        <v>0</v>
      </c>
      <c r="K50" s="77">
        <v>184.38839999999999</v>
      </c>
      <c r="L50" s="78">
        <v>0</v>
      </c>
      <c r="M50" s="78">
        <v>0</v>
      </c>
      <c r="N50" s="78">
        <v>0</v>
      </c>
    </row>
    <row r="51" spans="2:14">
      <c r="B51" s="79" t="s">
        <v>3982</v>
      </c>
      <c r="D51" s="16"/>
      <c r="E51" s="16"/>
      <c r="F51" s="16"/>
      <c r="G51" s="16"/>
      <c r="H51" s="81">
        <v>263508.47999999998</v>
      </c>
      <c r="J51" s="81">
        <v>0</v>
      </c>
      <c r="K51" s="81">
        <v>37151.831510199998</v>
      </c>
      <c r="M51" s="80">
        <v>9.7000000000000003E-3</v>
      </c>
      <c r="N51" s="80">
        <v>1.5E-3</v>
      </c>
    </row>
    <row r="52" spans="2:14">
      <c r="B52" t="s">
        <v>3983</v>
      </c>
      <c r="C52" t="s">
        <v>3984</v>
      </c>
      <c r="D52" t="s">
        <v>100</v>
      </c>
      <c r="E52" t="s">
        <v>3985</v>
      </c>
      <c r="F52" t="s">
        <v>123</v>
      </c>
      <c r="G52" t="s">
        <v>102</v>
      </c>
      <c r="H52" s="77">
        <v>880</v>
      </c>
      <c r="I52" s="77">
        <v>3396</v>
      </c>
      <c r="J52" s="77">
        <v>0</v>
      </c>
      <c r="K52" s="77">
        <v>29.884799999999998</v>
      </c>
      <c r="L52" s="78">
        <v>4.0000000000000002E-4</v>
      </c>
      <c r="M52" s="78">
        <v>0</v>
      </c>
      <c r="N52" s="78">
        <v>0</v>
      </c>
    </row>
    <row r="53" spans="2:14">
      <c r="B53" t="s">
        <v>3986</v>
      </c>
      <c r="C53" t="s">
        <v>3987</v>
      </c>
      <c r="D53" t="s">
        <v>100</v>
      </c>
      <c r="E53" t="s">
        <v>3909</v>
      </c>
      <c r="F53" t="s">
        <v>3910</v>
      </c>
      <c r="G53" t="s">
        <v>102</v>
      </c>
      <c r="H53" s="77">
        <v>198</v>
      </c>
      <c r="I53" s="77">
        <v>3981</v>
      </c>
      <c r="J53" s="77">
        <v>0</v>
      </c>
      <c r="K53" s="77">
        <v>7.8823800000000004</v>
      </c>
      <c r="L53" s="78">
        <v>0</v>
      </c>
      <c r="M53" s="78">
        <v>0</v>
      </c>
      <c r="N53" s="78">
        <v>0</v>
      </c>
    </row>
    <row r="54" spans="2:14">
      <c r="B54" t="s">
        <v>3988</v>
      </c>
      <c r="C54" t="s">
        <v>3989</v>
      </c>
      <c r="D54" t="s">
        <v>100</v>
      </c>
      <c r="E54" t="s">
        <v>3923</v>
      </c>
      <c r="F54" t="s">
        <v>3910</v>
      </c>
      <c r="G54" t="s">
        <v>102</v>
      </c>
      <c r="H54" s="77">
        <v>0.34</v>
      </c>
      <c r="I54" s="77">
        <v>3167</v>
      </c>
      <c r="J54" s="77">
        <v>0</v>
      </c>
      <c r="K54" s="77">
        <v>1.0767799999999999E-2</v>
      </c>
      <c r="L54" s="78">
        <v>0</v>
      </c>
      <c r="M54" s="78">
        <v>0</v>
      </c>
      <c r="N54" s="78">
        <v>0</v>
      </c>
    </row>
    <row r="55" spans="2:14">
      <c r="B55" t="s">
        <v>3990</v>
      </c>
      <c r="C55" t="s">
        <v>3991</v>
      </c>
      <c r="D55" t="s">
        <v>100</v>
      </c>
      <c r="E55" t="s">
        <v>3923</v>
      </c>
      <c r="F55" t="s">
        <v>3910</v>
      </c>
      <c r="G55" t="s">
        <v>102</v>
      </c>
      <c r="H55" s="77">
        <v>6701</v>
      </c>
      <c r="I55" s="77">
        <v>6093</v>
      </c>
      <c r="J55" s="77">
        <v>0</v>
      </c>
      <c r="K55" s="77">
        <v>408.29192999999998</v>
      </c>
      <c r="L55" s="78">
        <v>2.0000000000000001E-4</v>
      </c>
      <c r="M55" s="78">
        <v>1E-4</v>
      </c>
      <c r="N55" s="78">
        <v>0</v>
      </c>
    </row>
    <row r="56" spans="2:14">
      <c r="B56" t="s">
        <v>3992</v>
      </c>
      <c r="C56" t="s">
        <v>3993</v>
      </c>
      <c r="D56" t="s">
        <v>100</v>
      </c>
      <c r="E56" t="s">
        <v>3923</v>
      </c>
      <c r="F56" t="s">
        <v>3910</v>
      </c>
      <c r="G56" t="s">
        <v>102</v>
      </c>
      <c r="H56" s="77">
        <v>1048</v>
      </c>
      <c r="I56" s="77">
        <v>8413</v>
      </c>
      <c r="J56" s="77">
        <v>0</v>
      </c>
      <c r="K56" s="77">
        <v>88.168239999999997</v>
      </c>
      <c r="L56" s="78">
        <v>1E-4</v>
      </c>
      <c r="M56" s="78">
        <v>0</v>
      </c>
      <c r="N56" s="78">
        <v>0</v>
      </c>
    </row>
    <row r="57" spans="2:14">
      <c r="B57" t="s">
        <v>3994</v>
      </c>
      <c r="C57" t="s">
        <v>3995</v>
      </c>
      <c r="D57" t="s">
        <v>100</v>
      </c>
      <c r="E57" t="s">
        <v>3923</v>
      </c>
      <c r="F57" t="s">
        <v>3910</v>
      </c>
      <c r="G57" t="s">
        <v>102</v>
      </c>
      <c r="H57" s="77">
        <v>395</v>
      </c>
      <c r="I57" s="77">
        <v>2541</v>
      </c>
      <c r="J57" s="77">
        <v>0</v>
      </c>
      <c r="K57" s="77">
        <v>10.036949999999999</v>
      </c>
      <c r="L57" s="78">
        <v>1E-4</v>
      </c>
      <c r="M57" s="78">
        <v>0</v>
      </c>
      <c r="N57" s="78">
        <v>0</v>
      </c>
    </row>
    <row r="58" spans="2:14">
      <c r="B58" t="s">
        <v>3996</v>
      </c>
      <c r="C58" t="s">
        <v>3997</v>
      </c>
      <c r="D58" t="s">
        <v>100</v>
      </c>
      <c r="E58" t="s">
        <v>3923</v>
      </c>
      <c r="F58" t="s">
        <v>3910</v>
      </c>
      <c r="G58" t="s">
        <v>102</v>
      </c>
      <c r="H58" s="77">
        <v>5756.65</v>
      </c>
      <c r="I58" s="77">
        <v>5249</v>
      </c>
      <c r="J58" s="77">
        <v>0</v>
      </c>
      <c r="K58" s="77">
        <v>302.16655850000001</v>
      </c>
      <c r="L58" s="78">
        <v>2.0000000000000001E-4</v>
      </c>
      <c r="M58" s="78">
        <v>1E-4</v>
      </c>
      <c r="N58" s="78">
        <v>0</v>
      </c>
    </row>
    <row r="59" spans="2:14">
      <c r="B59" t="s">
        <v>3998</v>
      </c>
      <c r="C59" t="s">
        <v>3999</v>
      </c>
      <c r="D59" t="s">
        <v>100</v>
      </c>
      <c r="E59" t="s">
        <v>3923</v>
      </c>
      <c r="F59" t="s">
        <v>3910</v>
      </c>
      <c r="G59" t="s">
        <v>102</v>
      </c>
      <c r="H59" s="77">
        <v>1995.85</v>
      </c>
      <c r="I59" s="77">
        <v>6497</v>
      </c>
      <c r="J59" s="77">
        <v>0</v>
      </c>
      <c r="K59" s="77">
        <v>129.67037450000001</v>
      </c>
      <c r="L59" s="78">
        <v>1E-4</v>
      </c>
      <c r="M59" s="78">
        <v>0</v>
      </c>
      <c r="N59" s="78">
        <v>0</v>
      </c>
    </row>
    <row r="60" spans="2:14">
      <c r="B60" t="s">
        <v>4000</v>
      </c>
      <c r="C60" t="s">
        <v>4001</v>
      </c>
      <c r="D60" t="s">
        <v>100</v>
      </c>
      <c r="E60" t="s">
        <v>4002</v>
      </c>
      <c r="F60" t="s">
        <v>3910</v>
      </c>
      <c r="G60" t="s">
        <v>102</v>
      </c>
      <c r="H60" s="77">
        <v>2979</v>
      </c>
      <c r="I60" s="77">
        <v>6254</v>
      </c>
      <c r="J60" s="77">
        <v>0</v>
      </c>
      <c r="K60" s="77">
        <v>186.30665999999999</v>
      </c>
      <c r="L60" s="78">
        <v>2.0000000000000001E-4</v>
      </c>
      <c r="M60" s="78">
        <v>0</v>
      </c>
      <c r="N60" s="78">
        <v>0</v>
      </c>
    </row>
    <row r="61" spans="2:14">
      <c r="B61" t="s">
        <v>4003</v>
      </c>
      <c r="C61" t="s">
        <v>4004</v>
      </c>
      <c r="D61" t="s">
        <v>100</v>
      </c>
      <c r="E61" t="s">
        <v>4002</v>
      </c>
      <c r="F61" t="s">
        <v>3910</v>
      </c>
      <c r="G61" t="s">
        <v>102</v>
      </c>
      <c r="H61" s="77">
        <v>1657</v>
      </c>
      <c r="I61" s="77">
        <v>6924</v>
      </c>
      <c r="J61" s="77">
        <v>0</v>
      </c>
      <c r="K61" s="77">
        <v>114.73068000000001</v>
      </c>
      <c r="L61" s="78">
        <v>2.0000000000000001E-4</v>
      </c>
      <c r="M61" s="78">
        <v>0</v>
      </c>
      <c r="N61" s="78">
        <v>0</v>
      </c>
    </row>
    <row r="62" spans="2:14">
      <c r="B62" t="s">
        <v>4005</v>
      </c>
      <c r="C62" t="s">
        <v>4006</v>
      </c>
      <c r="D62" t="s">
        <v>100</v>
      </c>
      <c r="E62" t="s">
        <v>4002</v>
      </c>
      <c r="F62" t="s">
        <v>3910</v>
      </c>
      <c r="G62" t="s">
        <v>102</v>
      </c>
      <c r="H62" s="77">
        <v>150</v>
      </c>
      <c r="I62" s="77">
        <v>7030</v>
      </c>
      <c r="J62" s="77">
        <v>0</v>
      </c>
      <c r="K62" s="77">
        <v>10.545</v>
      </c>
      <c r="L62" s="78">
        <v>0</v>
      </c>
      <c r="M62" s="78">
        <v>0</v>
      </c>
      <c r="N62" s="78">
        <v>0</v>
      </c>
    </row>
    <row r="63" spans="2:14">
      <c r="B63" t="s">
        <v>4007</v>
      </c>
      <c r="C63" t="s">
        <v>4008</v>
      </c>
      <c r="D63" t="s">
        <v>100</v>
      </c>
      <c r="E63" t="s">
        <v>4002</v>
      </c>
      <c r="F63" t="s">
        <v>3910</v>
      </c>
      <c r="G63" t="s">
        <v>102</v>
      </c>
      <c r="H63" s="77">
        <v>3821</v>
      </c>
      <c r="I63" s="77">
        <v>6438</v>
      </c>
      <c r="J63" s="77">
        <v>0</v>
      </c>
      <c r="K63" s="77">
        <v>245.99598</v>
      </c>
      <c r="L63" s="78">
        <v>2.9999999999999997E-4</v>
      </c>
      <c r="M63" s="78">
        <v>1E-4</v>
      </c>
      <c r="N63" s="78">
        <v>0</v>
      </c>
    </row>
    <row r="64" spans="2:14">
      <c r="B64" t="s">
        <v>4009</v>
      </c>
      <c r="C64" t="s">
        <v>4010</v>
      </c>
      <c r="D64" t="s">
        <v>100</v>
      </c>
      <c r="E64" t="s">
        <v>3932</v>
      </c>
      <c r="F64" t="s">
        <v>3910</v>
      </c>
      <c r="G64" t="s">
        <v>102</v>
      </c>
      <c r="H64" s="77">
        <v>56597.05</v>
      </c>
      <c r="I64" s="77">
        <v>16860</v>
      </c>
      <c r="J64" s="77">
        <v>0</v>
      </c>
      <c r="K64" s="77">
        <v>9542.2626299999993</v>
      </c>
      <c r="L64" s="78">
        <v>4.3E-3</v>
      </c>
      <c r="M64" s="78">
        <v>2.5000000000000001E-3</v>
      </c>
      <c r="N64" s="78">
        <v>4.0000000000000002E-4</v>
      </c>
    </row>
    <row r="65" spans="2:14">
      <c r="B65" t="s">
        <v>4011</v>
      </c>
      <c r="C65" t="s">
        <v>4012</v>
      </c>
      <c r="D65" t="s">
        <v>100</v>
      </c>
      <c r="E65" t="s">
        <v>3906</v>
      </c>
      <c r="F65" t="s">
        <v>3910</v>
      </c>
      <c r="G65" t="s">
        <v>102</v>
      </c>
      <c r="H65" s="77">
        <v>1500</v>
      </c>
      <c r="I65" s="77">
        <v>3365</v>
      </c>
      <c r="J65" s="77">
        <v>0</v>
      </c>
      <c r="K65" s="77">
        <v>50.475000000000001</v>
      </c>
      <c r="L65" s="78">
        <v>0</v>
      </c>
      <c r="M65" s="78">
        <v>0</v>
      </c>
      <c r="N65" s="78">
        <v>0</v>
      </c>
    </row>
    <row r="66" spans="2:14">
      <c r="B66" t="s">
        <v>4013</v>
      </c>
      <c r="C66" t="s">
        <v>4014</v>
      </c>
      <c r="D66" t="s">
        <v>100</v>
      </c>
      <c r="E66" t="s">
        <v>3906</v>
      </c>
      <c r="F66" t="s">
        <v>3910</v>
      </c>
      <c r="G66" t="s">
        <v>102</v>
      </c>
      <c r="H66" s="77">
        <v>1234</v>
      </c>
      <c r="I66" s="77">
        <v>3802</v>
      </c>
      <c r="J66" s="77">
        <v>0</v>
      </c>
      <c r="K66" s="77">
        <v>46.916679999999999</v>
      </c>
      <c r="L66" s="78">
        <v>1E-4</v>
      </c>
      <c r="M66" s="78">
        <v>0</v>
      </c>
      <c r="N66" s="78">
        <v>0</v>
      </c>
    </row>
    <row r="67" spans="2:14">
      <c r="B67" t="s">
        <v>4015</v>
      </c>
      <c r="C67" t="s">
        <v>4016</v>
      </c>
      <c r="D67" t="s">
        <v>100</v>
      </c>
      <c r="E67" t="s">
        <v>3906</v>
      </c>
      <c r="F67" t="s">
        <v>3910</v>
      </c>
      <c r="G67" t="s">
        <v>102</v>
      </c>
      <c r="H67" s="77">
        <v>1085</v>
      </c>
      <c r="I67" s="77">
        <v>72140</v>
      </c>
      <c r="J67" s="77">
        <v>0</v>
      </c>
      <c r="K67" s="77">
        <v>782.71900000000005</v>
      </c>
      <c r="L67" s="78">
        <v>2.0999999999999999E-3</v>
      </c>
      <c r="M67" s="78">
        <v>2.0000000000000001E-4</v>
      </c>
      <c r="N67" s="78">
        <v>0</v>
      </c>
    </row>
    <row r="68" spans="2:14">
      <c r="B68" t="s">
        <v>4017</v>
      </c>
      <c r="C68" t="s">
        <v>4018</v>
      </c>
      <c r="D68" t="s">
        <v>100</v>
      </c>
      <c r="E68" t="s">
        <v>3906</v>
      </c>
      <c r="F68" t="s">
        <v>3910</v>
      </c>
      <c r="G68" t="s">
        <v>102</v>
      </c>
      <c r="H68" s="77">
        <v>36</v>
      </c>
      <c r="I68" s="77">
        <v>23570</v>
      </c>
      <c r="J68" s="77">
        <v>0</v>
      </c>
      <c r="K68" s="77">
        <v>8.4852000000000007</v>
      </c>
      <c r="L68" s="78">
        <v>0</v>
      </c>
      <c r="M68" s="78">
        <v>0</v>
      </c>
      <c r="N68" s="78">
        <v>0</v>
      </c>
    </row>
    <row r="69" spans="2:14">
      <c r="B69" t="s">
        <v>4019</v>
      </c>
      <c r="C69" t="s">
        <v>4020</v>
      </c>
      <c r="D69" t="s">
        <v>100</v>
      </c>
      <c r="E69" t="s">
        <v>3906</v>
      </c>
      <c r="F69" t="s">
        <v>3910</v>
      </c>
      <c r="G69" t="s">
        <v>102</v>
      </c>
      <c r="H69" s="77">
        <v>220</v>
      </c>
      <c r="I69" s="77">
        <v>3992</v>
      </c>
      <c r="J69" s="77">
        <v>0</v>
      </c>
      <c r="K69" s="77">
        <v>8.7824000000000009</v>
      </c>
      <c r="L69" s="78">
        <v>0</v>
      </c>
      <c r="M69" s="78">
        <v>0</v>
      </c>
      <c r="N69" s="78">
        <v>0</v>
      </c>
    </row>
    <row r="70" spans="2:14">
      <c r="B70" t="s">
        <v>4021</v>
      </c>
      <c r="C70" t="s">
        <v>4022</v>
      </c>
      <c r="D70" t="s">
        <v>100</v>
      </c>
      <c r="E70" t="s">
        <v>3906</v>
      </c>
      <c r="F70" t="s">
        <v>3910</v>
      </c>
      <c r="G70" t="s">
        <v>102</v>
      </c>
      <c r="H70" s="77">
        <v>401</v>
      </c>
      <c r="I70" s="77">
        <v>8288</v>
      </c>
      <c r="J70" s="77">
        <v>0</v>
      </c>
      <c r="K70" s="77">
        <v>33.234879999999997</v>
      </c>
      <c r="L70" s="78">
        <v>1E-4</v>
      </c>
      <c r="M70" s="78">
        <v>0</v>
      </c>
      <c r="N70" s="78">
        <v>0</v>
      </c>
    </row>
    <row r="71" spans="2:14">
      <c r="B71" t="s">
        <v>4023</v>
      </c>
      <c r="C71" t="s">
        <v>4024</v>
      </c>
      <c r="D71" t="s">
        <v>100</v>
      </c>
      <c r="E71" t="s">
        <v>3906</v>
      </c>
      <c r="F71" t="s">
        <v>3910</v>
      </c>
      <c r="G71" t="s">
        <v>102</v>
      </c>
      <c r="H71" s="77">
        <v>1479</v>
      </c>
      <c r="I71" s="77">
        <v>9770</v>
      </c>
      <c r="J71" s="77">
        <v>0</v>
      </c>
      <c r="K71" s="77">
        <v>144.4983</v>
      </c>
      <c r="L71" s="78">
        <v>2.0000000000000001E-4</v>
      </c>
      <c r="M71" s="78">
        <v>0</v>
      </c>
      <c r="N71" s="78">
        <v>0</v>
      </c>
    </row>
    <row r="72" spans="2:14">
      <c r="B72" t="s">
        <v>4025</v>
      </c>
      <c r="C72" t="s">
        <v>4026</v>
      </c>
      <c r="D72" t="s">
        <v>100</v>
      </c>
      <c r="E72" t="s">
        <v>3906</v>
      </c>
      <c r="F72" t="s">
        <v>3910</v>
      </c>
      <c r="G72" t="s">
        <v>102</v>
      </c>
      <c r="H72" s="77">
        <v>583</v>
      </c>
      <c r="I72" s="77">
        <v>1655</v>
      </c>
      <c r="J72" s="77">
        <v>0</v>
      </c>
      <c r="K72" s="77">
        <v>9.6486499999999999</v>
      </c>
      <c r="L72" s="78">
        <v>0</v>
      </c>
      <c r="M72" s="78">
        <v>0</v>
      </c>
      <c r="N72" s="78">
        <v>0</v>
      </c>
    </row>
    <row r="73" spans="2:14">
      <c r="B73" t="s">
        <v>4027</v>
      </c>
      <c r="C73" t="s">
        <v>4028</v>
      </c>
      <c r="D73" t="s">
        <v>100</v>
      </c>
      <c r="E73" t="s">
        <v>3906</v>
      </c>
      <c r="F73" t="s">
        <v>3910</v>
      </c>
      <c r="G73" t="s">
        <v>102</v>
      </c>
      <c r="H73" s="77">
        <v>157509.10999999999</v>
      </c>
      <c r="I73" s="77">
        <v>15730</v>
      </c>
      <c r="J73" s="77">
        <v>0</v>
      </c>
      <c r="K73" s="77">
        <v>24776.183002999998</v>
      </c>
      <c r="L73" s="78">
        <v>1.0699999999999999E-2</v>
      </c>
      <c r="M73" s="78">
        <v>6.4999999999999997E-3</v>
      </c>
      <c r="N73" s="78">
        <v>1E-3</v>
      </c>
    </row>
    <row r="74" spans="2:14">
      <c r="B74" t="s">
        <v>4029</v>
      </c>
      <c r="C74" t="s">
        <v>4030</v>
      </c>
      <c r="D74" t="s">
        <v>100</v>
      </c>
      <c r="E74" t="s">
        <v>3906</v>
      </c>
      <c r="F74" t="s">
        <v>3910</v>
      </c>
      <c r="G74" t="s">
        <v>102</v>
      </c>
      <c r="H74" s="77">
        <v>306.48</v>
      </c>
      <c r="I74" s="77">
        <v>1398</v>
      </c>
      <c r="J74" s="77">
        <v>0</v>
      </c>
      <c r="K74" s="77">
        <v>4.2845903999999999</v>
      </c>
      <c r="L74" s="78">
        <v>0</v>
      </c>
      <c r="M74" s="78">
        <v>0</v>
      </c>
      <c r="N74" s="78">
        <v>0</v>
      </c>
    </row>
    <row r="75" spans="2:14">
      <c r="B75" t="s">
        <v>4031</v>
      </c>
      <c r="C75" t="s">
        <v>4032</v>
      </c>
      <c r="D75" t="s">
        <v>100</v>
      </c>
      <c r="E75" t="s">
        <v>3906</v>
      </c>
      <c r="F75" t="s">
        <v>3910</v>
      </c>
      <c r="G75" t="s">
        <v>102</v>
      </c>
      <c r="H75" s="77">
        <v>50</v>
      </c>
      <c r="I75" s="77">
        <v>4017</v>
      </c>
      <c r="J75" s="77">
        <v>0</v>
      </c>
      <c r="K75" s="77">
        <v>2.0085000000000002</v>
      </c>
      <c r="L75" s="78">
        <v>0</v>
      </c>
      <c r="M75" s="78">
        <v>0</v>
      </c>
      <c r="N75" s="78">
        <v>0</v>
      </c>
    </row>
    <row r="76" spans="2:14">
      <c r="B76" t="s">
        <v>4033</v>
      </c>
      <c r="C76" t="s">
        <v>4034</v>
      </c>
      <c r="D76" t="s">
        <v>100</v>
      </c>
      <c r="E76" t="s">
        <v>4035</v>
      </c>
      <c r="F76" t="s">
        <v>3910</v>
      </c>
      <c r="G76" t="s">
        <v>102</v>
      </c>
      <c r="H76" s="77">
        <v>15431</v>
      </c>
      <c r="I76" s="77">
        <v>1340</v>
      </c>
      <c r="J76" s="77">
        <v>0</v>
      </c>
      <c r="K76" s="77">
        <v>206.77539999999999</v>
      </c>
      <c r="L76" s="78">
        <v>2.9999999999999997E-4</v>
      </c>
      <c r="M76" s="78">
        <v>1E-4</v>
      </c>
      <c r="N76" s="78">
        <v>0</v>
      </c>
    </row>
    <row r="77" spans="2:14">
      <c r="B77" t="s">
        <v>4036</v>
      </c>
      <c r="C77" t="s">
        <v>4037</v>
      </c>
      <c r="D77" t="s">
        <v>100</v>
      </c>
      <c r="E77" t="s">
        <v>4038</v>
      </c>
      <c r="F77" t="s">
        <v>3910</v>
      </c>
      <c r="G77" t="s">
        <v>102</v>
      </c>
      <c r="H77" s="77">
        <v>1495</v>
      </c>
      <c r="I77" s="77">
        <v>124.88</v>
      </c>
      <c r="J77" s="77">
        <v>0</v>
      </c>
      <c r="K77" s="77">
        <v>1.8669560000000001</v>
      </c>
      <c r="L77" s="78">
        <v>0</v>
      </c>
      <c r="M77" s="78">
        <v>0</v>
      </c>
      <c r="N77" s="78">
        <v>0</v>
      </c>
    </row>
    <row r="78" spans="2:14">
      <c r="B78" s="79" t="s">
        <v>4039</v>
      </c>
      <c r="D78" s="16"/>
      <c r="E78" s="16"/>
      <c r="F78" s="16"/>
      <c r="G78" s="16"/>
      <c r="H78" s="81">
        <v>59217070.509999998</v>
      </c>
      <c r="J78" s="81">
        <v>0</v>
      </c>
      <c r="K78" s="81">
        <v>269249.84098208998</v>
      </c>
      <c r="M78" s="80">
        <v>7.0199999999999999E-2</v>
      </c>
      <c r="N78" s="80">
        <v>1.0999999999999999E-2</v>
      </c>
    </row>
    <row r="79" spans="2:14">
      <c r="B79" t="s">
        <v>4040</v>
      </c>
      <c r="C79" t="s">
        <v>4041</v>
      </c>
      <c r="D79" t="s">
        <v>100</v>
      </c>
      <c r="E79" t="s">
        <v>3985</v>
      </c>
      <c r="F79" t="s">
        <v>4042</v>
      </c>
      <c r="G79" t="s">
        <v>102</v>
      </c>
      <c r="H79" s="77">
        <v>15857</v>
      </c>
      <c r="I79" s="77">
        <v>92.69</v>
      </c>
      <c r="J79" s="77">
        <v>0</v>
      </c>
      <c r="K79" s="77">
        <v>14.6978533</v>
      </c>
      <c r="L79" s="78">
        <v>0</v>
      </c>
      <c r="M79" s="78">
        <v>0</v>
      </c>
      <c r="N79" s="78">
        <v>0</v>
      </c>
    </row>
    <row r="80" spans="2:14">
      <c r="B80" t="s">
        <v>4043</v>
      </c>
      <c r="C80" t="s">
        <v>4044</v>
      </c>
      <c r="D80" t="s">
        <v>100</v>
      </c>
      <c r="E80" t="s">
        <v>3909</v>
      </c>
      <c r="F80" t="s">
        <v>4042</v>
      </c>
      <c r="G80" t="s">
        <v>102</v>
      </c>
      <c r="H80" s="77">
        <v>334161.2</v>
      </c>
      <c r="I80" s="77">
        <v>340.49</v>
      </c>
      <c r="J80" s="77">
        <v>0</v>
      </c>
      <c r="K80" s="77">
        <v>1137.7854698799999</v>
      </c>
      <c r="L80" s="78">
        <v>5.8999999999999999E-3</v>
      </c>
      <c r="M80" s="78">
        <v>2.9999999999999997E-4</v>
      </c>
      <c r="N80" s="78">
        <v>0</v>
      </c>
    </row>
    <row r="81" spans="2:14">
      <c r="B81" t="s">
        <v>4045</v>
      </c>
      <c r="C81" t="s">
        <v>4046</v>
      </c>
      <c r="D81" t="s">
        <v>100</v>
      </c>
      <c r="E81" t="s">
        <v>3909</v>
      </c>
      <c r="F81" t="s">
        <v>4042</v>
      </c>
      <c r="G81" t="s">
        <v>102</v>
      </c>
      <c r="H81" s="77">
        <v>9128455</v>
      </c>
      <c r="I81" s="77">
        <v>346.64</v>
      </c>
      <c r="J81" s="77">
        <v>0</v>
      </c>
      <c r="K81" s="77">
        <v>31642.876412000001</v>
      </c>
      <c r="L81" s="78">
        <v>9.1399999999999995E-2</v>
      </c>
      <c r="M81" s="78">
        <v>8.3000000000000001E-3</v>
      </c>
      <c r="N81" s="78">
        <v>1.2999999999999999E-3</v>
      </c>
    </row>
    <row r="82" spans="2:14">
      <c r="B82" t="s">
        <v>4047</v>
      </c>
      <c r="C82" t="s">
        <v>4048</v>
      </c>
      <c r="D82" t="s">
        <v>100</v>
      </c>
      <c r="E82" t="s">
        <v>3909</v>
      </c>
      <c r="F82" t="s">
        <v>4042</v>
      </c>
      <c r="G82" t="s">
        <v>102</v>
      </c>
      <c r="H82" s="77">
        <v>2182481</v>
      </c>
      <c r="I82" s="77">
        <v>360.45</v>
      </c>
      <c r="J82" s="77">
        <v>0</v>
      </c>
      <c r="K82" s="77">
        <v>7866.7527645</v>
      </c>
      <c r="L82" s="78">
        <v>0.1095</v>
      </c>
      <c r="M82" s="78">
        <v>2.0999999999999999E-3</v>
      </c>
      <c r="N82" s="78">
        <v>2.9999999999999997E-4</v>
      </c>
    </row>
    <row r="83" spans="2:14">
      <c r="B83" t="s">
        <v>4049</v>
      </c>
      <c r="C83" t="s">
        <v>4050</v>
      </c>
      <c r="D83" t="s">
        <v>100</v>
      </c>
      <c r="E83" t="s">
        <v>3909</v>
      </c>
      <c r="F83" t="s">
        <v>4042</v>
      </c>
      <c r="G83" t="s">
        <v>102</v>
      </c>
      <c r="H83" s="77">
        <v>9238230.3200000003</v>
      </c>
      <c r="I83" s="77">
        <v>336.91</v>
      </c>
      <c r="J83" s="77">
        <v>0</v>
      </c>
      <c r="K83" s="77">
        <v>31124.521771111999</v>
      </c>
      <c r="L83" s="78">
        <v>5.33E-2</v>
      </c>
      <c r="M83" s="78">
        <v>8.0999999999999996E-3</v>
      </c>
      <c r="N83" s="78">
        <v>1.2999999999999999E-3</v>
      </c>
    </row>
    <row r="84" spans="2:14">
      <c r="B84" t="s">
        <v>4051</v>
      </c>
      <c r="C84" t="s">
        <v>4052</v>
      </c>
      <c r="D84" t="s">
        <v>100</v>
      </c>
      <c r="E84" t="s">
        <v>3909</v>
      </c>
      <c r="F84" t="s">
        <v>4042</v>
      </c>
      <c r="G84" t="s">
        <v>102</v>
      </c>
      <c r="H84" s="77">
        <v>7115</v>
      </c>
      <c r="I84" s="77">
        <v>361.53</v>
      </c>
      <c r="J84" s="77">
        <v>0</v>
      </c>
      <c r="K84" s="77">
        <v>25.722859499999998</v>
      </c>
      <c r="L84" s="78">
        <v>1E-4</v>
      </c>
      <c r="M84" s="78">
        <v>0</v>
      </c>
      <c r="N84" s="78">
        <v>0</v>
      </c>
    </row>
    <row r="85" spans="2:14">
      <c r="B85" t="s">
        <v>4053</v>
      </c>
      <c r="C85" t="s">
        <v>4054</v>
      </c>
      <c r="D85" t="s">
        <v>100</v>
      </c>
      <c r="E85" t="s">
        <v>3909</v>
      </c>
      <c r="F85" t="s">
        <v>4042</v>
      </c>
      <c r="G85" t="s">
        <v>102</v>
      </c>
      <c r="H85" s="77">
        <v>419196</v>
      </c>
      <c r="I85" s="77">
        <v>348.04</v>
      </c>
      <c r="J85" s="77">
        <v>0</v>
      </c>
      <c r="K85" s="77">
        <v>1458.9697584</v>
      </c>
      <c r="L85" s="78">
        <v>3.3E-3</v>
      </c>
      <c r="M85" s="78">
        <v>4.0000000000000002E-4</v>
      </c>
      <c r="N85" s="78">
        <v>1E-4</v>
      </c>
    </row>
    <row r="86" spans="2:14">
      <c r="B86" t="s">
        <v>4055</v>
      </c>
      <c r="C86" t="s">
        <v>4056</v>
      </c>
      <c r="D86" t="s">
        <v>100</v>
      </c>
      <c r="E86" t="s">
        <v>3909</v>
      </c>
      <c r="F86" t="s">
        <v>4042</v>
      </c>
      <c r="G86" t="s">
        <v>102</v>
      </c>
      <c r="H86" s="77">
        <v>12735</v>
      </c>
      <c r="I86" s="77">
        <v>326.47000000000003</v>
      </c>
      <c r="J86" s="77">
        <v>0</v>
      </c>
      <c r="K86" s="77">
        <v>41.575954500000002</v>
      </c>
      <c r="L86" s="78">
        <v>1E-4</v>
      </c>
      <c r="M86" s="78">
        <v>0</v>
      </c>
      <c r="N86" s="78">
        <v>0</v>
      </c>
    </row>
    <row r="87" spans="2:14">
      <c r="B87" t="s">
        <v>4057</v>
      </c>
      <c r="C87" t="s">
        <v>4058</v>
      </c>
      <c r="D87" t="s">
        <v>100</v>
      </c>
      <c r="E87" t="s">
        <v>3923</v>
      </c>
      <c r="F87" t="s">
        <v>4042</v>
      </c>
      <c r="G87" t="s">
        <v>102</v>
      </c>
      <c r="H87" s="77">
        <v>5000</v>
      </c>
      <c r="I87" s="77">
        <v>430.15</v>
      </c>
      <c r="J87" s="77">
        <v>0</v>
      </c>
      <c r="K87" s="77">
        <v>21.5075</v>
      </c>
      <c r="L87" s="78">
        <v>0</v>
      </c>
      <c r="M87" s="78">
        <v>0</v>
      </c>
      <c r="N87" s="78">
        <v>0</v>
      </c>
    </row>
    <row r="88" spans="2:14">
      <c r="B88" t="s">
        <v>4059</v>
      </c>
      <c r="C88" t="s">
        <v>4060</v>
      </c>
      <c r="D88" t="s">
        <v>100</v>
      </c>
      <c r="E88" t="s">
        <v>3923</v>
      </c>
      <c r="F88" t="s">
        <v>4042</v>
      </c>
      <c r="G88" t="s">
        <v>102</v>
      </c>
      <c r="H88" s="77">
        <v>2224000</v>
      </c>
      <c r="I88" s="77">
        <v>430.08</v>
      </c>
      <c r="J88" s="77">
        <v>0</v>
      </c>
      <c r="K88" s="77">
        <v>9564.9791999999998</v>
      </c>
      <c r="L88" s="78">
        <v>9.6600000000000005E-2</v>
      </c>
      <c r="M88" s="78">
        <v>2.5000000000000001E-3</v>
      </c>
      <c r="N88" s="78">
        <v>4.0000000000000002E-4</v>
      </c>
    </row>
    <row r="89" spans="2:14">
      <c r="B89" t="s">
        <v>4061</v>
      </c>
      <c r="C89" t="s">
        <v>4062</v>
      </c>
      <c r="D89" t="s">
        <v>100</v>
      </c>
      <c r="E89" t="s">
        <v>3923</v>
      </c>
      <c r="F89" t="s">
        <v>4042</v>
      </c>
      <c r="G89" t="s">
        <v>102</v>
      </c>
      <c r="H89" s="77">
        <v>90000</v>
      </c>
      <c r="I89" s="77">
        <v>415.58</v>
      </c>
      <c r="J89" s="77">
        <v>0</v>
      </c>
      <c r="K89" s="77">
        <v>374.02199999999999</v>
      </c>
      <c r="L89" s="78">
        <v>2.5000000000000001E-3</v>
      </c>
      <c r="M89" s="78">
        <v>1E-4</v>
      </c>
      <c r="N89" s="78">
        <v>0</v>
      </c>
    </row>
    <row r="90" spans="2:14">
      <c r="B90" t="s">
        <v>4063</v>
      </c>
      <c r="C90" t="s">
        <v>4064</v>
      </c>
      <c r="D90" t="s">
        <v>100</v>
      </c>
      <c r="E90" t="s">
        <v>3923</v>
      </c>
      <c r="F90" t="s">
        <v>4042</v>
      </c>
      <c r="G90" t="s">
        <v>102</v>
      </c>
      <c r="H90" s="77">
        <v>19241</v>
      </c>
      <c r="I90" s="77">
        <v>345.14</v>
      </c>
      <c r="J90" s="77">
        <v>0</v>
      </c>
      <c r="K90" s="77">
        <v>66.408387399999995</v>
      </c>
      <c r="L90" s="78">
        <v>4.0000000000000002E-4</v>
      </c>
      <c r="M90" s="78">
        <v>0</v>
      </c>
      <c r="N90" s="78">
        <v>0</v>
      </c>
    </row>
    <row r="91" spans="2:14">
      <c r="B91" t="s">
        <v>4065</v>
      </c>
      <c r="C91" t="s">
        <v>4066</v>
      </c>
      <c r="D91" t="s">
        <v>100</v>
      </c>
      <c r="E91" t="s">
        <v>3923</v>
      </c>
      <c r="F91" t="s">
        <v>4042</v>
      </c>
      <c r="G91" t="s">
        <v>102</v>
      </c>
      <c r="H91" s="77">
        <v>19454</v>
      </c>
      <c r="I91" s="77">
        <v>431.91</v>
      </c>
      <c r="J91" s="77">
        <v>0</v>
      </c>
      <c r="K91" s="77">
        <v>84.023771400000001</v>
      </c>
      <c r="L91" s="78">
        <v>2.9999999999999997E-4</v>
      </c>
      <c r="M91" s="78">
        <v>0</v>
      </c>
      <c r="N91" s="78">
        <v>0</v>
      </c>
    </row>
    <row r="92" spans="2:14">
      <c r="B92" t="s">
        <v>4067</v>
      </c>
      <c r="C92" t="s">
        <v>4068</v>
      </c>
      <c r="D92" t="s">
        <v>100</v>
      </c>
      <c r="E92" t="s">
        <v>3923</v>
      </c>
      <c r="F92" t="s">
        <v>4042</v>
      </c>
      <c r="G92" t="s">
        <v>102</v>
      </c>
      <c r="H92" s="77">
        <v>5500</v>
      </c>
      <c r="I92" s="77">
        <v>430.29</v>
      </c>
      <c r="J92" s="77">
        <v>0</v>
      </c>
      <c r="K92" s="77">
        <v>23.665949999999999</v>
      </c>
      <c r="L92" s="78">
        <v>0</v>
      </c>
      <c r="M92" s="78">
        <v>0</v>
      </c>
      <c r="N92" s="78">
        <v>0</v>
      </c>
    </row>
    <row r="93" spans="2:14">
      <c r="B93" t="s">
        <v>4069</v>
      </c>
      <c r="C93" t="s">
        <v>4070</v>
      </c>
      <c r="D93" t="s">
        <v>100</v>
      </c>
      <c r="E93" t="s">
        <v>4071</v>
      </c>
      <c r="F93" t="s">
        <v>4042</v>
      </c>
      <c r="G93" t="s">
        <v>102</v>
      </c>
      <c r="H93" s="77">
        <v>140038</v>
      </c>
      <c r="I93" s="77">
        <v>266.44</v>
      </c>
      <c r="J93" s="77">
        <v>0</v>
      </c>
      <c r="K93" s="77">
        <v>373.11724720000001</v>
      </c>
      <c r="L93" s="78">
        <v>8.9999999999999998E-4</v>
      </c>
      <c r="M93" s="78">
        <v>1E-4</v>
      </c>
      <c r="N93" s="78">
        <v>0</v>
      </c>
    </row>
    <row r="94" spans="2:14">
      <c r="B94" t="s">
        <v>4072</v>
      </c>
      <c r="C94" t="s">
        <v>4073</v>
      </c>
      <c r="D94" t="s">
        <v>100</v>
      </c>
      <c r="E94" t="s">
        <v>3932</v>
      </c>
      <c r="F94" t="s">
        <v>4042</v>
      </c>
      <c r="G94" t="s">
        <v>102</v>
      </c>
      <c r="H94" s="77">
        <v>272141.03000000003</v>
      </c>
      <c r="I94" s="77">
        <v>402.56</v>
      </c>
      <c r="J94" s="77">
        <v>0</v>
      </c>
      <c r="K94" s="77">
        <v>1095.5309303680001</v>
      </c>
      <c r="L94" s="78">
        <v>8.8000000000000005E-3</v>
      </c>
      <c r="M94" s="78">
        <v>2.9999999999999997E-4</v>
      </c>
      <c r="N94" s="78">
        <v>0</v>
      </c>
    </row>
    <row r="95" spans="2:14">
      <c r="B95" t="s">
        <v>4074</v>
      </c>
      <c r="C95" t="s">
        <v>4075</v>
      </c>
      <c r="D95" t="s">
        <v>100</v>
      </c>
      <c r="E95" t="s">
        <v>3932</v>
      </c>
      <c r="F95" t="s">
        <v>4042</v>
      </c>
      <c r="G95" t="s">
        <v>102</v>
      </c>
      <c r="H95" s="77">
        <v>261809</v>
      </c>
      <c r="I95" s="77">
        <v>326.19</v>
      </c>
      <c r="J95" s="77">
        <v>0</v>
      </c>
      <c r="K95" s="77">
        <v>853.99477709999996</v>
      </c>
      <c r="L95" s="78">
        <v>6.7000000000000002E-3</v>
      </c>
      <c r="M95" s="78">
        <v>2.0000000000000001E-4</v>
      </c>
      <c r="N95" s="78">
        <v>0</v>
      </c>
    </row>
    <row r="96" spans="2:14">
      <c r="B96" t="s">
        <v>4076</v>
      </c>
      <c r="C96" t="s">
        <v>4077</v>
      </c>
      <c r="D96" t="s">
        <v>100</v>
      </c>
      <c r="E96" t="s">
        <v>3932</v>
      </c>
      <c r="F96" t="s">
        <v>4042</v>
      </c>
      <c r="G96" t="s">
        <v>102</v>
      </c>
      <c r="H96" s="77">
        <v>190963</v>
      </c>
      <c r="I96" s="77">
        <v>348.22</v>
      </c>
      <c r="J96" s="77">
        <v>0</v>
      </c>
      <c r="K96" s="77">
        <v>664.97135860000003</v>
      </c>
      <c r="L96" s="78">
        <v>9.7999999999999997E-3</v>
      </c>
      <c r="M96" s="78">
        <v>2.0000000000000001E-4</v>
      </c>
      <c r="N96" s="78">
        <v>0</v>
      </c>
    </row>
    <row r="97" spans="2:14">
      <c r="B97" t="s">
        <v>4078</v>
      </c>
      <c r="C97" t="s">
        <v>4079</v>
      </c>
      <c r="D97" t="s">
        <v>100</v>
      </c>
      <c r="E97" t="s">
        <v>3932</v>
      </c>
      <c r="F97" t="s">
        <v>4042</v>
      </c>
      <c r="G97" t="s">
        <v>102</v>
      </c>
      <c r="H97" s="77">
        <v>2760101</v>
      </c>
      <c r="I97" s="77">
        <v>361.96</v>
      </c>
      <c r="J97" s="77">
        <v>0</v>
      </c>
      <c r="K97" s="77">
        <v>9990.4615795999998</v>
      </c>
      <c r="L97" s="78">
        <v>8.7099999999999997E-2</v>
      </c>
      <c r="M97" s="78">
        <v>2.5999999999999999E-3</v>
      </c>
      <c r="N97" s="78">
        <v>4.0000000000000002E-4</v>
      </c>
    </row>
    <row r="98" spans="2:14">
      <c r="B98" t="s">
        <v>4080</v>
      </c>
      <c r="C98" t="s">
        <v>4081</v>
      </c>
      <c r="D98" t="s">
        <v>100</v>
      </c>
      <c r="E98" t="s">
        <v>3932</v>
      </c>
      <c r="F98" t="s">
        <v>4042</v>
      </c>
      <c r="G98" t="s">
        <v>102</v>
      </c>
      <c r="H98" s="77">
        <v>1418665.83</v>
      </c>
      <c r="I98" s="77">
        <v>3428.69</v>
      </c>
      <c r="J98" s="77">
        <v>0</v>
      </c>
      <c r="K98" s="77">
        <v>48641.653446627002</v>
      </c>
      <c r="L98" s="78">
        <v>0.16200000000000001</v>
      </c>
      <c r="M98" s="78">
        <v>1.2699999999999999E-2</v>
      </c>
      <c r="N98" s="78">
        <v>2E-3</v>
      </c>
    </row>
    <row r="99" spans="2:14">
      <c r="B99" t="s">
        <v>4082</v>
      </c>
      <c r="C99" t="s">
        <v>4083</v>
      </c>
      <c r="D99" t="s">
        <v>100</v>
      </c>
      <c r="E99" t="s">
        <v>3932</v>
      </c>
      <c r="F99" t="s">
        <v>4042</v>
      </c>
      <c r="G99" t="s">
        <v>102</v>
      </c>
      <c r="H99" s="77">
        <v>27315</v>
      </c>
      <c r="I99" s="77">
        <v>2798.15</v>
      </c>
      <c r="J99" s="77">
        <v>0</v>
      </c>
      <c r="K99" s="77">
        <v>764.31467250000003</v>
      </c>
      <c r="L99" s="78">
        <v>5.0000000000000001E-4</v>
      </c>
      <c r="M99" s="78">
        <v>2.0000000000000001E-4</v>
      </c>
      <c r="N99" s="78">
        <v>0</v>
      </c>
    </row>
    <row r="100" spans="2:14">
      <c r="B100" t="s">
        <v>4084</v>
      </c>
      <c r="C100" t="s">
        <v>4085</v>
      </c>
      <c r="D100" t="s">
        <v>100</v>
      </c>
      <c r="E100" t="s">
        <v>3932</v>
      </c>
      <c r="F100" t="s">
        <v>4042</v>
      </c>
      <c r="G100" t="s">
        <v>102</v>
      </c>
      <c r="H100" s="77">
        <v>0.57999999999999996</v>
      </c>
      <c r="I100" s="77">
        <v>345.38</v>
      </c>
      <c r="J100" s="77">
        <v>0</v>
      </c>
      <c r="K100" s="77">
        <v>2.0032040000000002E-3</v>
      </c>
      <c r="L100" s="78">
        <v>0</v>
      </c>
      <c r="M100" s="78">
        <v>0</v>
      </c>
      <c r="N100" s="78">
        <v>0</v>
      </c>
    </row>
    <row r="101" spans="2:14">
      <c r="B101" t="s">
        <v>4086</v>
      </c>
      <c r="C101" t="s">
        <v>4087</v>
      </c>
      <c r="D101" t="s">
        <v>100</v>
      </c>
      <c r="E101" t="s">
        <v>3932</v>
      </c>
      <c r="F101" t="s">
        <v>4042</v>
      </c>
      <c r="G101" t="s">
        <v>102</v>
      </c>
      <c r="H101" s="77">
        <v>3982576.89</v>
      </c>
      <c r="I101" s="77">
        <v>337.56</v>
      </c>
      <c r="J101" s="77">
        <v>0</v>
      </c>
      <c r="K101" s="77">
        <v>13443.586549883999</v>
      </c>
      <c r="L101" s="78">
        <v>8.8000000000000005E-3</v>
      </c>
      <c r="M101" s="78">
        <v>3.5000000000000001E-3</v>
      </c>
      <c r="N101" s="78">
        <v>5.9999999999999995E-4</v>
      </c>
    </row>
    <row r="102" spans="2:14">
      <c r="B102" t="s">
        <v>4088</v>
      </c>
      <c r="C102" t="s">
        <v>4089</v>
      </c>
      <c r="D102" t="s">
        <v>100</v>
      </c>
      <c r="E102" t="s">
        <v>3932</v>
      </c>
      <c r="F102" t="s">
        <v>4042</v>
      </c>
      <c r="G102" t="s">
        <v>102</v>
      </c>
      <c r="H102" s="77">
        <v>705225.26</v>
      </c>
      <c r="I102" s="77">
        <v>361.37</v>
      </c>
      <c r="J102" s="77">
        <v>0</v>
      </c>
      <c r="K102" s="77">
        <v>2548.4725220619998</v>
      </c>
      <c r="L102" s="78">
        <v>3.0999999999999999E-3</v>
      </c>
      <c r="M102" s="78">
        <v>6.9999999999999999E-4</v>
      </c>
      <c r="N102" s="78">
        <v>1E-4</v>
      </c>
    </row>
    <row r="103" spans="2:14">
      <c r="B103" t="s">
        <v>4090</v>
      </c>
      <c r="C103" t="s">
        <v>4091</v>
      </c>
      <c r="D103" t="s">
        <v>100</v>
      </c>
      <c r="E103" t="s">
        <v>3932</v>
      </c>
      <c r="F103" t="s">
        <v>4042</v>
      </c>
      <c r="G103" t="s">
        <v>102</v>
      </c>
      <c r="H103" s="77">
        <v>2</v>
      </c>
      <c r="I103" s="77">
        <v>3525.44</v>
      </c>
      <c r="J103" s="77">
        <v>0</v>
      </c>
      <c r="K103" s="77">
        <v>7.0508799999999996E-2</v>
      </c>
      <c r="L103" s="78">
        <v>0</v>
      </c>
      <c r="M103" s="78">
        <v>0</v>
      </c>
      <c r="N103" s="78">
        <v>0</v>
      </c>
    </row>
    <row r="104" spans="2:14">
      <c r="B104" t="s">
        <v>4092</v>
      </c>
      <c r="C104" t="s">
        <v>4093</v>
      </c>
      <c r="D104" t="s">
        <v>100</v>
      </c>
      <c r="E104" t="s">
        <v>3949</v>
      </c>
      <c r="F104" t="s">
        <v>4042</v>
      </c>
      <c r="G104" t="s">
        <v>102</v>
      </c>
      <c r="H104" s="77">
        <v>5484999.21</v>
      </c>
      <c r="I104" s="77">
        <v>338.17</v>
      </c>
      <c r="J104" s="77">
        <v>0</v>
      </c>
      <c r="K104" s="77">
        <v>18548.621828456999</v>
      </c>
      <c r="L104" s="78">
        <v>1.7100000000000001E-2</v>
      </c>
      <c r="M104" s="78">
        <v>4.7999999999999996E-3</v>
      </c>
      <c r="N104" s="78">
        <v>8.0000000000000004E-4</v>
      </c>
    </row>
    <row r="105" spans="2:14">
      <c r="B105" t="s">
        <v>4094</v>
      </c>
      <c r="C105" t="s">
        <v>4095</v>
      </c>
      <c r="D105" t="s">
        <v>100</v>
      </c>
      <c r="E105" t="s">
        <v>3949</v>
      </c>
      <c r="F105" t="s">
        <v>4042</v>
      </c>
      <c r="G105" t="s">
        <v>102</v>
      </c>
      <c r="H105" s="77">
        <v>381000</v>
      </c>
      <c r="I105" s="77">
        <v>265.23</v>
      </c>
      <c r="J105" s="77">
        <v>0</v>
      </c>
      <c r="K105" s="77">
        <v>1010.5263</v>
      </c>
      <c r="L105" s="78">
        <v>1.24E-2</v>
      </c>
      <c r="M105" s="78">
        <v>2.9999999999999997E-4</v>
      </c>
      <c r="N105" s="78">
        <v>0</v>
      </c>
    </row>
    <row r="106" spans="2:14">
      <c r="B106" t="s">
        <v>4096</v>
      </c>
      <c r="C106" t="s">
        <v>4097</v>
      </c>
      <c r="D106" t="s">
        <v>100</v>
      </c>
      <c r="E106" t="s">
        <v>3949</v>
      </c>
      <c r="F106" t="s">
        <v>4042</v>
      </c>
      <c r="G106" t="s">
        <v>102</v>
      </c>
      <c r="H106" s="77">
        <v>27053.07</v>
      </c>
      <c r="I106" s="77">
        <v>5682.8</v>
      </c>
      <c r="J106" s="77">
        <v>0</v>
      </c>
      <c r="K106" s="77">
        <v>1537.3718619599999</v>
      </c>
      <c r="L106" s="78">
        <v>2.7400000000000001E-2</v>
      </c>
      <c r="M106" s="78">
        <v>4.0000000000000002E-4</v>
      </c>
      <c r="N106" s="78">
        <v>1E-4</v>
      </c>
    </row>
    <row r="107" spans="2:14">
      <c r="B107" t="s">
        <v>4098</v>
      </c>
      <c r="C107" t="s">
        <v>4099</v>
      </c>
      <c r="D107" t="s">
        <v>100</v>
      </c>
      <c r="E107" t="s">
        <v>3949</v>
      </c>
      <c r="F107" t="s">
        <v>4042</v>
      </c>
      <c r="G107" t="s">
        <v>102</v>
      </c>
      <c r="H107" s="77">
        <v>8566990</v>
      </c>
      <c r="I107" s="77">
        <v>337.93</v>
      </c>
      <c r="J107" s="77">
        <v>0</v>
      </c>
      <c r="K107" s="77">
        <v>28950.429306999999</v>
      </c>
      <c r="L107" s="78">
        <v>8.2699999999999996E-2</v>
      </c>
      <c r="M107" s="78">
        <v>7.4999999999999997E-3</v>
      </c>
      <c r="N107" s="78">
        <v>1.1999999999999999E-3</v>
      </c>
    </row>
    <row r="108" spans="2:14">
      <c r="B108" t="s">
        <v>4100</v>
      </c>
      <c r="C108" t="s">
        <v>4101</v>
      </c>
      <c r="D108" t="s">
        <v>100</v>
      </c>
      <c r="E108" t="s">
        <v>3949</v>
      </c>
      <c r="F108" t="s">
        <v>4042</v>
      </c>
      <c r="G108" t="s">
        <v>102</v>
      </c>
      <c r="H108" s="77">
        <v>311899</v>
      </c>
      <c r="I108" s="77">
        <v>357.28</v>
      </c>
      <c r="J108" s="77">
        <v>0</v>
      </c>
      <c r="K108" s="77">
        <v>1114.3527472000001</v>
      </c>
      <c r="L108" s="78">
        <v>1.7299999999999999E-2</v>
      </c>
      <c r="M108" s="78">
        <v>2.9999999999999997E-4</v>
      </c>
      <c r="N108" s="78">
        <v>0</v>
      </c>
    </row>
    <row r="109" spans="2:14">
      <c r="B109" t="s">
        <v>4102</v>
      </c>
      <c r="C109" t="s">
        <v>4103</v>
      </c>
      <c r="D109" t="s">
        <v>100</v>
      </c>
      <c r="E109" t="s">
        <v>3949</v>
      </c>
      <c r="F109" t="s">
        <v>4042</v>
      </c>
      <c r="G109" t="s">
        <v>102</v>
      </c>
      <c r="H109" s="77">
        <v>172</v>
      </c>
      <c r="I109" s="77">
        <v>3282.68</v>
      </c>
      <c r="J109" s="77">
        <v>0</v>
      </c>
      <c r="K109" s="77">
        <v>5.6462095999999997</v>
      </c>
      <c r="L109" s="78">
        <v>0</v>
      </c>
      <c r="M109" s="78">
        <v>0</v>
      </c>
      <c r="N109" s="78">
        <v>0</v>
      </c>
    </row>
    <row r="110" spans="2:14">
      <c r="B110" t="s">
        <v>4104</v>
      </c>
      <c r="C110" t="s">
        <v>4105</v>
      </c>
      <c r="D110" t="s">
        <v>100</v>
      </c>
      <c r="E110" t="s">
        <v>3949</v>
      </c>
      <c r="F110" t="s">
        <v>4042</v>
      </c>
      <c r="G110" t="s">
        <v>102</v>
      </c>
      <c r="H110" s="77">
        <v>3758253.12</v>
      </c>
      <c r="I110" s="77">
        <v>357.78</v>
      </c>
      <c r="J110" s="77">
        <v>0</v>
      </c>
      <c r="K110" s="77">
        <v>13446.278012736</v>
      </c>
      <c r="L110" s="78">
        <v>2.0199999999999999E-2</v>
      </c>
      <c r="M110" s="78">
        <v>3.5000000000000001E-3</v>
      </c>
      <c r="N110" s="78">
        <v>5.9999999999999995E-4</v>
      </c>
    </row>
    <row r="111" spans="2:14">
      <c r="B111" t="s">
        <v>4106</v>
      </c>
      <c r="C111" t="s">
        <v>4107</v>
      </c>
      <c r="D111" t="s">
        <v>100</v>
      </c>
      <c r="E111" t="s">
        <v>3949</v>
      </c>
      <c r="F111" t="s">
        <v>4042</v>
      </c>
      <c r="G111" t="s">
        <v>102</v>
      </c>
      <c r="H111" s="77">
        <v>465518</v>
      </c>
      <c r="I111" s="77">
        <v>344.52</v>
      </c>
      <c r="J111" s="77">
        <v>0</v>
      </c>
      <c r="K111" s="77">
        <v>1603.8026136000001</v>
      </c>
      <c r="L111" s="78">
        <v>2.3E-3</v>
      </c>
      <c r="M111" s="78">
        <v>4.0000000000000002E-4</v>
      </c>
      <c r="N111" s="78">
        <v>1E-4</v>
      </c>
    </row>
    <row r="112" spans="2:14">
      <c r="B112" t="s">
        <v>4108</v>
      </c>
      <c r="C112" t="s">
        <v>4109</v>
      </c>
      <c r="D112" t="s">
        <v>100</v>
      </c>
      <c r="E112" t="s">
        <v>4110</v>
      </c>
      <c r="F112" t="s">
        <v>4042</v>
      </c>
      <c r="G112" t="s">
        <v>102</v>
      </c>
      <c r="H112" s="77">
        <v>112</v>
      </c>
      <c r="I112" s="77">
        <v>3432.33</v>
      </c>
      <c r="J112" s="77">
        <v>0</v>
      </c>
      <c r="K112" s="77">
        <v>3.8442096000000001</v>
      </c>
      <c r="L112" s="78">
        <v>0</v>
      </c>
      <c r="M112" s="78">
        <v>0</v>
      </c>
      <c r="N112" s="78">
        <v>0</v>
      </c>
    </row>
    <row r="113" spans="2:14">
      <c r="B113" t="s">
        <v>4111</v>
      </c>
      <c r="C113" t="s">
        <v>4112</v>
      </c>
      <c r="D113" t="s">
        <v>100</v>
      </c>
      <c r="E113" t="s">
        <v>4110</v>
      </c>
      <c r="F113" t="s">
        <v>4042</v>
      </c>
      <c r="G113" t="s">
        <v>102</v>
      </c>
      <c r="H113" s="77">
        <v>42</v>
      </c>
      <c r="I113" s="77">
        <v>3993</v>
      </c>
      <c r="J113" s="77">
        <v>0</v>
      </c>
      <c r="K113" s="77">
        <v>1.67706</v>
      </c>
      <c r="L113" s="78">
        <v>0</v>
      </c>
      <c r="M113" s="78">
        <v>0</v>
      </c>
      <c r="N113" s="78">
        <v>0</v>
      </c>
    </row>
    <row r="114" spans="2:14">
      <c r="B114" t="s">
        <v>4113</v>
      </c>
      <c r="C114" t="s">
        <v>4114</v>
      </c>
      <c r="D114" t="s">
        <v>100</v>
      </c>
      <c r="E114" t="s">
        <v>3906</v>
      </c>
      <c r="F114" t="s">
        <v>4042</v>
      </c>
      <c r="G114" t="s">
        <v>102</v>
      </c>
      <c r="H114" s="77">
        <v>5732653</v>
      </c>
      <c r="I114" s="77">
        <v>102.91</v>
      </c>
      <c r="J114" s="77">
        <v>0</v>
      </c>
      <c r="K114" s="77">
        <v>5899.4732022999997</v>
      </c>
      <c r="L114" s="78">
        <v>2.4299999999999999E-2</v>
      </c>
      <c r="M114" s="78">
        <v>1.5E-3</v>
      </c>
      <c r="N114" s="78">
        <v>2.0000000000000001E-4</v>
      </c>
    </row>
    <row r="115" spans="2:14">
      <c r="B115" t="s">
        <v>4115</v>
      </c>
      <c r="C115" t="s">
        <v>4116</v>
      </c>
      <c r="D115" t="s">
        <v>100</v>
      </c>
      <c r="E115" t="s">
        <v>3906</v>
      </c>
      <c r="F115" t="s">
        <v>4042</v>
      </c>
      <c r="G115" t="s">
        <v>102</v>
      </c>
      <c r="H115" s="77">
        <v>9050</v>
      </c>
      <c r="I115" s="77">
        <v>3520.25</v>
      </c>
      <c r="J115" s="77">
        <v>0</v>
      </c>
      <c r="K115" s="77">
        <v>318.58262500000001</v>
      </c>
      <c r="L115" s="78">
        <v>2.3999999999999998E-3</v>
      </c>
      <c r="M115" s="78">
        <v>1E-4</v>
      </c>
      <c r="N115" s="78">
        <v>0</v>
      </c>
    </row>
    <row r="116" spans="2:14">
      <c r="B116" t="s">
        <v>4117</v>
      </c>
      <c r="C116" t="s">
        <v>4118</v>
      </c>
      <c r="D116" t="s">
        <v>100</v>
      </c>
      <c r="E116" t="s">
        <v>3906</v>
      </c>
      <c r="F116" t="s">
        <v>4042</v>
      </c>
      <c r="G116" t="s">
        <v>102</v>
      </c>
      <c r="H116" s="77">
        <v>96835</v>
      </c>
      <c r="I116" s="77">
        <v>3601.35</v>
      </c>
      <c r="J116" s="77">
        <v>0</v>
      </c>
      <c r="K116" s="77">
        <v>3487.3672725000001</v>
      </c>
      <c r="L116" s="78">
        <v>4.2200000000000001E-2</v>
      </c>
      <c r="M116" s="78">
        <v>8.9999999999999998E-4</v>
      </c>
      <c r="N116" s="78">
        <v>1E-4</v>
      </c>
    </row>
    <row r="117" spans="2:14">
      <c r="B117" t="s">
        <v>4119</v>
      </c>
      <c r="C117" t="s">
        <v>4120</v>
      </c>
      <c r="D117" t="s">
        <v>100</v>
      </c>
      <c r="E117" t="s">
        <v>3906</v>
      </c>
      <c r="F117" t="s">
        <v>4042</v>
      </c>
      <c r="G117" t="s">
        <v>102</v>
      </c>
      <c r="H117" s="77">
        <v>22588</v>
      </c>
      <c r="I117" s="77">
        <v>3142.02</v>
      </c>
      <c r="J117" s="77">
        <v>0</v>
      </c>
      <c r="K117" s="77">
        <v>709.7194776</v>
      </c>
      <c r="L117" s="78">
        <v>1.12E-2</v>
      </c>
      <c r="M117" s="78">
        <v>2.0000000000000001E-4</v>
      </c>
      <c r="N117" s="78">
        <v>0</v>
      </c>
    </row>
    <row r="118" spans="2:14">
      <c r="B118" t="s">
        <v>4121</v>
      </c>
      <c r="C118" t="s">
        <v>4122</v>
      </c>
      <c r="D118" t="s">
        <v>100</v>
      </c>
      <c r="E118" t="s">
        <v>3906</v>
      </c>
      <c r="F118" t="s">
        <v>4042</v>
      </c>
      <c r="G118" t="s">
        <v>102</v>
      </c>
      <c r="H118" s="77">
        <v>39000</v>
      </c>
      <c r="I118" s="77">
        <v>3251</v>
      </c>
      <c r="J118" s="77">
        <v>0</v>
      </c>
      <c r="K118" s="77">
        <v>1267.8900000000001</v>
      </c>
      <c r="L118" s="78">
        <v>1.03E-2</v>
      </c>
      <c r="M118" s="78">
        <v>2.9999999999999997E-4</v>
      </c>
      <c r="N118" s="78">
        <v>1E-4</v>
      </c>
    </row>
    <row r="119" spans="2:14">
      <c r="B119" t="s">
        <v>4123</v>
      </c>
      <c r="C119" t="s">
        <v>4124</v>
      </c>
      <c r="D119" t="s">
        <v>100</v>
      </c>
      <c r="E119" t="s">
        <v>3906</v>
      </c>
      <c r="F119" t="s">
        <v>4042</v>
      </c>
      <c r="G119" t="s">
        <v>102</v>
      </c>
      <c r="H119" s="77">
        <v>526101</v>
      </c>
      <c r="I119" s="77">
        <v>3359.64</v>
      </c>
      <c r="J119" s="77">
        <v>0</v>
      </c>
      <c r="K119" s="77">
        <v>17675.099636399998</v>
      </c>
      <c r="L119" s="78">
        <v>1.7899999999999999E-2</v>
      </c>
      <c r="M119" s="78">
        <v>4.5999999999999999E-3</v>
      </c>
      <c r="N119" s="78">
        <v>6.9999999999999999E-4</v>
      </c>
    </row>
    <row r="120" spans="2:14">
      <c r="B120" t="s">
        <v>4125</v>
      </c>
      <c r="C120" t="s">
        <v>4126</v>
      </c>
      <c r="D120" t="s">
        <v>100</v>
      </c>
      <c r="E120" t="s">
        <v>3906</v>
      </c>
      <c r="F120" t="s">
        <v>4042</v>
      </c>
      <c r="G120" t="s">
        <v>102</v>
      </c>
      <c r="H120" s="77">
        <v>3027</v>
      </c>
      <c r="I120" s="77">
        <v>3405.81</v>
      </c>
      <c r="J120" s="77">
        <v>0</v>
      </c>
      <c r="K120" s="77">
        <v>103.0938687</v>
      </c>
      <c r="L120" s="78">
        <v>1E-4</v>
      </c>
      <c r="M120" s="78">
        <v>0</v>
      </c>
      <c r="N120" s="78">
        <v>0</v>
      </c>
    </row>
    <row r="121" spans="2:14">
      <c r="B121" t="s">
        <v>4127</v>
      </c>
      <c r="C121" t="s">
        <v>4128</v>
      </c>
      <c r="D121" t="s">
        <v>100</v>
      </c>
      <c r="E121" t="s">
        <v>3906</v>
      </c>
      <c r="F121" t="s">
        <v>4042</v>
      </c>
      <c r="G121" t="s">
        <v>102</v>
      </c>
      <c r="H121" s="77">
        <v>42956</v>
      </c>
      <c r="I121" s="77">
        <v>3593.18</v>
      </c>
      <c r="J121" s="77">
        <v>0</v>
      </c>
      <c r="K121" s="77">
        <v>1543.4864008</v>
      </c>
      <c r="L121" s="78">
        <v>2.5000000000000001E-3</v>
      </c>
      <c r="M121" s="78">
        <v>4.0000000000000002E-4</v>
      </c>
      <c r="N121" s="78">
        <v>1E-4</v>
      </c>
    </row>
    <row r="122" spans="2:14">
      <c r="B122" t="s">
        <v>4129</v>
      </c>
      <c r="C122" t="s">
        <v>4130</v>
      </c>
      <c r="D122" t="s">
        <v>100</v>
      </c>
      <c r="E122" t="s">
        <v>3906</v>
      </c>
      <c r="F122" t="s">
        <v>4042</v>
      </c>
      <c r="G122" t="s">
        <v>102</v>
      </c>
      <c r="H122" s="77">
        <v>14885</v>
      </c>
      <c r="I122" s="77">
        <v>5771.66</v>
      </c>
      <c r="J122" s="77">
        <v>0</v>
      </c>
      <c r="K122" s="77">
        <v>859.11159099999998</v>
      </c>
      <c r="L122" s="78">
        <v>2.8299999999999999E-2</v>
      </c>
      <c r="M122" s="78">
        <v>2.0000000000000001E-4</v>
      </c>
      <c r="N122" s="78">
        <v>0</v>
      </c>
    </row>
    <row r="123" spans="2:14">
      <c r="B123" t="s">
        <v>4131</v>
      </c>
      <c r="C123" t="s">
        <v>4132</v>
      </c>
      <c r="D123" t="s">
        <v>100</v>
      </c>
      <c r="E123" t="s">
        <v>3906</v>
      </c>
      <c r="F123" t="s">
        <v>4042</v>
      </c>
      <c r="G123" t="s">
        <v>102</v>
      </c>
      <c r="H123" s="77">
        <v>7</v>
      </c>
      <c r="I123" s="77">
        <v>3589.59</v>
      </c>
      <c r="J123" s="77">
        <v>0</v>
      </c>
      <c r="K123" s="77">
        <v>0.25127129999999998</v>
      </c>
      <c r="L123" s="78">
        <v>0</v>
      </c>
      <c r="M123" s="78">
        <v>0</v>
      </c>
      <c r="N123" s="78">
        <v>0</v>
      </c>
    </row>
    <row r="124" spans="2:14">
      <c r="B124" t="s">
        <v>4133</v>
      </c>
      <c r="C124" t="s">
        <v>4134</v>
      </c>
      <c r="D124" t="s">
        <v>100</v>
      </c>
      <c r="E124" t="s">
        <v>3906</v>
      </c>
      <c r="F124" t="s">
        <v>123</v>
      </c>
      <c r="G124" t="s">
        <v>102</v>
      </c>
      <c r="H124" s="77">
        <v>50</v>
      </c>
      <c r="I124" s="77">
        <v>1854.61</v>
      </c>
      <c r="J124" s="77">
        <v>0</v>
      </c>
      <c r="K124" s="77">
        <v>0.92730500000000005</v>
      </c>
      <c r="L124" s="78">
        <v>0</v>
      </c>
      <c r="M124" s="78">
        <v>0</v>
      </c>
      <c r="N124" s="78">
        <v>0</v>
      </c>
    </row>
    <row r="125" spans="2:14">
      <c r="B125" t="s">
        <v>4135</v>
      </c>
      <c r="C125" t="s">
        <v>4136</v>
      </c>
      <c r="D125" t="s">
        <v>100</v>
      </c>
      <c r="E125" t="s">
        <v>3932</v>
      </c>
      <c r="F125" t="s">
        <v>112</v>
      </c>
      <c r="G125" t="s">
        <v>102</v>
      </c>
      <c r="H125" s="77">
        <v>273617</v>
      </c>
      <c r="I125" s="77">
        <v>3413.02</v>
      </c>
      <c r="J125" s="77">
        <v>0</v>
      </c>
      <c r="K125" s="77">
        <v>9338.6029333999995</v>
      </c>
      <c r="L125" s="78">
        <v>3.1800000000000002E-2</v>
      </c>
      <c r="M125" s="78">
        <v>2.3999999999999998E-3</v>
      </c>
      <c r="N125" s="78">
        <v>4.0000000000000002E-4</v>
      </c>
    </row>
    <row r="126" spans="2:14">
      <c r="B126" s="79" t="s">
        <v>4137</v>
      </c>
      <c r="D126" s="16"/>
      <c r="E126" s="16"/>
      <c r="F126" s="16"/>
      <c r="G126" s="16"/>
      <c r="H126" s="81">
        <v>134</v>
      </c>
      <c r="J126" s="81">
        <v>0</v>
      </c>
      <c r="K126" s="81">
        <v>16.109480000000001</v>
      </c>
      <c r="M126" s="80">
        <v>0</v>
      </c>
      <c r="N126" s="80">
        <v>0</v>
      </c>
    </row>
    <row r="127" spans="2:14">
      <c r="B127" t="s">
        <v>4138</v>
      </c>
      <c r="C127" t="s">
        <v>4139</v>
      </c>
      <c r="D127" t="s">
        <v>100</v>
      </c>
      <c r="E127" t="s">
        <v>3906</v>
      </c>
      <c r="F127" t="s">
        <v>4042</v>
      </c>
      <c r="G127" t="s">
        <v>102</v>
      </c>
      <c r="H127" s="77">
        <v>134</v>
      </c>
      <c r="I127" s="77">
        <v>12022</v>
      </c>
      <c r="J127" s="77">
        <v>0</v>
      </c>
      <c r="K127" s="77">
        <v>16.109480000000001</v>
      </c>
      <c r="L127" s="78">
        <v>0</v>
      </c>
      <c r="M127" s="78">
        <v>0</v>
      </c>
      <c r="N127" s="78">
        <v>0</v>
      </c>
    </row>
    <row r="128" spans="2:14">
      <c r="B128" s="79" t="s">
        <v>1245</v>
      </c>
      <c r="D128" s="16"/>
      <c r="E128" s="16"/>
      <c r="F128" s="16"/>
      <c r="G128" s="16"/>
      <c r="H128" s="81">
        <v>0</v>
      </c>
      <c r="J128" s="81">
        <v>0</v>
      </c>
      <c r="K128" s="81">
        <v>0</v>
      </c>
      <c r="M128" s="80">
        <v>0</v>
      </c>
      <c r="N128" s="80">
        <v>0</v>
      </c>
    </row>
    <row r="129" spans="2:14">
      <c r="B129" t="s">
        <v>217</v>
      </c>
      <c r="C129" t="s">
        <v>217</v>
      </c>
      <c r="D129" s="16"/>
      <c r="E129" s="16"/>
      <c r="F129" t="s">
        <v>217</v>
      </c>
      <c r="G129" t="s">
        <v>217</v>
      </c>
      <c r="H129" s="77">
        <v>0</v>
      </c>
      <c r="I129" s="77">
        <v>0</v>
      </c>
      <c r="K129" s="77">
        <v>0</v>
      </c>
      <c r="L129" s="78">
        <v>0</v>
      </c>
      <c r="M129" s="78">
        <v>0</v>
      </c>
      <c r="N129" s="78">
        <v>0</v>
      </c>
    </row>
    <row r="130" spans="2:14">
      <c r="B130" s="79" t="s">
        <v>4140</v>
      </c>
      <c r="D130" s="16"/>
      <c r="E130" s="16"/>
      <c r="F130" s="16"/>
      <c r="G130" s="16"/>
      <c r="H130" s="81">
        <v>0</v>
      </c>
      <c r="J130" s="81">
        <v>0</v>
      </c>
      <c r="K130" s="81">
        <v>0</v>
      </c>
      <c r="M130" s="80">
        <v>0</v>
      </c>
      <c r="N130" s="80">
        <v>0</v>
      </c>
    </row>
    <row r="131" spans="2:14">
      <c r="B131" t="s">
        <v>217</v>
      </c>
      <c r="C131" t="s">
        <v>217</v>
      </c>
      <c r="D131" s="16"/>
      <c r="E131" s="16"/>
      <c r="F131" t="s">
        <v>217</v>
      </c>
      <c r="G131" t="s">
        <v>217</v>
      </c>
      <c r="H131" s="77">
        <v>0</v>
      </c>
      <c r="I131" s="77">
        <v>0</v>
      </c>
      <c r="K131" s="77">
        <v>0</v>
      </c>
      <c r="L131" s="78">
        <v>0</v>
      </c>
      <c r="M131" s="78">
        <v>0</v>
      </c>
      <c r="N131" s="78">
        <v>0</v>
      </c>
    </row>
    <row r="132" spans="2:14">
      <c r="B132" s="79" t="s">
        <v>256</v>
      </c>
      <c r="D132" s="16"/>
      <c r="E132" s="16"/>
      <c r="F132" s="16"/>
      <c r="G132" s="16"/>
      <c r="H132" s="81">
        <v>36364494.829999998</v>
      </c>
      <c r="J132" s="81">
        <v>43.223221889999998</v>
      </c>
      <c r="K132" s="81">
        <v>2892197.4530667444</v>
      </c>
      <c r="M132" s="80">
        <v>0.75419999999999998</v>
      </c>
      <c r="N132" s="80">
        <v>0.11849999999999999</v>
      </c>
    </row>
    <row r="133" spans="2:14">
      <c r="B133" s="79" t="s">
        <v>4141</v>
      </c>
      <c r="D133" s="16"/>
      <c r="E133" s="16"/>
      <c r="F133" s="16"/>
      <c r="G133" s="16"/>
      <c r="H133" s="81">
        <v>35586675.149999999</v>
      </c>
      <c r="J133" s="81">
        <v>26.598442179999999</v>
      </c>
      <c r="K133" s="81">
        <v>2747713.0397192766</v>
      </c>
      <c r="M133" s="80">
        <v>0.71650000000000003</v>
      </c>
      <c r="N133" s="80">
        <v>0.11260000000000001</v>
      </c>
    </row>
    <row r="134" spans="2:14">
      <c r="B134" t="s">
        <v>4142</v>
      </c>
      <c r="C134" t="s">
        <v>4143</v>
      </c>
      <c r="D134" t="s">
        <v>2374</v>
      </c>
      <c r="E134" t="s">
        <v>4144</v>
      </c>
      <c r="F134" t="s">
        <v>1288</v>
      </c>
      <c r="G134" t="s">
        <v>106</v>
      </c>
      <c r="H134" s="77">
        <v>821</v>
      </c>
      <c r="I134" s="77">
        <v>1662</v>
      </c>
      <c r="J134" s="77">
        <v>0</v>
      </c>
      <c r="K134" s="77">
        <v>48.931041720000003</v>
      </c>
      <c r="L134" s="78">
        <v>8.9999999999999998E-4</v>
      </c>
      <c r="M134" s="78">
        <v>0</v>
      </c>
      <c r="N134" s="78">
        <v>0</v>
      </c>
    </row>
    <row r="135" spans="2:14">
      <c r="B135" t="s">
        <v>4145</v>
      </c>
      <c r="C135" t="s">
        <v>4146</v>
      </c>
      <c r="D135" t="s">
        <v>2374</v>
      </c>
      <c r="E135" t="s">
        <v>4147</v>
      </c>
      <c r="F135" t="s">
        <v>1288</v>
      </c>
      <c r="G135" t="s">
        <v>106</v>
      </c>
      <c r="H135" s="77">
        <v>18</v>
      </c>
      <c r="I135" s="77">
        <v>1201</v>
      </c>
      <c r="J135" s="77">
        <v>2.7110160000000001E-2</v>
      </c>
      <c r="K135" s="77">
        <v>0.80233164000000001</v>
      </c>
      <c r="L135" s="78">
        <v>0</v>
      </c>
      <c r="M135" s="78">
        <v>0</v>
      </c>
      <c r="N135" s="78">
        <v>0</v>
      </c>
    </row>
    <row r="136" spans="2:14">
      <c r="B136" t="s">
        <v>4148</v>
      </c>
      <c r="C136" t="s">
        <v>4149</v>
      </c>
      <c r="D136" t="s">
        <v>2374</v>
      </c>
      <c r="E136" t="s">
        <v>4147</v>
      </c>
      <c r="F136" t="s">
        <v>1288</v>
      </c>
      <c r="G136" t="s">
        <v>106</v>
      </c>
      <c r="H136" s="77">
        <v>101</v>
      </c>
      <c r="I136" s="77">
        <v>10067</v>
      </c>
      <c r="J136" s="77">
        <v>0</v>
      </c>
      <c r="K136" s="77">
        <v>36.461264620000001</v>
      </c>
      <c r="L136" s="78">
        <v>0</v>
      </c>
      <c r="M136" s="78">
        <v>0</v>
      </c>
      <c r="N136" s="78">
        <v>0</v>
      </c>
    </row>
    <row r="137" spans="2:14">
      <c r="B137" t="s">
        <v>4150</v>
      </c>
      <c r="C137" t="s">
        <v>4151</v>
      </c>
      <c r="D137" t="s">
        <v>2374</v>
      </c>
      <c r="E137" t="s">
        <v>4147</v>
      </c>
      <c r="F137" t="s">
        <v>1288</v>
      </c>
      <c r="G137" t="s">
        <v>110</v>
      </c>
      <c r="H137" s="77">
        <v>75</v>
      </c>
      <c r="I137" s="77">
        <v>3276</v>
      </c>
      <c r="J137" s="77">
        <v>0</v>
      </c>
      <c r="K137" s="77">
        <v>9.5729634000000008</v>
      </c>
      <c r="L137" s="78">
        <v>0</v>
      </c>
      <c r="M137" s="78">
        <v>0</v>
      </c>
      <c r="N137" s="78">
        <v>0</v>
      </c>
    </row>
    <row r="138" spans="2:14">
      <c r="B138" t="s">
        <v>4152</v>
      </c>
      <c r="C138" t="s">
        <v>4153</v>
      </c>
      <c r="D138" t="s">
        <v>2374</v>
      </c>
      <c r="E138" t="s">
        <v>2785</v>
      </c>
      <c r="F138" t="s">
        <v>1288</v>
      </c>
      <c r="G138" t="s">
        <v>106</v>
      </c>
      <c r="H138" s="77">
        <v>164769.01999999999</v>
      </c>
      <c r="I138" s="77">
        <v>3160</v>
      </c>
      <c r="J138" s="77">
        <v>0</v>
      </c>
      <c r="K138" s="77">
        <v>18671.229900752001</v>
      </c>
      <c r="L138" s="78">
        <v>3.2000000000000002E-3</v>
      </c>
      <c r="M138" s="78">
        <v>4.8999999999999998E-3</v>
      </c>
      <c r="N138" s="78">
        <v>8.0000000000000004E-4</v>
      </c>
    </row>
    <row r="139" spans="2:14">
      <c r="B139" t="s">
        <v>4154</v>
      </c>
      <c r="C139" t="s">
        <v>4155</v>
      </c>
      <c r="D139" t="s">
        <v>398</v>
      </c>
      <c r="E139" t="s">
        <v>2785</v>
      </c>
      <c r="F139" t="s">
        <v>1288</v>
      </c>
      <c r="G139" t="s">
        <v>106</v>
      </c>
      <c r="H139" s="77">
        <v>174</v>
      </c>
      <c r="I139" s="77">
        <v>7116</v>
      </c>
      <c r="J139" s="77">
        <v>0</v>
      </c>
      <c r="K139" s="77">
        <v>44.401278240000003</v>
      </c>
      <c r="L139" s="78">
        <v>0</v>
      </c>
      <c r="M139" s="78">
        <v>0</v>
      </c>
      <c r="N139" s="78">
        <v>0</v>
      </c>
    </row>
    <row r="140" spans="2:14">
      <c r="B140" t="s">
        <v>4156</v>
      </c>
      <c r="C140" t="s">
        <v>4157</v>
      </c>
      <c r="D140" t="s">
        <v>2374</v>
      </c>
      <c r="E140" t="s">
        <v>2785</v>
      </c>
      <c r="F140" t="s">
        <v>1288</v>
      </c>
      <c r="G140" t="s">
        <v>106</v>
      </c>
      <c r="H140" s="77">
        <v>208490.41</v>
      </c>
      <c r="I140" s="77">
        <v>3863.5</v>
      </c>
      <c r="J140" s="77">
        <v>0</v>
      </c>
      <c r="K140" s="77">
        <v>28885.326787395101</v>
      </c>
      <c r="L140" s="78">
        <v>2.0999999999999999E-3</v>
      </c>
      <c r="M140" s="78">
        <v>7.4999999999999997E-3</v>
      </c>
      <c r="N140" s="78">
        <v>1.1999999999999999E-3</v>
      </c>
    </row>
    <row r="141" spans="2:14">
      <c r="B141" t="s">
        <v>4158</v>
      </c>
      <c r="C141" t="s">
        <v>4159</v>
      </c>
      <c r="D141" t="s">
        <v>398</v>
      </c>
      <c r="E141" t="s">
        <v>2785</v>
      </c>
      <c r="F141" t="s">
        <v>1288</v>
      </c>
      <c r="G141" t="s">
        <v>106</v>
      </c>
      <c r="H141" s="77">
        <v>30</v>
      </c>
      <c r="I141" s="77">
        <v>14919</v>
      </c>
      <c r="J141" s="77">
        <v>0</v>
      </c>
      <c r="K141" s="77">
        <v>16.049860200000001</v>
      </c>
      <c r="L141" s="78">
        <v>0</v>
      </c>
      <c r="M141" s="78">
        <v>0</v>
      </c>
      <c r="N141" s="78">
        <v>0</v>
      </c>
    </row>
    <row r="142" spans="2:14">
      <c r="B142" t="s">
        <v>4160</v>
      </c>
      <c r="C142" t="s">
        <v>4161</v>
      </c>
      <c r="D142" t="s">
        <v>2374</v>
      </c>
      <c r="E142" t="s">
        <v>2785</v>
      </c>
      <c r="F142" t="s">
        <v>1288</v>
      </c>
      <c r="G142" t="s">
        <v>106</v>
      </c>
      <c r="H142" s="77">
        <v>40</v>
      </c>
      <c r="I142" s="77">
        <v>3550</v>
      </c>
      <c r="J142" s="77">
        <v>0</v>
      </c>
      <c r="K142" s="77">
        <v>5.0921200000000004</v>
      </c>
      <c r="L142" s="78">
        <v>0</v>
      </c>
      <c r="M142" s="78">
        <v>0</v>
      </c>
      <c r="N142" s="78">
        <v>0</v>
      </c>
    </row>
    <row r="143" spans="2:14">
      <c r="B143" t="s">
        <v>4162</v>
      </c>
      <c r="C143" t="s">
        <v>4163</v>
      </c>
      <c r="D143" t="s">
        <v>2374</v>
      </c>
      <c r="E143" t="s">
        <v>4164</v>
      </c>
      <c r="F143" t="s">
        <v>1288</v>
      </c>
      <c r="G143" t="s">
        <v>106</v>
      </c>
      <c r="H143" s="77">
        <v>359</v>
      </c>
      <c r="I143" s="77">
        <v>3147</v>
      </c>
      <c r="J143" s="77">
        <v>0</v>
      </c>
      <c r="K143" s="77">
        <v>40.513659779999998</v>
      </c>
      <c r="L143" s="78">
        <v>0</v>
      </c>
      <c r="M143" s="78">
        <v>0</v>
      </c>
      <c r="N143" s="78">
        <v>0</v>
      </c>
    </row>
    <row r="144" spans="2:14">
      <c r="B144" t="s">
        <v>4165</v>
      </c>
      <c r="C144" t="s">
        <v>4166</v>
      </c>
      <c r="D144" t="s">
        <v>2374</v>
      </c>
      <c r="E144" t="s">
        <v>4164</v>
      </c>
      <c r="F144" t="s">
        <v>1288</v>
      </c>
      <c r="G144" t="s">
        <v>106</v>
      </c>
      <c r="H144" s="77">
        <v>532</v>
      </c>
      <c r="I144" s="77">
        <v>2144</v>
      </c>
      <c r="J144" s="77">
        <v>0</v>
      </c>
      <c r="K144" s="77">
        <v>40.902202879999997</v>
      </c>
      <c r="L144" s="78">
        <v>4.0000000000000002E-4</v>
      </c>
      <c r="M144" s="78">
        <v>0</v>
      </c>
      <c r="N144" s="78">
        <v>0</v>
      </c>
    </row>
    <row r="145" spans="2:14">
      <c r="B145" t="s">
        <v>4167</v>
      </c>
      <c r="C145" t="s">
        <v>4168</v>
      </c>
      <c r="D145" t="s">
        <v>2374</v>
      </c>
      <c r="E145" t="s">
        <v>4164</v>
      </c>
      <c r="F145" t="s">
        <v>1288</v>
      </c>
      <c r="G145" t="s">
        <v>106</v>
      </c>
      <c r="H145" s="77">
        <v>249</v>
      </c>
      <c r="I145" s="77">
        <v>4938</v>
      </c>
      <c r="J145" s="77">
        <v>0</v>
      </c>
      <c r="K145" s="77">
        <v>44.092093319999996</v>
      </c>
      <c r="L145" s="78">
        <v>0</v>
      </c>
      <c r="M145" s="78">
        <v>0</v>
      </c>
      <c r="N145" s="78">
        <v>0</v>
      </c>
    </row>
    <row r="146" spans="2:14">
      <c r="B146" t="s">
        <v>4169</v>
      </c>
      <c r="C146" t="s">
        <v>4170</v>
      </c>
      <c r="D146" t="s">
        <v>2374</v>
      </c>
      <c r="E146" t="s">
        <v>4164</v>
      </c>
      <c r="F146" t="s">
        <v>1288</v>
      </c>
      <c r="G146" t="s">
        <v>106</v>
      </c>
      <c r="H146" s="77">
        <v>273</v>
      </c>
      <c r="I146" s="77">
        <v>3873.21</v>
      </c>
      <c r="J146" s="77">
        <v>0</v>
      </c>
      <c r="K146" s="77">
        <v>37.917873793799998</v>
      </c>
      <c r="L146" s="78">
        <v>2.0000000000000001E-4</v>
      </c>
      <c r="M146" s="78">
        <v>0</v>
      </c>
      <c r="N146" s="78">
        <v>0</v>
      </c>
    </row>
    <row r="147" spans="2:14">
      <c r="B147" t="s">
        <v>4171</v>
      </c>
      <c r="C147" t="s">
        <v>4172</v>
      </c>
      <c r="D147" t="s">
        <v>2374</v>
      </c>
      <c r="E147" t="s">
        <v>4164</v>
      </c>
      <c r="F147" t="s">
        <v>1288</v>
      </c>
      <c r="G147" t="s">
        <v>106</v>
      </c>
      <c r="H147" s="77">
        <v>474</v>
      </c>
      <c r="I147" s="77">
        <v>2357</v>
      </c>
      <c r="J147" s="77">
        <v>0</v>
      </c>
      <c r="K147" s="77">
        <v>40.063437479999997</v>
      </c>
      <c r="L147" s="78">
        <v>5.0000000000000001E-4</v>
      </c>
      <c r="M147" s="78">
        <v>0</v>
      </c>
      <c r="N147" s="78">
        <v>0</v>
      </c>
    </row>
    <row r="148" spans="2:14">
      <c r="B148" t="s">
        <v>4173</v>
      </c>
      <c r="C148" t="s">
        <v>4174</v>
      </c>
      <c r="D148" t="s">
        <v>2374</v>
      </c>
      <c r="E148" t="s">
        <v>4164</v>
      </c>
      <c r="F148" t="s">
        <v>1288</v>
      </c>
      <c r="G148" t="s">
        <v>106</v>
      </c>
      <c r="H148" s="77">
        <v>389</v>
      </c>
      <c r="I148" s="77">
        <v>2932</v>
      </c>
      <c r="J148" s="77">
        <v>0</v>
      </c>
      <c r="K148" s="77">
        <v>40.90005128</v>
      </c>
      <c r="L148" s="78">
        <v>2.0000000000000001E-4</v>
      </c>
      <c r="M148" s="78">
        <v>0</v>
      </c>
      <c r="N148" s="78">
        <v>0</v>
      </c>
    </row>
    <row r="149" spans="2:14">
      <c r="B149" t="s">
        <v>4175</v>
      </c>
      <c r="C149" t="s">
        <v>4176</v>
      </c>
      <c r="D149" t="s">
        <v>2374</v>
      </c>
      <c r="E149" t="s">
        <v>4164</v>
      </c>
      <c r="F149" t="s">
        <v>1288</v>
      </c>
      <c r="G149" t="s">
        <v>106</v>
      </c>
      <c r="H149" s="77">
        <v>311</v>
      </c>
      <c r="I149" s="77">
        <v>3531</v>
      </c>
      <c r="J149" s="77">
        <v>0</v>
      </c>
      <c r="K149" s="77">
        <v>39.379336260000002</v>
      </c>
      <c r="L149" s="78">
        <v>2.0000000000000001E-4</v>
      </c>
      <c r="M149" s="78">
        <v>0</v>
      </c>
      <c r="N149" s="78">
        <v>0</v>
      </c>
    </row>
    <row r="150" spans="2:14">
      <c r="B150" t="s">
        <v>4177</v>
      </c>
      <c r="C150" t="s">
        <v>4178</v>
      </c>
      <c r="D150" t="s">
        <v>2374</v>
      </c>
      <c r="E150" t="s">
        <v>4164</v>
      </c>
      <c r="F150" t="s">
        <v>1288</v>
      </c>
      <c r="G150" t="s">
        <v>106</v>
      </c>
      <c r="H150" s="77">
        <v>1289</v>
      </c>
      <c r="I150" s="77">
        <v>855</v>
      </c>
      <c r="J150" s="77">
        <v>0</v>
      </c>
      <c r="K150" s="77">
        <v>39.521126700000003</v>
      </c>
      <c r="L150" s="78">
        <v>4.0000000000000002E-4</v>
      </c>
      <c r="M150" s="78">
        <v>0</v>
      </c>
      <c r="N150" s="78">
        <v>0</v>
      </c>
    </row>
    <row r="151" spans="2:14">
      <c r="B151" t="s">
        <v>4179</v>
      </c>
      <c r="C151" t="s">
        <v>4180</v>
      </c>
      <c r="D151" t="s">
        <v>2374</v>
      </c>
      <c r="E151" t="s">
        <v>4181</v>
      </c>
      <c r="F151" t="s">
        <v>1288</v>
      </c>
      <c r="G151" t="s">
        <v>106</v>
      </c>
      <c r="H151" s="77">
        <v>181</v>
      </c>
      <c r="I151" s="77">
        <v>6478</v>
      </c>
      <c r="J151" s="77">
        <v>0</v>
      </c>
      <c r="K151" s="77">
        <v>42.046495479999997</v>
      </c>
      <c r="L151" s="78">
        <v>1E-4</v>
      </c>
      <c r="M151" s="78">
        <v>0</v>
      </c>
      <c r="N151" s="78">
        <v>0</v>
      </c>
    </row>
    <row r="152" spans="2:14">
      <c r="B152" t="s">
        <v>4182</v>
      </c>
      <c r="C152" t="s">
        <v>4183</v>
      </c>
      <c r="D152" t="s">
        <v>2374</v>
      </c>
      <c r="E152" t="s">
        <v>4181</v>
      </c>
      <c r="F152" t="s">
        <v>1288</v>
      </c>
      <c r="G152" t="s">
        <v>106</v>
      </c>
      <c r="H152" s="77">
        <v>1278</v>
      </c>
      <c r="I152" s="77">
        <v>899</v>
      </c>
      <c r="J152" s="77">
        <v>0</v>
      </c>
      <c r="K152" s="77">
        <v>41.200342919999997</v>
      </c>
      <c r="L152" s="78">
        <v>8.9999999999999998E-4</v>
      </c>
      <c r="M152" s="78">
        <v>0</v>
      </c>
      <c r="N152" s="78">
        <v>0</v>
      </c>
    </row>
    <row r="153" spans="2:14">
      <c r="B153" t="s">
        <v>4184</v>
      </c>
      <c r="C153" t="s">
        <v>4185</v>
      </c>
      <c r="D153" t="s">
        <v>2374</v>
      </c>
      <c r="E153" t="s">
        <v>4186</v>
      </c>
      <c r="F153" t="s">
        <v>1288</v>
      </c>
      <c r="G153" t="s">
        <v>106</v>
      </c>
      <c r="H153" s="77">
        <v>951</v>
      </c>
      <c r="I153" s="77">
        <v>1203</v>
      </c>
      <c r="J153" s="77">
        <v>0</v>
      </c>
      <c r="K153" s="77">
        <v>41.025740579999997</v>
      </c>
      <c r="L153" s="78">
        <v>5.9999999999999995E-4</v>
      </c>
      <c r="M153" s="78">
        <v>0</v>
      </c>
      <c r="N153" s="78">
        <v>0</v>
      </c>
    </row>
    <row r="154" spans="2:14">
      <c r="B154" t="s">
        <v>4187</v>
      </c>
      <c r="C154" t="s">
        <v>4188</v>
      </c>
      <c r="D154" t="s">
        <v>2374</v>
      </c>
      <c r="E154" t="s">
        <v>4189</v>
      </c>
      <c r="F154" t="s">
        <v>1288</v>
      </c>
      <c r="G154" t="s">
        <v>102</v>
      </c>
      <c r="H154" s="77">
        <v>28</v>
      </c>
      <c r="I154" s="77">
        <v>41190</v>
      </c>
      <c r="J154" s="77">
        <v>0</v>
      </c>
      <c r="K154" s="77">
        <v>11.533200000000001</v>
      </c>
      <c r="L154" s="78">
        <v>0</v>
      </c>
      <c r="M154" s="78">
        <v>0</v>
      </c>
      <c r="N154" s="78">
        <v>0</v>
      </c>
    </row>
    <row r="155" spans="2:14">
      <c r="B155" t="s">
        <v>4190</v>
      </c>
      <c r="C155" t="s">
        <v>4191</v>
      </c>
      <c r="D155" t="s">
        <v>2374</v>
      </c>
      <c r="E155" t="s">
        <v>4192</v>
      </c>
      <c r="F155" t="s">
        <v>1288</v>
      </c>
      <c r="G155" t="s">
        <v>106</v>
      </c>
      <c r="H155" s="77">
        <v>10</v>
      </c>
      <c r="I155" s="77">
        <v>7207</v>
      </c>
      <c r="J155" s="77">
        <v>0</v>
      </c>
      <c r="K155" s="77">
        <v>2.5844301999999999</v>
      </c>
      <c r="L155" s="78">
        <v>0</v>
      </c>
      <c r="M155" s="78">
        <v>0</v>
      </c>
      <c r="N155" s="78">
        <v>0</v>
      </c>
    </row>
    <row r="156" spans="2:14">
      <c r="B156" t="s">
        <v>4193</v>
      </c>
      <c r="C156" t="s">
        <v>4194</v>
      </c>
      <c r="D156" t="s">
        <v>2374</v>
      </c>
      <c r="E156" t="s">
        <v>4192</v>
      </c>
      <c r="F156" t="s">
        <v>1288</v>
      </c>
      <c r="G156" t="s">
        <v>106</v>
      </c>
      <c r="H156" s="77">
        <v>360382.37</v>
      </c>
      <c r="I156" s="77">
        <v>5421.5</v>
      </c>
      <c r="J156" s="77">
        <v>0</v>
      </c>
      <c r="K156" s="77">
        <v>70063.734859726304</v>
      </c>
      <c r="L156" s="78">
        <v>9.9000000000000008E-3</v>
      </c>
      <c r="M156" s="78">
        <v>1.83E-2</v>
      </c>
      <c r="N156" s="78">
        <v>2.8999999999999998E-3</v>
      </c>
    </row>
    <row r="157" spans="2:14">
      <c r="B157" t="s">
        <v>4195</v>
      </c>
      <c r="C157" t="s">
        <v>4196</v>
      </c>
      <c r="D157" t="s">
        <v>2374</v>
      </c>
      <c r="E157" t="s">
        <v>4197</v>
      </c>
      <c r="F157" t="s">
        <v>1288</v>
      </c>
      <c r="G157" t="s">
        <v>106</v>
      </c>
      <c r="H157" s="77">
        <v>5442</v>
      </c>
      <c r="I157" s="77">
        <v>1047</v>
      </c>
      <c r="J157" s="77">
        <v>0</v>
      </c>
      <c r="K157" s="77">
        <v>204.32217564000001</v>
      </c>
      <c r="L157" s="78">
        <v>2.3999999999999998E-3</v>
      </c>
      <c r="M157" s="78">
        <v>1E-4</v>
      </c>
      <c r="N157" s="78">
        <v>0</v>
      </c>
    </row>
    <row r="158" spans="2:14">
      <c r="B158" t="s">
        <v>4198</v>
      </c>
      <c r="C158" t="s">
        <v>4199</v>
      </c>
      <c r="D158" t="s">
        <v>4200</v>
      </c>
      <c r="E158" t="s">
        <v>4201</v>
      </c>
      <c r="F158" t="s">
        <v>1288</v>
      </c>
      <c r="G158" t="s">
        <v>106</v>
      </c>
      <c r="H158" s="77">
        <v>673791.84</v>
      </c>
      <c r="I158" s="77">
        <v>498.1</v>
      </c>
      <c r="J158" s="77">
        <v>0</v>
      </c>
      <c r="K158" s="77">
        <v>12035.179557973501</v>
      </c>
      <c r="L158" s="78">
        <v>1.1000000000000001E-3</v>
      </c>
      <c r="M158" s="78">
        <v>3.0999999999999999E-3</v>
      </c>
      <c r="N158" s="78">
        <v>5.0000000000000001E-4</v>
      </c>
    </row>
    <row r="159" spans="2:14">
      <c r="B159" t="s">
        <v>4202</v>
      </c>
      <c r="C159" t="s">
        <v>4203</v>
      </c>
      <c r="D159" t="s">
        <v>398</v>
      </c>
      <c r="E159" t="s">
        <v>4204</v>
      </c>
      <c r="F159" t="s">
        <v>1288</v>
      </c>
      <c r="G159" t="s">
        <v>106</v>
      </c>
      <c r="H159" s="77">
        <v>280</v>
      </c>
      <c r="I159" s="77">
        <v>5030</v>
      </c>
      <c r="J159" s="77">
        <v>0</v>
      </c>
      <c r="K159" s="77">
        <v>50.505223999999998</v>
      </c>
      <c r="L159" s="78">
        <v>0</v>
      </c>
      <c r="M159" s="78">
        <v>0</v>
      </c>
      <c r="N159" s="78">
        <v>0</v>
      </c>
    </row>
    <row r="160" spans="2:14">
      <c r="B160" t="s">
        <v>4205</v>
      </c>
      <c r="C160" t="s">
        <v>4206</v>
      </c>
      <c r="D160" t="s">
        <v>2374</v>
      </c>
      <c r="E160" t="s">
        <v>4207</v>
      </c>
      <c r="F160" t="s">
        <v>1288</v>
      </c>
      <c r="G160" t="s">
        <v>201</v>
      </c>
      <c r="H160" s="77">
        <v>2</v>
      </c>
      <c r="I160" s="77">
        <v>2899000</v>
      </c>
      <c r="J160" s="77">
        <v>0</v>
      </c>
      <c r="K160" s="77">
        <v>1.56615576</v>
      </c>
      <c r="L160" s="78">
        <v>0</v>
      </c>
      <c r="M160" s="78">
        <v>0</v>
      </c>
      <c r="N160" s="78">
        <v>0</v>
      </c>
    </row>
    <row r="161" spans="2:14">
      <c r="B161" t="s">
        <v>4208</v>
      </c>
      <c r="C161" t="s">
        <v>4209</v>
      </c>
      <c r="D161" t="s">
        <v>4210</v>
      </c>
      <c r="E161" t="s">
        <v>4207</v>
      </c>
      <c r="F161" t="s">
        <v>1288</v>
      </c>
      <c r="G161" t="s">
        <v>201</v>
      </c>
      <c r="H161" s="77">
        <v>4427774.83</v>
      </c>
      <c r="I161" s="77">
        <v>19750</v>
      </c>
      <c r="J161" s="77">
        <v>0</v>
      </c>
      <c r="K161" s="77">
        <v>23621.603107322098</v>
      </c>
      <c r="L161" s="78">
        <v>1.18E-2</v>
      </c>
      <c r="M161" s="78">
        <v>6.1999999999999998E-3</v>
      </c>
      <c r="N161" s="78">
        <v>1E-3</v>
      </c>
    </row>
    <row r="162" spans="2:14">
      <c r="B162" t="s">
        <v>4211</v>
      </c>
      <c r="C162" t="s">
        <v>4212</v>
      </c>
      <c r="D162" t="s">
        <v>2374</v>
      </c>
      <c r="E162" t="s">
        <v>4213</v>
      </c>
      <c r="F162" t="s">
        <v>1288</v>
      </c>
      <c r="G162" t="s">
        <v>106</v>
      </c>
      <c r="H162" s="77">
        <v>202</v>
      </c>
      <c r="I162" s="77">
        <v>5356</v>
      </c>
      <c r="J162" s="77">
        <v>0</v>
      </c>
      <c r="K162" s="77">
        <v>38.79736432</v>
      </c>
      <c r="L162" s="78">
        <v>0</v>
      </c>
      <c r="M162" s="78">
        <v>0</v>
      </c>
      <c r="N162" s="78">
        <v>0</v>
      </c>
    </row>
    <row r="163" spans="2:14">
      <c r="B163" t="s">
        <v>4214</v>
      </c>
      <c r="C163" t="s">
        <v>4215</v>
      </c>
      <c r="D163" t="s">
        <v>2896</v>
      </c>
      <c r="E163" t="s">
        <v>4216</v>
      </c>
      <c r="F163" t="s">
        <v>1288</v>
      </c>
      <c r="G163" t="s">
        <v>106</v>
      </c>
      <c r="H163" s="77">
        <v>2340</v>
      </c>
      <c r="I163" s="77">
        <v>39.72</v>
      </c>
      <c r="J163" s="77">
        <v>0</v>
      </c>
      <c r="K163" s="77">
        <v>3.3330005279999999</v>
      </c>
      <c r="L163" s="78">
        <v>0</v>
      </c>
      <c r="M163" s="78">
        <v>0</v>
      </c>
      <c r="N163" s="78">
        <v>0</v>
      </c>
    </row>
    <row r="164" spans="2:14">
      <c r="B164" t="s">
        <v>4217</v>
      </c>
      <c r="C164" t="s">
        <v>4218</v>
      </c>
      <c r="D164" t="s">
        <v>2374</v>
      </c>
      <c r="E164" t="s">
        <v>4219</v>
      </c>
      <c r="F164" t="s">
        <v>1288</v>
      </c>
      <c r="G164" t="s">
        <v>106</v>
      </c>
      <c r="H164" s="77">
        <v>200</v>
      </c>
      <c r="I164" s="77">
        <v>7462</v>
      </c>
      <c r="J164" s="77">
        <v>0</v>
      </c>
      <c r="K164" s="77">
        <v>53.517463999999997</v>
      </c>
      <c r="L164" s="78">
        <v>0</v>
      </c>
      <c r="M164" s="78">
        <v>0</v>
      </c>
      <c r="N164" s="78">
        <v>0</v>
      </c>
    </row>
    <row r="165" spans="2:14">
      <c r="B165" t="s">
        <v>4220</v>
      </c>
      <c r="C165" t="s">
        <v>4221</v>
      </c>
      <c r="D165" t="s">
        <v>2896</v>
      </c>
      <c r="E165" t="s">
        <v>4222</v>
      </c>
      <c r="F165" t="s">
        <v>1288</v>
      </c>
      <c r="G165" t="s">
        <v>106</v>
      </c>
      <c r="H165" s="77">
        <v>269516.74</v>
      </c>
      <c r="I165" s="77">
        <v>3010.75</v>
      </c>
      <c r="J165" s="77">
        <v>0</v>
      </c>
      <c r="K165" s="77">
        <v>29098.508244886401</v>
      </c>
      <c r="L165" s="78">
        <v>1.4200000000000001E-2</v>
      </c>
      <c r="M165" s="78">
        <v>7.6E-3</v>
      </c>
      <c r="N165" s="78">
        <v>1.1999999999999999E-3</v>
      </c>
    </row>
    <row r="166" spans="2:14">
      <c r="B166" t="s">
        <v>4223</v>
      </c>
      <c r="C166" t="s">
        <v>4224</v>
      </c>
      <c r="D166" t="s">
        <v>2374</v>
      </c>
      <c r="E166" t="s">
        <v>4225</v>
      </c>
      <c r="F166" t="s">
        <v>1288</v>
      </c>
      <c r="G166" t="s">
        <v>110</v>
      </c>
      <c r="H166" s="77">
        <v>101165.03</v>
      </c>
      <c r="I166" s="77">
        <v>19330</v>
      </c>
      <c r="J166" s="77">
        <v>0</v>
      </c>
      <c r="K166" s="77">
        <v>76190.971404963799</v>
      </c>
      <c r="L166" s="78">
        <v>3.0300000000000001E-2</v>
      </c>
      <c r="M166" s="78">
        <v>1.9900000000000001E-2</v>
      </c>
      <c r="N166" s="78">
        <v>3.0999999999999999E-3</v>
      </c>
    </row>
    <row r="167" spans="2:14">
      <c r="B167" t="s">
        <v>4226</v>
      </c>
      <c r="C167" t="s">
        <v>4227</v>
      </c>
      <c r="D167" t="s">
        <v>2374</v>
      </c>
      <c r="E167" t="s">
        <v>4228</v>
      </c>
      <c r="F167" t="s">
        <v>1288</v>
      </c>
      <c r="G167" t="s">
        <v>106</v>
      </c>
      <c r="H167" s="77">
        <v>4</v>
      </c>
      <c r="I167" s="77">
        <v>3442.11</v>
      </c>
      <c r="J167" s="77">
        <v>0</v>
      </c>
      <c r="K167" s="77">
        <v>0.49373625840000002</v>
      </c>
      <c r="L167" s="78">
        <v>0</v>
      </c>
      <c r="M167" s="78">
        <v>0</v>
      </c>
      <c r="N167" s="78">
        <v>0</v>
      </c>
    </row>
    <row r="168" spans="2:14">
      <c r="B168" t="s">
        <v>4229</v>
      </c>
      <c r="C168" t="s">
        <v>4230</v>
      </c>
      <c r="D168" t="s">
        <v>2374</v>
      </c>
      <c r="E168" t="s">
        <v>4231</v>
      </c>
      <c r="F168" t="s">
        <v>1288</v>
      </c>
      <c r="G168" t="s">
        <v>106</v>
      </c>
      <c r="H168" s="77">
        <v>500</v>
      </c>
      <c r="I168" s="77">
        <v>6471</v>
      </c>
      <c r="J168" s="77">
        <v>0</v>
      </c>
      <c r="K168" s="77">
        <v>116.02503</v>
      </c>
      <c r="L168" s="78">
        <v>0</v>
      </c>
      <c r="M168" s="78">
        <v>0</v>
      </c>
      <c r="N168" s="78">
        <v>0</v>
      </c>
    </row>
    <row r="169" spans="2:14">
      <c r="B169" t="s">
        <v>4232</v>
      </c>
      <c r="C169" t="s">
        <v>4233</v>
      </c>
      <c r="D169" t="s">
        <v>398</v>
      </c>
      <c r="E169" t="s">
        <v>4234</v>
      </c>
      <c r="F169" t="s">
        <v>123</v>
      </c>
      <c r="G169" t="s">
        <v>106</v>
      </c>
      <c r="H169" s="77">
        <v>156</v>
      </c>
      <c r="I169" s="77">
        <v>23570</v>
      </c>
      <c r="J169" s="77">
        <v>0</v>
      </c>
      <c r="K169" s="77">
        <v>131.8543512</v>
      </c>
      <c r="L169" s="78">
        <v>0</v>
      </c>
      <c r="M169" s="78">
        <v>0</v>
      </c>
      <c r="N169" s="78">
        <v>0</v>
      </c>
    </row>
    <row r="170" spans="2:14">
      <c r="B170" t="s">
        <v>4235</v>
      </c>
      <c r="C170" t="s">
        <v>4236</v>
      </c>
      <c r="D170" t="s">
        <v>398</v>
      </c>
      <c r="E170" t="s">
        <v>4237</v>
      </c>
      <c r="F170" t="s">
        <v>3910</v>
      </c>
      <c r="G170" t="s">
        <v>106</v>
      </c>
      <c r="H170" s="77">
        <v>47</v>
      </c>
      <c r="I170" s="77">
        <v>2245</v>
      </c>
      <c r="J170" s="77">
        <v>0</v>
      </c>
      <c r="K170" s="77">
        <v>3.7837679</v>
      </c>
      <c r="L170" s="78">
        <v>0</v>
      </c>
      <c r="M170" s="78">
        <v>0</v>
      </c>
      <c r="N170" s="78">
        <v>0</v>
      </c>
    </row>
    <row r="171" spans="2:14">
      <c r="B171" t="s">
        <v>4238</v>
      </c>
      <c r="C171" t="s">
        <v>4239</v>
      </c>
      <c r="D171" t="s">
        <v>398</v>
      </c>
      <c r="E171" t="s">
        <v>4240</v>
      </c>
      <c r="F171" t="s">
        <v>3910</v>
      </c>
      <c r="G171" t="s">
        <v>106</v>
      </c>
      <c r="H171" s="77">
        <v>150</v>
      </c>
      <c r="I171" s="77">
        <v>577</v>
      </c>
      <c r="J171" s="77">
        <v>0</v>
      </c>
      <c r="K171" s="77">
        <v>3.1036830000000002</v>
      </c>
      <c r="L171" s="78">
        <v>0</v>
      </c>
      <c r="M171" s="78">
        <v>0</v>
      </c>
      <c r="N171" s="78">
        <v>0</v>
      </c>
    </row>
    <row r="172" spans="2:14">
      <c r="B172" t="s">
        <v>4241</v>
      </c>
      <c r="C172" t="s">
        <v>4242</v>
      </c>
      <c r="D172" t="s">
        <v>398</v>
      </c>
      <c r="E172" t="s">
        <v>4243</v>
      </c>
      <c r="F172" t="s">
        <v>3910</v>
      </c>
      <c r="G172" t="s">
        <v>106</v>
      </c>
      <c r="H172" s="77">
        <v>212</v>
      </c>
      <c r="I172" s="77">
        <v>1890</v>
      </c>
      <c r="J172" s="77">
        <v>0</v>
      </c>
      <c r="K172" s="77">
        <v>14.368384799999999</v>
      </c>
      <c r="L172" s="78">
        <v>0</v>
      </c>
      <c r="M172" s="78">
        <v>0</v>
      </c>
      <c r="N172" s="78">
        <v>0</v>
      </c>
    </row>
    <row r="173" spans="2:14">
      <c r="B173" t="s">
        <v>4244</v>
      </c>
      <c r="C173" t="s">
        <v>4245</v>
      </c>
      <c r="D173" t="s">
        <v>398</v>
      </c>
      <c r="E173" t="s">
        <v>3597</v>
      </c>
      <c r="F173" t="s">
        <v>3910</v>
      </c>
      <c r="G173" t="s">
        <v>106</v>
      </c>
      <c r="H173" s="77">
        <v>361</v>
      </c>
      <c r="I173" s="77">
        <v>4315.79</v>
      </c>
      <c r="J173" s="77">
        <v>0</v>
      </c>
      <c r="K173" s="77">
        <v>55.869886813400001</v>
      </c>
      <c r="L173" s="78">
        <v>1E-4</v>
      </c>
      <c r="M173" s="78">
        <v>0</v>
      </c>
      <c r="N173" s="78">
        <v>0</v>
      </c>
    </row>
    <row r="174" spans="2:14">
      <c r="B174" t="s">
        <v>4246</v>
      </c>
      <c r="C174" t="s">
        <v>4247</v>
      </c>
      <c r="D174" t="s">
        <v>123</v>
      </c>
      <c r="E174" t="s">
        <v>4248</v>
      </c>
      <c r="F174" t="s">
        <v>3910</v>
      </c>
      <c r="G174" t="s">
        <v>106</v>
      </c>
      <c r="H174" s="77">
        <v>655297.28000000003</v>
      </c>
      <c r="I174" s="77">
        <v>6246.9</v>
      </c>
      <c r="J174" s="77">
        <v>0</v>
      </c>
      <c r="K174" s="77">
        <v>146795.65610257199</v>
      </c>
      <c r="L174" s="78">
        <v>1.47E-2</v>
      </c>
      <c r="M174" s="78">
        <v>3.8300000000000001E-2</v>
      </c>
      <c r="N174" s="78">
        <v>6.0000000000000001E-3</v>
      </c>
    </row>
    <row r="175" spans="2:14">
      <c r="B175" t="s">
        <v>4249</v>
      </c>
      <c r="C175" t="s">
        <v>4250</v>
      </c>
      <c r="D175" t="s">
        <v>2374</v>
      </c>
      <c r="E175" t="s">
        <v>4248</v>
      </c>
      <c r="F175" t="s">
        <v>3910</v>
      </c>
      <c r="G175" t="s">
        <v>106</v>
      </c>
      <c r="H175" s="77">
        <v>88724.42</v>
      </c>
      <c r="I175" s="77">
        <v>7780.8099999999977</v>
      </c>
      <c r="J175" s="77">
        <v>0</v>
      </c>
      <c r="K175" s="77">
        <v>24755.8740580739</v>
      </c>
      <c r="L175" s="78">
        <v>2.3E-3</v>
      </c>
      <c r="M175" s="78">
        <v>6.4999999999999997E-3</v>
      </c>
      <c r="N175" s="78">
        <v>1E-3</v>
      </c>
    </row>
    <row r="176" spans="2:14">
      <c r="B176" t="s">
        <v>4251</v>
      </c>
      <c r="C176" t="s">
        <v>4252</v>
      </c>
      <c r="D176" t="s">
        <v>398</v>
      </c>
      <c r="E176" t="s">
        <v>4253</v>
      </c>
      <c r="F176" t="s">
        <v>3910</v>
      </c>
      <c r="G176" t="s">
        <v>106</v>
      </c>
      <c r="H176" s="77">
        <v>84</v>
      </c>
      <c r="I176" s="77">
        <v>4896.5</v>
      </c>
      <c r="J176" s="77">
        <v>0</v>
      </c>
      <c r="K176" s="77">
        <v>14.749433160000001</v>
      </c>
      <c r="L176" s="78">
        <v>0</v>
      </c>
      <c r="M176" s="78">
        <v>0</v>
      </c>
      <c r="N176" s="78">
        <v>0</v>
      </c>
    </row>
    <row r="177" spans="2:14">
      <c r="B177" t="s">
        <v>4254</v>
      </c>
      <c r="C177" t="s">
        <v>4255</v>
      </c>
      <c r="D177" t="s">
        <v>398</v>
      </c>
      <c r="E177" t="s">
        <v>4253</v>
      </c>
      <c r="F177" t="s">
        <v>3910</v>
      </c>
      <c r="G177" t="s">
        <v>106</v>
      </c>
      <c r="H177" s="77">
        <v>257</v>
      </c>
      <c r="I177" s="77">
        <v>2866</v>
      </c>
      <c r="J177" s="77">
        <v>0</v>
      </c>
      <c r="K177" s="77">
        <v>26.413113320000001</v>
      </c>
      <c r="L177" s="78">
        <v>0</v>
      </c>
      <c r="M177" s="78">
        <v>0</v>
      </c>
      <c r="N177" s="78">
        <v>0</v>
      </c>
    </row>
    <row r="178" spans="2:14">
      <c r="B178" t="s">
        <v>4256</v>
      </c>
      <c r="C178" t="s">
        <v>4257</v>
      </c>
      <c r="D178" t="s">
        <v>398</v>
      </c>
      <c r="E178" t="s">
        <v>4253</v>
      </c>
      <c r="F178" t="s">
        <v>3910</v>
      </c>
      <c r="G178" t="s">
        <v>106</v>
      </c>
      <c r="H178" s="77">
        <v>1046</v>
      </c>
      <c r="I178" s="77">
        <v>3848</v>
      </c>
      <c r="J178" s="77">
        <v>0</v>
      </c>
      <c r="K178" s="77">
        <v>144.33678688000001</v>
      </c>
      <c r="L178" s="78">
        <v>0</v>
      </c>
      <c r="M178" s="78">
        <v>0</v>
      </c>
      <c r="N178" s="78">
        <v>0</v>
      </c>
    </row>
    <row r="179" spans="2:14">
      <c r="B179" t="s">
        <v>4258</v>
      </c>
      <c r="C179" t="s">
        <v>4259</v>
      </c>
      <c r="D179" t="s">
        <v>398</v>
      </c>
      <c r="E179" t="s">
        <v>2785</v>
      </c>
      <c r="F179" t="s">
        <v>3910</v>
      </c>
      <c r="G179" t="s">
        <v>106</v>
      </c>
      <c r="H179" s="77">
        <v>63</v>
      </c>
      <c r="I179" s="77">
        <v>17518</v>
      </c>
      <c r="J179" s="77">
        <v>0</v>
      </c>
      <c r="K179" s="77">
        <v>39.57631524</v>
      </c>
      <c r="L179" s="78">
        <v>0</v>
      </c>
      <c r="M179" s="78">
        <v>0</v>
      </c>
      <c r="N179" s="78">
        <v>0</v>
      </c>
    </row>
    <row r="180" spans="2:14">
      <c r="B180" t="s">
        <v>4260</v>
      </c>
      <c r="C180" t="s">
        <v>4261</v>
      </c>
      <c r="D180" t="s">
        <v>398</v>
      </c>
      <c r="E180" t="s">
        <v>2785</v>
      </c>
      <c r="F180" t="s">
        <v>3910</v>
      </c>
      <c r="G180" t="s">
        <v>106</v>
      </c>
      <c r="H180" s="77">
        <v>91422.89</v>
      </c>
      <c r="I180" s="77">
        <v>29731</v>
      </c>
      <c r="J180" s="77">
        <v>0</v>
      </c>
      <c r="K180" s="77">
        <v>97470.848781277396</v>
      </c>
      <c r="L180" s="78">
        <v>5.1999999999999998E-3</v>
      </c>
      <c r="M180" s="78">
        <v>2.5399999999999999E-2</v>
      </c>
      <c r="N180" s="78">
        <v>4.0000000000000001E-3</v>
      </c>
    </row>
    <row r="181" spans="2:14">
      <c r="B181" t="s">
        <v>4262</v>
      </c>
      <c r="C181" t="s">
        <v>4263</v>
      </c>
      <c r="D181" t="s">
        <v>2896</v>
      </c>
      <c r="E181" t="s">
        <v>2785</v>
      </c>
      <c r="F181" t="s">
        <v>3910</v>
      </c>
      <c r="G181" t="s">
        <v>113</v>
      </c>
      <c r="H181" s="77">
        <v>252</v>
      </c>
      <c r="I181" s="77">
        <v>6306</v>
      </c>
      <c r="J181" s="77">
        <v>0</v>
      </c>
      <c r="K181" s="77">
        <v>70.337275344000005</v>
      </c>
      <c r="L181" s="78">
        <v>0</v>
      </c>
      <c r="M181" s="78">
        <v>0</v>
      </c>
      <c r="N181" s="78">
        <v>0</v>
      </c>
    </row>
    <row r="182" spans="2:14">
      <c r="B182" t="s">
        <v>4264</v>
      </c>
      <c r="C182" t="s">
        <v>4265</v>
      </c>
      <c r="D182" t="s">
        <v>2896</v>
      </c>
      <c r="E182" t="s">
        <v>2785</v>
      </c>
      <c r="F182" t="s">
        <v>3910</v>
      </c>
      <c r="G182" t="s">
        <v>106</v>
      </c>
      <c r="H182" s="77">
        <v>2148</v>
      </c>
      <c r="I182" s="77">
        <v>714.85</v>
      </c>
      <c r="J182" s="77">
        <v>0</v>
      </c>
      <c r="K182" s="77">
        <v>55.062951108</v>
      </c>
      <c r="L182" s="78">
        <v>1E-4</v>
      </c>
      <c r="M182" s="78">
        <v>0</v>
      </c>
      <c r="N182" s="78">
        <v>0</v>
      </c>
    </row>
    <row r="183" spans="2:14">
      <c r="B183" t="s">
        <v>4266</v>
      </c>
      <c r="C183" t="s">
        <v>4267</v>
      </c>
      <c r="D183" t="s">
        <v>2896</v>
      </c>
      <c r="E183" t="s">
        <v>2785</v>
      </c>
      <c r="F183" t="s">
        <v>3910</v>
      </c>
      <c r="G183" t="s">
        <v>106</v>
      </c>
      <c r="H183" s="77">
        <v>4931756.7</v>
      </c>
      <c r="I183" s="77">
        <v>725.85</v>
      </c>
      <c r="J183" s="77">
        <v>0</v>
      </c>
      <c r="K183" s="77">
        <v>128368.601440923</v>
      </c>
      <c r="L183" s="78">
        <v>6.1999999999999998E-3</v>
      </c>
      <c r="M183" s="78">
        <v>3.3500000000000002E-2</v>
      </c>
      <c r="N183" s="78">
        <v>5.3E-3</v>
      </c>
    </row>
    <row r="184" spans="2:14">
      <c r="B184" t="s">
        <v>4268</v>
      </c>
      <c r="C184" t="s">
        <v>4269</v>
      </c>
      <c r="D184" t="s">
        <v>2896</v>
      </c>
      <c r="E184" t="s">
        <v>2785</v>
      </c>
      <c r="F184" t="s">
        <v>3910</v>
      </c>
      <c r="G184" t="s">
        <v>113</v>
      </c>
      <c r="H184" s="77">
        <v>5368</v>
      </c>
      <c r="I184" s="77">
        <v>504.6</v>
      </c>
      <c r="J184" s="77">
        <v>0</v>
      </c>
      <c r="K184" s="77">
        <v>119.89216071360001</v>
      </c>
      <c r="L184" s="78">
        <v>0</v>
      </c>
      <c r="M184" s="78">
        <v>0</v>
      </c>
      <c r="N184" s="78">
        <v>0</v>
      </c>
    </row>
    <row r="185" spans="2:14">
      <c r="B185" t="s">
        <v>4268</v>
      </c>
      <c r="C185" t="s">
        <v>4269</v>
      </c>
      <c r="D185" t="s">
        <v>2896</v>
      </c>
      <c r="E185" t="s">
        <v>2785</v>
      </c>
      <c r="F185" t="s">
        <v>3910</v>
      </c>
      <c r="G185" t="s">
        <v>106</v>
      </c>
      <c r="H185" s="77">
        <v>10064</v>
      </c>
      <c r="I185" s="77">
        <v>623.29999999999995</v>
      </c>
      <c r="J185" s="77">
        <v>0</v>
      </c>
      <c r="K185" s="77">
        <v>224.945878432</v>
      </c>
      <c r="L185" s="78">
        <v>0</v>
      </c>
      <c r="M185" s="78">
        <v>1E-4</v>
      </c>
      <c r="N185" s="78">
        <v>0</v>
      </c>
    </row>
    <row r="186" spans="2:14">
      <c r="B186" t="s">
        <v>4270</v>
      </c>
      <c r="C186" t="s">
        <v>4271</v>
      </c>
      <c r="D186" t="s">
        <v>2896</v>
      </c>
      <c r="E186" t="s">
        <v>2785</v>
      </c>
      <c r="F186" t="s">
        <v>3910</v>
      </c>
      <c r="G186" t="s">
        <v>113</v>
      </c>
      <c r="H186" s="77">
        <v>27</v>
      </c>
      <c r="I186" s="77">
        <v>16826.5</v>
      </c>
      <c r="J186" s="77">
        <v>0</v>
      </c>
      <c r="K186" s="77">
        <v>20.108912661000002</v>
      </c>
      <c r="L186" s="78">
        <v>0</v>
      </c>
      <c r="M186" s="78">
        <v>0</v>
      </c>
      <c r="N186" s="78">
        <v>0</v>
      </c>
    </row>
    <row r="187" spans="2:14">
      <c r="B187" t="s">
        <v>4272</v>
      </c>
      <c r="C187" t="s">
        <v>4273</v>
      </c>
      <c r="D187" t="s">
        <v>2896</v>
      </c>
      <c r="E187" t="s">
        <v>2785</v>
      </c>
      <c r="F187" t="s">
        <v>3910</v>
      </c>
      <c r="G187" t="s">
        <v>106</v>
      </c>
      <c r="H187" s="77">
        <v>2331993.7999999998</v>
      </c>
      <c r="I187" s="77">
        <v>984</v>
      </c>
      <c r="J187" s="77">
        <v>0</v>
      </c>
      <c r="K187" s="77">
        <v>82287.292905312002</v>
      </c>
      <c r="L187" s="78">
        <v>9.9000000000000008E-3</v>
      </c>
      <c r="M187" s="78">
        <v>2.1499999999999998E-2</v>
      </c>
      <c r="N187" s="78">
        <v>3.3999999999999998E-3</v>
      </c>
    </row>
    <row r="188" spans="2:14">
      <c r="B188" t="s">
        <v>4274</v>
      </c>
      <c r="C188" t="s">
        <v>4275</v>
      </c>
      <c r="D188" t="s">
        <v>4276</v>
      </c>
      <c r="E188" t="s">
        <v>2785</v>
      </c>
      <c r="F188" t="s">
        <v>3910</v>
      </c>
      <c r="G188" t="s">
        <v>106</v>
      </c>
      <c r="H188" s="77">
        <v>306</v>
      </c>
      <c r="I188" s="77">
        <v>2977</v>
      </c>
      <c r="J188" s="77">
        <v>0</v>
      </c>
      <c r="K188" s="77">
        <v>32.667097320000003</v>
      </c>
      <c r="L188" s="78">
        <v>0</v>
      </c>
      <c r="M188" s="78">
        <v>0</v>
      </c>
      <c r="N188" s="78">
        <v>0</v>
      </c>
    </row>
    <row r="189" spans="2:14">
      <c r="B189" t="s">
        <v>4274</v>
      </c>
      <c r="C189" t="s">
        <v>4275</v>
      </c>
      <c r="D189" t="s">
        <v>2896</v>
      </c>
      <c r="E189" t="s">
        <v>2785</v>
      </c>
      <c r="F189" t="s">
        <v>3910</v>
      </c>
      <c r="G189" t="s">
        <v>106</v>
      </c>
      <c r="H189" s="77">
        <v>2251</v>
      </c>
      <c r="I189" s="77">
        <v>2979</v>
      </c>
      <c r="J189" s="77">
        <v>0</v>
      </c>
      <c r="K189" s="77">
        <v>240.46744193999999</v>
      </c>
      <c r="L189" s="78">
        <v>0</v>
      </c>
      <c r="M189" s="78">
        <v>1E-4</v>
      </c>
      <c r="N189" s="78">
        <v>0</v>
      </c>
    </row>
    <row r="190" spans="2:14">
      <c r="B190" t="s">
        <v>4277</v>
      </c>
      <c r="C190" t="s">
        <v>4278</v>
      </c>
      <c r="D190" t="s">
        <v>123</v>
      </c>
      <c r="E190" t="s">
        <v>2785</v>
      </c>
      <c r="F190" t="s">
        <v>3910</v>
      </c>
      <c r="G190" t="s">
        <v>204</v>
      </c>
      <c r="H190" s="77">
        <v>5960483.5</v>
      </c>
      <c r="I190" s="77">
        <v>2122</v>
      </c>
      <c r="J190" s="77">
        <v>0</v>
      </c>
      <c r="K190" s="77">
        <v>57776.730868616098</v>
      </c>
      <c r="L190" s="78">
        <v>1.9400000000000001E-2</v>
      </c>
      <c r="M190" s="78">
        <v>1.5100000000000001E-2</v>
      </c>
      <c r="N190" s="78">
        <v>2.3999999999999998E-3</v>
      </c>
    </row>
    <row r="191" spans="2:14">
      <c r="B191" t="s">
        <v>4279</v>
      </c>
      <c r="C191" t="s">
        <v>4275</v>
      </c>
      <c r="D191" t="s">
        <v>100</v>
      </c>
      <c r="E191" t="s">
        <v>2785</v>
      </c>
      <c r="F191" t="s">
        <v>3910</v>
      </c>
      <c r="G191" t="s">
        <v>102</v>
      </c>
      <c r="H191" s="77">
        <v>27648</v>
      </c>
      <c r="I191" s="77">
        <v>10660</v>
      </c>
      <c r="J191" s="77">
        <v>0</v>
      </c>
      <c r="K191" s="77">
        <v>2947.2768000000001</v>
      </c>
      <c r="L191" s="78">
        <v>2.29E-2</v>
      </c>
      <c r="M191" s="78">
        <v>8.0000000000000004E-4</v>
      </c>
      <c r="N191" s="78">
        <v>1E-4</v>
      </c>
    </row>
    <row r="192" spans="2:14">
      <c r="B192" t="s">
        <v>4280</v>
      </c>
      <c r="C192" t="s">
        <v>4281</v>
      </c>
      <c r="D192" t="s">
        <v>398</v>
      </c>
      <c r="E192" t="s">
        <v>2785</v>
      </c>
      <c r="F192" t="s">
        <v>3910</v>
      </c>
      <c r="G192" t="s">
        <v>106</v>
      </c>
      <c r="H192" s="77">
        <v>322</v>
      </c>
      <c r="I192" s="77">
        <v>40539</v>
      </c>
      <c r="J192" s="77">
        <v>0</v>
      </c>
      <c r="K192" s="77">
        <v>468.10058987999997</v>
      </c>
      <c r="L192" s="78">
        <v>0</v>
      </c>
      <c r="M192" s="78">
        <v>1E-4</v>
      </c>
      <c r="N192" s="78">
        <v>0</v>
      </c>
    </row>
    <row r="193" spans="2:14">
      <c r="B193" t="s">
        <v>4282</v>
      </c>
      <c r="C193" t="s">
        <v>4283</v>
      </c>
      <c r="D193" t="s">
        <v>2896</v>
      </c>
      <c r="E193" t="s">
        <v>2785</v>
      </c>
      <c r="F193" t="s">
        <v>3910</v>
      </c>
      <c r="G193" t="s">
        <v>102</v>
      </c>
      <c r="H193" s="77">
        <v>12451</v>
      </c>
      <c r="I193" s="77">
        <v>150860</v>
      </c>
      <c r="J193" s="77">
        <v>0</v>
      </c>
      <c r="K193" s="77">
        <v>18783.578600000001</v>
      </c>
      <c r="L193" s="78">
        <v>2.1000000000000001E-2</v>
      </c>
      <c r="M193" s="78">
        <v>4.8999999999999998E-3</v>
      </c>
      <c r="N193" s="78">
        <v>8.0000000000000004E-4</v>
      </c>
    </row>
    <row r="194" spans="2:14">
      <c r="B194" t="s">
        <v>4282</v>
      </c>
      <c r="C194" t="s">
        <v>4283</v>
      </c>
      <c r="D194" t="s">
        <v>2896</v>
      </c>
      <c r="E194" t="s">
        <v>2785</v>
      </c>
      <c r="F194" t="s">
        <v>3910</v>
      </c>
      <c r="G194" t="s">
        <v>106</v>
      </c>
      <c r="H194" s="77">
        <v>489</v>
      </c>
      <c r="I194" s="77">
        <v>42020</v>
      </c>
      <c r="J194" s="77">
        <v>0</v>
      </c>
      <c r="K194" s="77">
        <v>736.84339079999995</v>
      </c>
      <c r="L194" s="78">
        <v>0</v>
      </c>
      <c r="M194" s="78">
        <v>2.0000000000000001E-4</v>
      </c>
      <c r="N194" s="78">
        <v>0</v>
      </c>
    </row>
    <row r="195" spans="2:14">
      <c r="B195" t="s">
        <v>4284</v>
      </c>
      <c r="C195" t="s">
        <v>4285</v>
      </c>
      <c r="D195" t="s">
        <v>398</v>
      </c>
      <c r="E195" t="s">
        <v>2785</v>
      </c>
      <c r="F195" t="s">
        <v>3910</v>
      </c>
      <c r="G195" t="s">
        <v>106</v>
      </c>
      <c r="H195" s="77">
        <v>99214.43</v>
      </c>
      <c r="I195" s="77">
        <v>6838</v>
      </c>
      <c r="J195" s="77">
        <v>0</v>
      </c>
      <c r="K195" s="77">
        <v>24328.4378461124</v>
      </c>
      <c r="L195" s="78">
        <v>4.3E-3</v>
      </c>
      <c r="M195" s="78">
        <v>6.3E-3</v>
      </c>
      <c r="N195" s="78">
        <v>1E-3</v>
      </c>
    </row>
    <row r="196" spans="2:14">
      <c r="B196" t="s">
        <v>4286</v>
      </c>
      <c r="C196" t="s">
        <v>4287</v>
      </c>
      <c r="D196" t="s">
        <v>398</v>
      </c>
      <c r="E196" t="s">
        <v>2785</v>
      </c>
      <c r="F196" t="s">
        <v>3910</v>
      </c>
      <c r="G196" t="s">
        <v>106</v>
      </c>
      <c r="H196" s="77">
        <v>150</v>
      </c>
      <c r="I196" s="77">
        <v>11438</v>
      </c>
      <c r="J196" s="77">
        <v>0</v>
      </c>
      <c r="K196" s="77">
        <v>61.525002000000001</v>
      </c>
      <c r="L196" s="78">
        <v>0</v>
      </c>
      <c r="M196" s="78">
        <v>0</v>
      </c>
      <c r="N196" s="78">
        <v>0</v>
      </c>
    </row>
    <row r="197" spans="2:14">
      <c r="B197" t="s">
        <v>4288</v>
      </c>
      <c r="C197" t="s">
        <v>4289</v>
      </c>
      <c r="D197" t="s">
        <v>2896</v>
      </c>
      <c r="E197" t="s">
        <v>2785</v>
      </c>
      <c r="F197" t="s">
        <v>3910</v>
      </c>
      <c r="G197" t="s">
        <v>113</v>
      </c>
      <c r="H197" s="77">
        <v>3909</v>
      </c>
      <c r="I197" s="77">
        <v>747.5</v>
      </c>
      <c r="J197" s="77">
        <v>0</v>
      </c>
      <c r="K197" s="77">
        <v>129.33256810500001</v>
      </c>
      <c r="L197" s="78">
        <v>0</v>
      </c>
      <c r="M197" s="78">
        <v>0</v>
      </c>
      <c r="N197" s="78">
        <v>0</v>
      </c>
    </row>
    <row r="198" spans="2:14">
      <c r="B198" t="s">
        <v>4290</v>
      </c>
      <c r="C198" t="s">
        <v>4291</v>
      </c>
      <c r="D198" t="s">
        <v>398</v>
      </c>
      <c r="E198" t="s">
        <v>2785</v>
      </c>
      <c r="F198" t="s">
        <v>3910</v>
      </c>
      <c r="G198" t="s">
        <v>106</v>
      </c>
      <c r="H198" s="77">
        <v>2400</v>
      </c>
      <c r="I198" s="77">
        <v>2991</v>
      </c>
      <c r="J198" s="77">
        <v>0</v>
      </c>
      <c r="K198" s="77">
        <v>257.41742399999998</v>
      </c>
      <c r="L198" s="78">
        <v>0</v>
      </c>
      <c r="M198" s="78">
        <v>1E-4</v>
      </c>
      <c r="N198" s="78">
        <v>0</v>
      </c>
    </row>
    <row r="199" spans="2:14">
      <c r="B199" t="s">
        <v>4292</v>
      </c>
      <c r="C199" t="s">
        <v>4293</v>
      </c>
      <c r="D199" t="s">
        <v>2374</v>
      </c>
      <c r="E199" t="s">
        <v>2785</v>
      </c>
      <c r="F199" t="s">
        <v>3910</v>
      </c>
      <c r="G199" t="s">
        <v>106</v>
      </c>
      <c r="H199" s="77">
        <v>3457</v>
      </c>
      <c r="I199" s="77">
        <v>1948</v>
      </c>
      <c r="J199" s="77">
        <v>0</v>
      </c>
      <c r="K199" s="77">
        <v>241.48970295999999</v>
      </c>
      <c r="L199" s="78">
        <v>0</v>
      </c>
      <c r="M199" s="78">
        <v>1E-4</v>
      </c>
      <c r="N199" s="78">
        <v>0</v>
      </c>
    </row>
    <row r="200" spans="2:14">
      <c r="B200" t="s">
        <v>4294</v>
      </c>
      <c r="C200" t="s">
        <v>4295</v>
      </c>
      <c r="D200" t="s">
        <v>2374</v>
      </c>
      <c r="E200" t="s">
        <v>2785</v>
      </c>
      <c r="F200" t="s">
        <v>3910</v>
      </c>
      <c r="G200" t="s">
        <v>106</v>
      </c>
      <c r="H200" s="77">
        <v>111175.64</v>
      </c>
      <c r="I200" s="77">
        <v>5038</v>
      </c>
      <c r="J200" s="77">
        <v>0</v>
      </c>
      <c r="K200" s="77">
        <v>20085.2890731152</v>
      </c>
      <c r="L200" s="78">
        <v>5.9999999999999995E-4</v>
      </c>
      <c r="M200" s="78">
        <v>5.1999999999999998E-3</v>
      </c>
      <c r="N200" s="78">
        <v>8.0000000000000004E-4</v>
      </c>
    </row>
    <row r="201" spans="2:14">
      <c r="B201" t="s">
        <v>4296</v>
      </c>
      <c r="C201" t="s">
        <v>4297</v>
      </c>
      <c r="D201" t="s">
        <v>2896</v>
      </c>
      <c r="E201" t="s">
        <v>2785</v>
      </c>
      <c r="F201" t="s">
        <v>3910</v>
      </c>
      <c r="G201" t="s">
        <v>106</v>
      </c>
      <c r="H201" s="77">
        <v>1570443.65</v>
      </c>
      <c r="I201" s="77">
        <v>482.8</v>
      </c>
      <c r="J201" s="77">
        <v>0</v>
      </c>
      <c r="K201" s="77">
        <v>27189.417564729301</v>
      </c>
      <c r="L201" s="78">
        <v>1.6500000000000001E-2</v>
      </c>
      <c r="M201" s="78">
        <v>7.1000000000000004E-3</v>
      </c>
      <c r="N201" s="78">
        <v>1.1000000000000001E-3</v>
      </c>
    </row>
    <row r="202" spans="2:14">
      <c r="B202" t="s">
        <v>4298</v>
      </c>
      <c r="C202" t="s">
        <v>4299</v>
      </c>
      <c r="D202" t="s">
        <v>4276</v>
      </c>
      <c r="E202" t="s">
        <v>2785</v>
      </c>
      <c r="F202" t="s">
        <v>3910</v>
      </c>
      <c r="G202" t="s">
        <v>110</v>
      </c>
      <c r="H202" s="77">
        <v>1395711.65</v>
      </c>
      <c r="I202" s="77">
        <v>638</v>
      </c>
      <c r="J202" s="77">
        <v>0</v>
      </c>
      <c r="K202" s="77">
        <v>34694.259642057201</v>
      </c>
      <c r="L202" s="78">
        <v>7.7999999999999996E-3</v>
      </c>
      <c r="M202" s="78">
        <v>8.9999999999999993E-3</v>
      </c>
      <c r="N202" s="78">
        <v>1.4E-3</v>
      </c>
    </row>
    <row r="203" spans="2:14">
      <c r="B203" t="s">
        <v>4300</v>
      </c>
      <c r="C203" t="s">
        <v>4263</v>
      </c>
      <c r="D203" t="s">
        <v>4301</v>
      </c>
      <c r="E203" t="s">
        <v>2785</v>
      </c>
      <c r="F203" t="s">
        <v>3910</v>
      </c>
      <c r="G203" t="s">
        <v>106</v>
      </c>
      <c r="H203" s="77">
        <v>1662</v>
      </c>
      <c r="I203" s="77">
        <v>7798</v>
      </c>
      <c r="J203" s="77">
        <v>0</v>
      </c>
      <c r="K203" s="77">
        <v>464.75549735999999</v>
      </c>
      <c r="L203" s="78">
        <v>0</v>
      </c>
      <c r="M203" s="78">
        <v>1E-4</v>
      </c>
      <c r="N203" s="78">
        <v>0</v>
      </c>
    </row>
    <row r="204" spans="2:14">
      <c r="B204" t="s">
        <v>4300</v>
      </c>
      <c r="C204" t="s">
        <v>4263</v>
      </c>
      <c r="D204" t="s">
        <v>2896</v>
      </c>
      <c r="E204" t="s">
        <v>2785</v>
      </c>
      <c r="F204" t="s">
        <v>3910</v>
      </c>
      <c r="G204" t="s">
        <v>106</v>
      </c>
      <c r="H204" s="77">
        <v>3592</v>
      </c>
      <c r="I204" s="77">
        <v>7796</v>
      </c>
      <c r="J204" s="77">
        <v>0</v>
      </c>
      <c r="K204" s="77">
        <v>1004.19589952</v>
      </c>
      <c r="L204" s="78">
        <v>0</v>
      </c>
      <c r="M204" s="78">
        <v>2.9999999999999997E-4</v>
      </c>
      <c r="N204" s="78">
        <v>0</v>
      </c>
    </row>
    <row r="205" spans="2:14">
      <c r="B205" t="s">
        <v>4302</v>
      </c>
      <c r="C205" t="s">
        <v>4303</v>
      </c>
      <c r="D205" t="s">
        <v>2374</v>
      </c>
      <c r="E205" t="s">
        <v>2785</v>
      </c>
      <c r="F205" t="s">
        <v>3910</v>
      </c>
      <c r="G205" t="s">
        <v>106</v>
      </c>
      <c r="H205" s="77">
        <v>350</v>
      </c>
      <c r="I205" s="77">
        <v>44193</v>
      </c>
      <c r="J205" s="77">
        <v>0</v>
      </c>
      <c r="K205" s="77">
        <v>554.66634299999998</v>
      </c>
      <c r="L205" s="78">
        <v>0</v>
      </c>
      <c r="M205" s="78">
        <v>1E-4</v>
      </c>
      <c r="N205" s="78">
        <v>0</v>
      </c>
    </row>
    <row r="206" spans="2:14">
      <c r="B206" t="s">
        <v>4304</v>
      </c>
      <c r="C206" t="s">
        <v>4305</v>
      </c>
      <c r="D206" t="s">
        <v>398</v>
      </c>
      <c r="E206" t="s">
        <v>2785</v>
      </c>
      <c r="F206" t="s">
        <v>3910</v>
      </c>
      <c r="G206" t="s">
        <v>106</v>
      </c>
      <c r="H206" s="77">
        <v>50</v>
      </c>
      <c r="I206" s="77">
        <v>6930</v>
      </c>
      <c r="J206" s="77">
        <v>0</v>
      </c>
      <c r="K206" s="77">
        <v>12.42549</v>
      </c>
      <c r="L206" s="78">
        <v>0</v>
      </c>
      <c r="M206" s="78">
        <v>0</v>
      </c>
      <c r="N206" s="78">
        <v>0</v>
      </c>
    </row>
    <row r="207" spans="2:14">
      <c r="B207" t="s">
        <v>4306</v>
      </c>
      <c r="C207" t="s">
        <v>4307</v>
      </c>
      <c r="D207" t="s">
        <v>4276</v>
      </c>
      <c r="E207" t="s">
        <v>2785</v>
      </c>
      <c r="F207" t="s">
        <v>3910</v>
      </c>
      <c r="G207" t="s">
        <v>106</v>
      </c>
      <c r="H207" s="77">
        <v>2730130.53</v>
      </c>
      <c r="I207" s="77">
        <v>649.07000000000005</v>
      </c>
      <c r="J207" s="77">
        <v>0</v>
      </c>
      <c r="K207" s="77">
        <v>63545.5632166207</v>
      </c>
      <c r="L207" s="78">
        <v>7.6E-3</v>
      </c>
      <c r="M207" s="78">
        <v>1.66E-2</v>
      </c>
      <c r="N207" s="78">
        <v>2.5999999999999999E-3</v>
      </c>
    </row>
    <row r="208" spans="2:14">
      <c r="B208" t="s">
        <v>4308</v>
      </c>
      <c r="C208" t="s">
        <v>4307</v>
      </c>
      <c r="D208" t="s">
        <v>123</v>
      </c>
      <c r="E208" t="s">
        <v>2785</v>
      </c>
      <c r="F208" t="s">
        <v>3910</v>
      </c>
      <c r="G208" t="s">
        <v>106</v>
      </c>
      <c r="H208" s="77">
        <v>659643</v>
      </c>
      <c r="I208" s="77">
        <v>649.07000000000005</v>
      </c>
      <c r="J208" s="77">
        <v>0</v>
      </c>
      <c r="K208" s="77">
        <v>15353.619724878599</v>
      </c>
      <c r="L208" s="78">
        <v>1.6999999999999999E-3</v>
      </c>
      <c r="M208" s="78">
        <v>4.0000000000000001E-3</v>
      </c>
      <c r="N208" s="78">
        <v>5.9999999999999995E-4</v>
      </c>
    </row>
    <row r="209" spans="2:14">
      <c r="B209" t="s">
        <v>4309</v>
      </c>
      <c r="C209" t="s">
        <v>4310</v>
      </c>
      <c r="D209" t="s">
        <v>398</v>
      </c>
      <c r="E209" t="s">
        <v>2785</v>
      </c>
      <c r="F209" t="s">
        <v>3910</v>
      </c>
      <c r="G209" t="s">
        <v>106</v>
      </c>
      <c r="H209" s="77">
        <v>60</v>
      </c>
      <c r="I209" s="77">
        <v>5314</v>
      </c>
      <c r="J209" s="77">
        <v>0</v>
      </c>
      <c r="K209" s="77">
        <v>11.4336024</v>
      </c>
      <c r="L209" s="78">
        <v>0</v>
      </c>
      <c r="M209" s="78">
        <v>0</v>
      </c>
      <c r="N209" s="78">
        <v>0</v>
      </c>
    </row>
    <row r="210" spans="2:14">
      <c r="B210" t="s">
        <v>4311</v>
      </c>
      <c r="C210" t="s">
        <v>4287</v>
      </c>
      <c r="D210" t="s">
        <v>398</v>
      </c>
      <c r="E210" t="s">
        <v>2785</v>
      </c>
      <c r="F210" t="s">
        <v>3910</v>
      </c>
      <c r="G210" t="s">
        <v>106</v>
      </c>
      <c r="H210" s="77">
        <v>58234.86</v>
      </c>
      <c r="I210" s="77">
        <v>11438</v>
      </c>
      <c r="J210" s="77">
        <v>0</v>
      </c>
      <c r="K210" s="77">
        <v>23885.9991864648</v>
      </c>
      <c r="L210" s="78">
        <v>1.1000000000000001E-3</v>
      </c>
      <c r="M210" s="78">
        <v>6.1999999999999998E-3</v>
      </c>
      <c r="N210" s="78">
        <v>1E-3</v>
      </c>
    </row>
    <row r="211" spans="2:14">
      <c r="B211" t="s">
        <v>4312</v>
      </c>
      <c r="C211" t="s">
        <v>4313</v>
      </c>
      <c r="D211" t="s">
        <v>398</v>
      </c>
      <c r="E211" t="s">
        <v>2785</v>
      </c>
      <c r="F211" t="s">
        <v>3910</v>
      </c>
      <c r="G211" t="s">
        <v>106</v>
      </c>
      <c r="H211" s="77">
        <v>559</v>
      </c>
      <c r="I211" s="77">
        <v>9125</v>
      </c>
      <c r="J211" s="77">
        <v>0</v>
      </c>
      <c r="K211" s="77">
        <v>182.91737749999999</v>
      </c>
      <c r="L211" s="78">
        <v>0</v>
      </c>
      <c r="M211" s="78">
        <v>0</v>
      </c>
      <c r="N211" s="78">
        <v>0</v>
      </c>
    </row>
    <row r="212" spans="2:14">
      <c r="B212" t="s">
        <v>4314</v>
      </c>
      <c r="C212" t="s">
        <v>4275</v>
      </c>
      <c r="D212" t="s">
        <v>4276</v>
      </c>
      <c r="E212" t="s">
        <v>2785</v>
      </c>
      <c r="F212" t="s">
        <v>3910</v>
      </c>
      <c r="G212" t="s">
        <v>110</v>
      </c>
      <c r="H212" s="77">
        <v>2197</v>
      </c>
      <c r="I212" s="77">
        <v>2731.8</v>
      </c>
      <c r="J212" s="77">
        <v>0</v>
      </c>
      <c r="K212" s="77">
        <v>233.8407523452</v>
      </c>
      <c r="L212" s="78">
        <v>0</v>
      </c>
      <c r="M212" s="78">
        <v>1E-4</v>
      </c>
      <c r="N212" s="78">
        <v>0</v>
      </c>
    </row>
    <row r="213" spans="2:14">
      <c r="B213" t="s">
        <v>4315</v>
      </c>
      <c r="C213" t="s">
        <v>4316</v>
      </c>
      <c r="D213" t="s">
        <v>2896</v>
      </c>
      <c r="E213" t="s">
        <v>2785</v>
      </c>
      <c r="F213" t="s">
        <v>3910</v>
      </c>
      <c r="G213" t="s">
        <v>106</v>
      </c>
      <c r="H213" s="77">
        <v>275</v>
      </c>
      <c r="I213" s="77">
        <v>707.25</v>
      </c>
      <c r="J213" s="77">
        <v>0</v>
      </c>
      <c r="K213" s="77">
        <v>6.9745458749999996</v>
      </c>
      <c r="L213" s="78">
        <v>0</v>
      </c>
      <c r="M213" s="78">
        <v>0</v>
      </c>
      <c r="N213" s="78">
        <v>0</v>
      </c>
    </row>
    <row r="214" spans="2:14">
      <c r="B214" t="s">
        <v>4317</v>
      </c>
      <c r="C214" t="s">
        <v>4318</v>
      </c>
      <c r="D214" t="s">
        <v>123</v>
      </c>
      <c r="E214" t="s">
        <v>2785</v>
      </c>
      <c r="F214" t="s">
        <v>3910</v>
      </c>
      <c r="G214" t="s">
        <v>110</v>
      </c>
      <c r="H214" s="77">
        <v>174665</v>
      </c>
      <c r="I214" s="77">
        <v>2845.5</v>
      </c>
      <c r="J214" s="77">
        <v>0</v>
      </c>
      <c r="K214" s="77">
        <v>19364.474690715</v>
      </c>
      <c r="L214" s="78">
        <v>0</v>
      </c>
      <c r="M214" s="78">
        <v>5.0000000000000001E-3</v>
      </c>
      <c r="N214" s="78">
        <v>8.0000000000000004E-4</v>
      </c>
    </row>
    <row r="215" spans="2:14">
      <c r="B215" t="s">
        <v>4319</v>
      </c>
      <c r="C215" t="s">
        <v>4318</v>
      </c>
      <c r="D215" t="s">
        <v>123</v>
      </c>
      <c r="E215" t="s">
        <v>2785</v>
      </c>
      <c r="F215" t="s">
        <v>3910</v>
      </c>
      <c r="G215" t="s">
        <v>110</v>
      </c>
      <c r="H215" s="77">
        <v>1995524.88</v>
      </c>
      <c r="I215" s="77">
        <v>2845.5</v>
      </c>
      <c r="J215" s="77">
        <v>0</v>
      </c>
      <c r="K215" s="77">
        <v>221236.601685812</v>
      </c>
      <c r="L215" s="78">
        <v>8.6E-3</v>
      </c>
      <c r="M215" s="78">
        <v>5.7700000000000001E-2</v>
      </c>
      <c r="N215" s="78">
        <v>9.1000000000000004E-3</v>
      </c>
    </row>
    <row r="216" spans="2:14">
      <c r="B216" t="s">
        <v>4320</v>
      </c>
      <c r="C216" t="s">
        <v>4321</v>
      </c>
      <c r="D216" t="s">
        <v>2896</v>
      </c>
      <c r="E216" t="s">
        <v>2785</v>
      </c>
      <c r="F216" t="s">
        <v>3910</v>
      </c>
      <c r="G216" t="s">
        <v>106</v>
      </c>
      <c r="H216" s="77">
        <v>45</v>
      </c>
      <c r="I216" s="77">
        <v>1874.25</v>
      </c>
      <c r="J216" s="77">
        <v>0</v>
      </c>
      <c r="K216" s="77">
        <v>3.024477225</v>
      </c>
      <c r="L216" s="78">
        <v>0</v>
      </c>
      <c r="M216" s="78">
        <v>0</v>
      </c>
      <c r="N216" s="78">
        <v>0</v>
      </c>
    </row>
    <row r="217" spans="2:14">
      <c r="B217" t="s">
        <v>4322</v>
      </c>
      <c r="C217" t="s">
        <v>4323</v>
      </c>
      <c r="D217" t="s">
        <v>123</v>
      </c>
      <c r="E217" t="s">
        <v>2785</v>
      </c>
      <c r="F217" t="s">
        <v>3910</v>
      </c>
      <c r="G217" t="s">
        <v>102</v>
      </c>
      <c r="H217" s="77">
        <v>5961</v>
      </c>
      <c r="I217" s="77">
        <v>2592</v>
      </c>
      <c r="J217" s="77">
        <v>0</v>
      </c>
      <c r="K217" s="77">
        <v>154.50912</v>
      </c>
      <c r="L217" s="78">
        <v>4.4999999999999997E-3</v>
      </c>
      <c r="M217" s="78">
        <v>0</v>
      </c>
      <c r="N217" s="78">
        <v>0</v>
      </c>
    </row>
    <row r="218" spans="2:14">
      <c r="B218" t="s">
        <v>4324</v>
      </c>
      <c r="C218" t="s">
        <v>4325</v>
      </c>
      <c r="D218" t="s">
        <v>123</v>
      </c>
      <c r="E218" t="s">
        <v>2785</v>
      </c>
      <c r="F218" t="s">
        <v>3910</v>
      </c>
      <c r="G218" t="s">
        <v>102</v>
      </c>
      <c r="H218" s="77">
        <v>46482</v>
      </c>
      <c r="I218" s="77">
        <v>23580</v>
      </c>
      <c r="J218" s="77">
        <v>0</v>
      </c>
      <c r="K218" s="77">
        <v>10960.455599999999</v>
      </c>
      <c r="L218" s="78">
        <v>4.0899999999999999E-2</v>
      </c>
      <c r="M218" s="78">
        <v>2.8999999999999998E-3</v>
      </c>
      <c r="N218" s="78">
        <v>4.0000000000000002E-4</v>
      </c>
    </row>
    <row r="219" spans="2:14">
      <c r="B219" t="s">
        <v>4326</v>
      </c>
      <c r="C219" t="s">
        <v>4199</v>
      </c>
      <c r="D219" t="s">
        <v>123</v>
      </c>
      <c r="E219" t="s">
        <v>2785</v>
      </c>
      <c r="F219" t="s">
        <v>3910</v>
      </c>
      <c r="G219" t="s">
        <v>102</v>
      </c>
      <c r="H219" s="77">
        <v>8520</v>
      </c>
      <c r="I219" s="77">
        <v>1780</v>
      </c>
      <c r="J219" s="77">
        <v>0</v>
      </c>
      <c r="K219" s="77">
        <v>151.65600000000001</v>
      </c>
      <c r="L219" s="78">
        <v>2.2000000000000001E-3</v>
      </c>
      <c r="M219" s="78">
        <v>0</v>
      </c>
      <c r="N219" s="78">
        <v>0</v>
      </c>
    </row>
    <row r="220" spans="2:14">
      <c r="B220" t="s">
        <v>4327</v>
      </c>
      <c r="C220" t="s">
        <v>4328</v>
      </c>
      <c r="D220" t="s">
        <v>123</v>
      </c>
      <c r="E220" t="s">
        <v>2785</v>
      </c>
      <c r="F220" t="s">
        <v>3910</v>
      </c>
      <c r="G220" t="s">
        <v>102</v>
      </c>
      <c r="H220" s="77">
        <v>15616</v>
      </c>
      <c r="I220" s="77">
        <v>26150</v>
      </c>
      <c r="J220" s="77">
        <v>0</v>
      </c>
      <c r="K220" s="77">
        <v>4083.5839999999998</v>
      </c>
      <c r="L220" s="78">
        <v>2.0199999999999999E-2</v>
      </c>
      <c r="M220" s="78">
        <v>1.1000000000000001E-3</v>
      </c>
      <c r="N220" s="78">
        <v>2.0000000000000001E-4</v>
      </c>
    </row>
    <row r="221" spans="2:14">
      <c r="B221" t="s">
        <v>4329</v>
      </c>
      <c r="C221" t="s">
        <v>4330</v>
      </c>
      <c r="D221" t="s">
        <v>123</v>
      </c>
      <c r="E221" t="s">
        <v>2785</v>
      </c>
      <c r="F221" t="s">
        <v>3910</v>
      </c>
      <c r="G221" t="s">
        <v>102</v>
      </c>
      <c r="H221" s="77">
        <v>540</v>
      </c>
      <c r="I221" s="77">
        <v>263500</v>
      </c>
      <c r="J221" s="77">
        <v>0</v>
      </c>
      <c r="K221" s="77">
        <v>1422.9</v>
      </c>
      <c r="L221" s="78">
        <v>1.04E-2</v>
      </c>
      <c r="M221" s="78">
        <v>4.0000000000000002E-4</v>
      </c>
      <c r="N221" s="78">
        <v>1E-4</v>
      </c>
    </row>
    <row r="222" spans="2:14">
      <c r="B222" t="s">
        <v>4331</v>
      </c>
      <c r="C222" t="s">
        <v>4332</v>
      </c>
      <c r="D222" t="s">
        <v>123</v>
      </c>
      <c r="E222" t="s">
        <v>2785</v>
      </c>
      <c r="F222" t="s">
        <v>3910</v>
      </c>
      <c r="G222" t="s">
        <v>102</v>
      </c>
      <c r="H222" s="77">
        <v>267</v>
      </c>
      <c r="I222" s="77">
        <v>3377</v>
      </c>
      <c r="J222" s="77">
        <v>0</v>
      </c>
      <c r="K222" s="77">
        <v>9.0165900000000008</v>
      </c>
      <c r="L222" s="78">
        <v>1.8E-3</v>
      </c>
      <c r="M222" s="78">
        <v>0</v>
      </c>
      <c r="N222" s="78">
        <v>0</v>
      </c>
    </row>
    <row r="223" spans="2:14">
      <c r="B223" t="s">
        <v>4333</v>
      </c>
      <c r="C223" t="s">
        <v>4334</v>
      </c>
      <c r="D223" t="s">
        <v>123</v>
      </c>
      <c r="E223" t="s">
        <v>2785</v>
      </c>
      <c r="F223" t="s">
        <v>3910</v>
      </c>
      <c r="G223" t="s">
        <v>102</v>
      </c>
      <c r="H223" s="77">
        <v>1811</v>
      </c>
      <c r="I223" s="77">
        <v>3234</v>
      </c>
      <c r="J223" s="77">
        <v>0</v>
      </c>
      <c r="K223" s="77">
        <v>58.567740000000001</v>
      </c>
      <c r="L223" s="78">
        <v>5.1000000000000004E-3</v>
      </c>
      <c r="M223" s="78">
        <v>0</v>
      </c>
      <c r="N223" s="78">
        <v>0</v>
      </c>
    </row>
    <row r="224" spans="2:14">
      <c r="B224" t="s">
        <v>4335</v>
      </c>
      <c r="C224" t="s">
        <v>4336</v>
      </c>
      <c r="D224" t="s">
        <v>123</v>
      </c>
      <c r="E224" t="s">
        <v>2785</v>
      </c>
      <c r="F224" t="s">
        <v>3910</v>
      </c>
      <c r="G224" t="s">
        <v>102</v>
      </c>
      <c r="H224" s="77">
        <v>9647</v>
      </c>
      <c r="I224" s="77">
        <v>3542</v>
      </c>
      <c r="J224" s="77">
        <v>0</v>
      </c>
      <c r="K224" s="77">
        <v>341.69673999999998</v>
      </c>
      <c r="L224" s="78">
        <v>1.9699999999999999E-2</v>
      </c>
      <c r="M224" s="78">
        <v>1E-4</v>
      </c>
      <c r="N224" s="78">
        <v>0</v>
      </c>
    </row>
    <row r="225" spans="2:14">
      <c r="B225" t="s">
        <v>4337</v>
      </c>
      <c r="C225" t="s">
        <v>4321</v>
      </c>
      <c r="D225" t="s">
        <v>123</v>
      </c>
      <c r="E225" t="s">
        <v>2785</v>
      </c>
      <c r="F225" t="s">
        <v>3910</v>
      </c>
      <c r="G225" t="s">
        <v>102</v>
      </c>
      <c r="H225" s="77">
        <v>11253</v>
      </c>
      <c r="I225" s="77">
        <v>6702</v>
      </c>
      <c r="J225" s="77">
        <v>0</v>
      </c>
      <c r="K225" s="77">
        <v>754.17606000000001</v>
      </c>
      <c r="L225" s="78">
        <v>1.9199999999999998E-2</v>
      </c>
      <c r="M225" s="78">
        <v>2.0000000000000001E-4</v>
      </c>
      <c r="N225" s="78">
        <v>0</v>
      </c>
    </row>
    <row r="226" spans="2:14">
      <c r="B226" t="s">
        <v>4338</v>
      </c>
      <c r="C226" t="s">
        <v>4339</v>
      </c>
      <c r="D226" t="s">
        <v>123</v>
      </c>
      <c r="E226" t="s">
        <v>2785</v>
      </c>
      <c r="F226" t="s">
        <v>3910</v>
      </c>
      <c r="G226" t="s">
        <v>102</v>
      </c>
      <c r="H226" s="77">
        <v>4013</v>
      </c>
      <c r="I226" s="77">
        <v>3822</v>
      </c>
      <c r="J226" s="77">
        <v>0</v>
      </c>
      <c r="K226" s="77">
        <v>153.37685999999999</v>
      </c>
      <c r="L226" s="78">
        <v>1.61E-2</v>
      </c>
      <c r="M226" s="78">
        <v>0</v>
      </c>
      <c r="N226" s="78">
        <v>0</v>
      </c>
    </row>
    <row r="227" spans="2:14">
      <c r="B227" t="s">
        <v>4340</v>
      </c>
      <c r="C227" t="s">
        <v>4341</v>
      </c>
      <c r="D227" t="s">
        <v>398</v>
      </c>
      <c r="E227" t="s">
        <v>4342</v>
      </c>
      <c r="F227" t="s">
        <v>3910</v>
      </c>
      <c r="G227" t="s">
        <v>106</v>
      </c>
      <c r="H227" s="77">
        <v>238</v>
      </c>
      <c r="I227" s="77">
        <v>7230</v>
      </c>
      <c r="J227" s="77">
        <v>0</v>
      </c>
      <c r="K227" s="77">
        <v>61.705736399999999</v>
      </c>
      <c r="L227" s="78">
        <v>0</v>
      </c>
      <c r="M227" s="78">
        <v>0</v>
      </c>
      <c r="N227" s="78">
        <v>0</v>
      </c>
    </row>
    <row r="228" spans="2:14">
      <c r="B228" t="s">
        <v>4343</v>
      </c>
      <c r="C228" t="s">
        <v>4344</v>
      </c>
      <c r="D228" t="s">
        <v>398</v>
      </c>
      <c r="E228" t="s">
        <v>4345</v>
      </c>
      <c r="F228" t="s">
        <v>3910</v>
      </c>
      <c r="G228" t="s">
        <v>106</v>
      </c>
      <c r="H228" s="77">
        <v>403030.8</v>
      </c>
      <c r="I228" s="77">
        <v>5688</v>
      </c>
      <c r="J228" s="77">
        <v>0</v>
      </c>
      <c r="K228" s="77">
        <v>82206.869367744002</v>
      </c>
      <c r="L228" s="78">
        <v>2.3999999999999998E-3</v>
      </c>
      <c r="M228" s="78">
        <v>2.1399999999999999E-2</v>
      </c>
      <c r="N228" s="78">
        <v>3.3999999999999998E-3</v>
      </c>
    </row>
    <row r="229" spans="2:14">
      <c r="B229" t="s">
        <v>4346</v>
      </c>
      <c r="C229" t="s">
        <v>4347</v>
      </c>
      <c r="D229" t="s">
        <v>398</v>
      </c>
      <c r="E229" t="s">
        <v>4348</v>
      </c>
      <c r="F229" t="s">
        <v>3910</v>
      </c>
      <c r="G229" t="s">
        <v>106</v>
      </c>
      <c r="H229" s="77">
        <v>301720.33</v>
      </c>
      <c r="I229" s="77">
        <v>7411</v>
      </c>
      <c r="J229" s="77">
        <v>0</v>
      </c>
      <c r="K229" s="77">
        <v>80184.730251491797</v>
      </c>
      <c r="L229" s="78">
        <v>1.2999999999999999E-3</v>
      </c>
      <c r="M229" s="78">
        <v>2.0899999999999998E-2</v>
      </c>
      <c r="N229" s="78">
        <v>3.3E-3</v>
      </c>
    </row>
    <row r="230" spans="2:14">
      <c r="B230" t="s">
        <v>4349</v>
      </c>
      <c r="C230" t="s">
        <v>4350</v>
      </c>
      <c r="D230" t="s">
        <v>4210</v>
      </c>
      <c r="E230" t="s">
        <v>4351</v>
      </c>
      <c r="F230" t="s">
        <v>3910</v>
      </c>
      <c r="G230" t="s">
        <v>201</v>
      </c>
      <c r="H230" s="77">
        <v>83266</v>
      </c>
      <c r="I230" s="77">
        <v>211850</v>
      </c>
      <c r="J230" s="77">
        <v>0</v>
      </c>
      <c r="K230" s="77">
        <v>4764.8903552519996</v>
      </c>
      <c r="L230" s="78">
        <v>0</v>
      </c>
      <c r="M230" s="78">
        <v>1.1999999999999999E-3</v>
      </c>
      <c r="N230" s="78">
        <v>2.0000000000000001E-4</v>
      </c>
    </row>
    <row r="231" spans="2:14">
      <c r="B231" t="s">
        <v>4352</v>
      </c>
      <c r="C231" t="s">
        <v>4353</v>
      </c>
      <c r="D231" t="s">
        <v>2374</v>
      </c>
      <c r="E231" t="s">
        <v>4354</v>
      </c>
      <c r="F231" t="s">
        <v>3910</v>
      </c>
      <c r="G231" t="s">
        <v>106</v>
      </c>
      <c r="H231" s="77">
        <v>806</v>
      </c>
      <c r="I231" s="77">
        <v>2922</v>
      </c>
      <c r="J231" s="77">
        <v>0</v>
      </c>
      <c r="K231" s="77">
        <v>84.455033520000001</v>
      </c>
      <c r="L231" s="78">
        <v>8.0000000000000004E-4</v>
      </c>
      <c r="M231" s="78">
        <v>0</v>
      </c>
      <c r="N231" s="78">
        <v>0</v>
      </c>
    </row>
    <row r="232" spans="2:14">
      <c r="B232" t="s">
        <v>4355</v>
      </c>
      <c r="C232" t="s">
        <v>4356</v>
      </c>
      <c r="D232" t="s">
        <v>2896</v>
      </c>
      <c r="E232" t="s">
        <v>4357</v>
      </c>
      <c r="F232" t="s">
        <v>3910</v>
      </c>
      <c r="G232" t="s">
        <v>106</v>
      </c>
      <c r="H232" s="77">
        <v>29183.34</v>
      </c>
      <c r="I232" s="77">
        <v>7859</v>
      </c>
      <c r="J232" s="77">
        <v>0</v>
      </c>
      <c r="K232" s="77">
        <v>8224.5580244916</v>
      </c>
      <c r="L232" s="78">
        <v>5.0000000000000001E-4</v>
      </c>
      <c r="M232" s="78">
        <v>2.0999999999999999E-3</v>
      </c>
      <c r="N232" s="78">
        <v>2.9999999999999997E-4</v>
      </c>
    </row>
    <row r="233" spans="2:14">
      <c r="B233" t="s">
        <v>4358</v>
      </c>
      <c r="C233" t="s">
        <v>4359</v>
      </c>
      <c r="D233" t="s">
        <v>398</v>
      </c>
      <c r="E233" t="s">
        <v>4357</v>
      </c>
      <c r="F233" t="s">
        <v>3910</v>
      </c>
      <c r="G233" t="s">
        <v>106</v>
      </c>
      <c r="H233" s="77">
        <v>190</v>
      </c>
      <c r="I233" s="77">
        <v>2959</v>
      </c>
      <c r="J233" s="77">
        <v>0</v>
      </c>
      <c r="K233" s="77">
        <v>20.1608506</v>
      </c>
      <c r="L233" s="78">
        <v>0</v>
      </c>
      <c r="M233" s="78">
        <v>0</v>
      </c>
      <c r="N233" s="78">
        <v>0</v>
      </c>
    </row>
    <row r="234" spans="2:14">
      <c r="B234" t="s">
        <v>4360</v>
      </c>
      <c r="C234" t="s">
        <v>4361</v>
      </c>
      <c r="D234" t="s">
        <v>398</v>
      </c>
      <c r="E234" t="s">
        <v>4362</v>
      </c>
      <c r="F234" t="s">
        <v>3910</v>
      </c>
      <c r="G234" t="s">
        <v>106</v>
      </c>
      <c r="H234" s="77">
        <v>190</v>
      </c>
      <c r="I234" s="77">
        <v>1783.15</v>
      </c>
      <c r="J234" s="77">
        <v>0</v>
      </c>
      <c r="K234" s="77">
        <v>12.14931421</v>
      </c>
      <c r="L234" s="78">
        <v>1E-4</v>
      </c>
      <c r="M234" s="78">
        <v>0</v>
      </c>
      <c r="N234" s="78">
        <v>0</v>
      </c>
    </row>
    <row r="235" spans="2:14">
      <c r="B235" t="s">
        <v>4363</v>
      </c>
      <c r="C235" t="s">
        <v>4364</v>
      </c>
      <c r="D235" t="s">
        <v>398</v>
      </c>
      <c r="E235" t="s">
        <v>4164</v>
      </c>
      <c r="F235" t="s">
        <v>3910</v>
      </c>
      <c r="G235" t="s">
        <v>106</v>
      </c>
      <c r="H235" s="77">
        <v>1755</v>
      </c>
      <c r="I235" s="77">
        <v>1795</v>
      </c>
      <c r="J235" s="77">
        <v>0</v>
      </c>
      <c r="K235" s="77">
        <v>112.9670685</v>
      </c>
      <c r="L235" s="78">
        <v>0</v>
      </c>
      <c r="M235" s="78">
        <v>0</v>
      </c>
      <c r="N235" s="78">
        <v>0</v>
      </c>
    </row>
    <row r="236" spans="2:14">
      <c r="B236" t="s">
        <v>4365</v>
      </c>
      <c r="C236" t="s">
        <v>4366</v>
      </c>
      <c r="D236" t="s">
        <v>2374</v>
      </c>
      <c r="E236" t="s">
        <v>4164</v>
      </c>
      <c r="F236" t="s">
        <v>3910</v>
      </c>
      <c r="G236" t="s">
        <v>106</v>
      </c>
      <c r="H236" s="77">
        <v>340</v>
      </c>
      <c r="I236" s="77">
        <v>4251</v>
      </c>
      <c r="J236" s="77">
        <v>0</v>
      </c>
      <c r="K236" s="77">
        <v>51.829892399999999</v>
      </c>
      <c r="L236" s="78">
        <v>0</v>
      </c>
      <c r="M236" s="78">
        <v>0</v>
      </c>
      <c r="N236" s="78">
        <v>0</v>
      </c>
    </row>
    <row r="237" spans="2:14">
      <c r="B237" t="s">
        <v>4367</v>
      </c>
      <c r="C237" t="s">
        <v>4368</v>
      </c>
      <c r="D237" t="s">
        <v>398</v>
      </c>
      <c r="E237" t="s">
        <v>4164</v>
      </c>
      <c r="F237" t="s">
        <v>3910</v>
      </c>
      <c r="G237" t="s">
        <v>106</v>
      </c>
      <c r="H237" s="77">
        <v>1112</v>
      </c>
      <c r="I237" s="77">
        <v>3566</v>
      </c>
      <c r="J237" s="77">
        <v>0</v>
      </c>
      <c r="K237" s="77">
        <v>142.19895711999999</v>
      </c>
      <c r="L237" s="78">
        <v>0</v>
      </c>
      <c r="M237" s="78">
        <v>0</v>
      </c>
      <c r="N237" s="78">
        <v>0</v>
      </c>
    </row>
    <row r="238" spans="2:14">
      <c r="B238" t="s">
        <v>4369</v>
      </c>
      <c r="C238" t="s">
        <v>4370</v>
      </c>
      <c r="D238" t="s">
        <v>398</v>
      </c>
      <c r="E238" t="s">
        <v>4164</v>
      </c>
      <c r="F238" t="s">
        <v>3910</v>
      </c>
      <c r="G238" t="s">
        <v>106</v>
      </c>
      <c r="H238" s="77">
        <v>9</v>
      </c>
      <c r="I238" s="77">
        <v>7785</v>
      </c>
      <c r="J238" s="77">
        <v>0</v>
      </c>
      <c r="K238" s="77">
        <v>2.5125308999999998</v>
      </c>
      <c r="L238" s="78">
        <v>0</v>
      </c>
      <c r="M238" s="78">
        <v>0</v>
      </c>
      <c r="N238" s="78">
        <v>0</v>
      </c>
    </row>
    <row r="239" spans="2:14">
      <c r="B239" t="s">
        <v>4371</v>
      </c>
      <c r="C239" t="s">
        <v>4372</v>
      </c>
      <c r="D239" t="s">
        <v>398</v>
      </c>
      <c r="E239" t="s">
        <v>4164</v>
      </c>
      <c r="F239" t="s">
        <v>3910</v>
      </c>
      <c r="G239" t="s">
        <v>106</v>
      </c>
      <c r="H239" s="77">
        <v>251</v>
      </c>
      <c r="I239" s="77">
        <v>7023</v>
      </c>
      <c r="J239" s="77">
        <v>0</v>
      </c>
      <c r="K239" s="77">
        <v>63.213039780000003</v>
      </c>
      <c r="L239" s="78">
        <v>0</v>
      </c>
      <c r="M239" s="78">
        <v>0</v>
      </c>
      <c r="N239" s="78">
        <v>0</v>
      </c>
    </row>
    <row r="240" spans="2:14">
      <c r="B240" t="s">
        <v>4373</v>
      </c>
      <c r="C240" t="s">
        <v>4374</v>
      </c>
      <c r="D240" t="s">
        <v>398</v>
      </c>
      <c r="E240" t="s">
        <v>4181</v>
      </c>
      <c r="F240" t="s">
        <v>3910</v>
      </c>
      <c r="G240" t="s">
        <v>106</v>
      </c>
      <c r="H240" s="77">
        <v>1628</v>
      </c>
      <c r="I240" s="77">
        <v>685</v>
      </c>
      <c r="J240" s="77">
        <v>0</v>
      </c>
      <c r="K240" s="77">
        <v>39.990354799999999</v>
      </c>
      <c r="L240" s="78">
        <v>2.9999999999999997E-4</v>
      </c>
      <c r="M240" s="78">
        <v>0</v>
      </c>
      <c r="N240" s="78">
        <v>0</v>
      </c>
    </row>
    <row r="241" spans="2:14">
      <c r="B241" t="s">
        <v>4375</v>
      </c>
      <c r="C241" t="s">
        <v>4376</v>
      </c>
      <c r="D241" t="s">
        <v>2374</v>
      </c>
      <c r="E241" t="s">
        <v>4181</v>
      </c>
      <c r="F241" t="s">
        <v>3910</v>
      </c>
      <c r="G241" t="s">
        <v>106</v>
      </c>
      <c r="H241" s="77">
        <v>1344</v>
      </c>
      <c r="I241" s="77">
        <v>751</v>
      </c>
      <c r="J241" s="77">
        <v>0</v>
      </c>
      <c r="K241" s="77">
        <v>36.195075840000001</v>
      </c>
      <c r="L241" s="78">
        <v>0</v>
      </c>
      <c r="M241" s="78">
        <v>0</v>
      </c>
      <c r="N241" s="78">
        <v>0</v>
      </c>
    </row>
    <row r="242" spans="2:14">
      <c r="B242" t="s">
        <v>4377</v>
      </c>
      <c r="C242" t="s">
        <v>4378</v>
      </c>
      <c r="D242" t="s">
        <v>2374</v>
      </c>
      <c r="E242" t="s">
        <v>4186</v>
      </c>
      <c r="F242" t="s">
        <v>3910</v>
      </c>
      <c r="G242" t="s">
        <v>106</v>
      </c>
      <c r="H242" s="77">
        <v>2224</v>
      </c>
      <c r="I242" s="77">
        <v>465</v>
      </c>
      <c r="J242" s="77">
        <v>0</v>
      </c>
      <c r="K242" s="77">
        <v>37.084977600000002</v>
      </c>
      <c r="L242" s="78">
        <v>1E-4</v>
      </c>
      <c r="M242" s="78">
        <v>0</v>
      </c>
      <c r="N242" s="78">
        <v>0</v>
      </c>
    </row>
    <row r="243" spans="2:14">
      <c r="B243" t="s">
        <v>4379</v>
      </c>
      <c r="C243" t="s">
        <v>4380</v>
      </c>
      <c r="D243" t="s">
        <v>4301</v>
      </c>
      <c r="E243" t="s">
        <v>4381</v>
      </c>
      <c r="F243" t="s">
        <v>3910</v>
      </c>
      <c r="G243" t="s">
        <v>106</v>
      </c>
      <c r="H243" s="77">
        <v>38696</v>
      </c>
      <c r="I243" s="77">
        <v>9835</v>
      </c>
      <c r="J243" s="77">
        <v>0</v>
      </c>
      <c r="K243" s="77">
        <v>13647.4252376</v>
      </c>
      <c r="L243" s="78">
        <v>2.8999999999999998E-3</v>
      </c>
      <c r="M243" s="78">
        <v>3.5999999999999999E-3</v>
      </c>
      <c r="N243" s="78">
        <v>5.9999999999999995E-4</v>
      </c>
    </row>
    <row r="244" spans="2:14">
      <c r="B244" t="s">
        <v>4382</v>
      </c>
      <c r="C244" t="s">
        <v>4383</v>
      </c>
      <c r="D244" t="s">
        <v>398</v>
      </c>
      <c r="E244" t="s">
        <v>4384</v>
      </c>
      <c r="F244" t="s">
        <v>3910</v>
      </c>
      <c r="G244" t="s">
        <v>106</v>
      </c>
      <c r="H244" s="77">
        <v>40</v>
      </c>
      <c r="I244" s="77">
        <v>4674</v>
      </c>
      <c r="J244" s="77">
        <v>0</v>
      </c>
      <c r="K244" s="77">
        <v>6.7043856000000002</v>
      </c>
      <c r="L244" s="78">
        <v>0</v>
      </c>
      <c r="M244" s="78">
        <v>0</v>
      </c>
      <c r="N244" s="78">
        <v>0</v>
      </c>
    </row>
    <row r="245" spans="2:14">
      <c r="B245" t="s">
        <v>4385</v>
      </c>
      <c r="C245" t="s">
        <v>4386</v>
      </c>
      <c r="D245" t="s">
        <v>398</v>
      </c>
      <c r="E245" t="s">
        <v>4384</v>
      </c>
      <c r="F245" t="s">
        <v>3910</v>
      </c>
      <c r="G245" t="s">
        <v>106</v>
      </c>
      <c r="H245" s="77">
        <v>75</v>
      </c>
      <c r="I245" s="77">
        <v>4100</v>
      </c>
      <c r="J245" s="77">
        <v>0</v>
      </c>
      <c r="K245" s="77">
        <v>11.026949999999999</v>
      </c>
      <c r="L245" s="78">
        <v>0</v>
      </c>
      <c r="M245" s="78">
        <v>0</v>
      </c>
      <c r="N245" s="78">
        <v>0</v>
      </c>
    </row>
    <row r="246" spans="2:14">
      <c r="B246" t="s">
        <v>4387</v>
      </c>
      <c r="C246" t="s">
        <v>4388</v>
      </c>
      <c r="D246" t="s">
        <v>398</v>
      </c>
      <c r="E246" t="s">
        <v>4389</v>
      </c>
      <c r="F246" t="s">
        <v>3910</v>
      </c>
      <c r="G246" t="s">
        <v>106</v>
      </c>
      <c r="H246" s="77">
        <v>35</v>
      </c>
      <c r="I246" s="77">
        <v>3585.52</v>
      </c>
      <c r="J246" s="77">
        <v>0</v>
      </c>
      <c r="K246" s="77">
        <v>4.5001861520000004</v>
      </c>
      <c r="L246" s="78">
        <v>0</v>
      </c>
      <c r="M246" s="78">
        <v>0</v>
      </c>
      <c r="N246" s="78">
        <v>0</v>
      </c>
    </row>
    <row r="247" spans="2:14">
      <c r="B247" t="s">
        <v>4390</v>
      </c>
      <c r="C247" t="s">
        <v>4391</v>
      </c>
      <c r="D247" t="s">
        <v>2374</v>
      </c>
      <c r="E247" t="s">
        <v>4389</v>
      </c>
      <c r="F247" t="s">
        <v>3910</v>
      </c>
      <c r="G247" t="s">
        <v>106</v>
      </c>
      <c r="H247" s="77">
        <v>95</v>
      </c>
      <c r="I247" s="77">
        <v>4714</v>
      </c>
      <c r="J247" s="77">
        <v>4.4466400000000003E-2</v>
      </c>
      <c r="K247" s="77">
        <v>16.103650200000001</v>
      </c>
      <c r="L247" s="78">
        <v>0</v>
      </c>
      <c r="M247" s="78">
        <v>0</v>
      </c>
      <c r="N247" s="78">
        <v>0</v>
      </c>
    </row>
    <row r="248" spans="2:14">
      <c r="B248" t="s">
        <v>4392</v>
      </c>
      <c r="C248" t="s">
        <v>4393</v>
      </c>
      <c r="D248" t="s">
        <v>398</v>
      </c>
      <c r="E248" t="s">
        <v>4394</v>
      </c>
      <c r="F248" t="s">
        <v>3910</v>
      </c>
      <c r="G248" t="s">
        <v>106</v>
      </c>
      <c r="H248" s="77">
        <v>250</v>
      </c>
      <c r="I248" s="77">
        <v>11212</v>
      </c>
      <c r="J248" s="77">
        <v>0</v>
      </c>
      <c r="K248" s="77">
        <v>100.51558</v>
      </c>
      <c r="L248" s="78">
        <v>0</v>
      </c>
      <c r="M248" s="78">
        <v>0</v>
      </c>
      <c r="N248" s="78">
        <v>0</v>
      </c>
    </row>
    <row r="249" spans="2:14">
      <c r="B249" t="s">
        <v>4395</v>
      </c>
      <c r="C249" t="s">
        <v>4396</v>
      </c>
      <c r="D249" t="s">
        <v>2374</v>
      </c>
      <c r="E249" t="s">
        <v>4397</v>
      </c>
      <c r="F249" t="s">
        <v>3910</v>
      </c>
      <c r="G249" t="s">
        <v>106</v>
      </c>
      <c r="H249" s="77">
        <v>310</v>
      </c>
      <c r="I249" s="77">
        <v>6899</v>
      </c>
      <c r="J249" s="77">
        <v>5.4256180000000001E-2</v>
      </c>
      <c r="K249" s="77">
        <v>76.747679579999996</v>
      </c>
      <c r="L249" s="78">
        <v>0</v>
      </c>
      <c r="M249" s="78">
        <v>0</v>
      </c>
      <c r="N249" s="78">
        <v>0</v>
      </c>
    </row>
    <row r="250" spans="2:14">
      <c r="B250" t="s">
        <v>4398</v>
      </c>
      <c r="C250" t="s">
        <v>4399</v>
      </c>
      <c r="D250" t="s">
        <v>2374</v>
      </c>
      <c r="E250" t="s">
        <v>4400</v>
      </c>
      <c r="F250" t="s">
        <v>3910</v>
      </c>
      <c r="G250" t="s">
        <v>106</v>
      </c>
      <c r="H250" s="77">
        <v>300</v>
      </c>
      <c r="I250" s="77">
        <v>6485</v>
      </c>
      <c r="J250" s="77">
        <v>0</v>
      </c>
      <c r="K250" s="77">
        <v>69.765630000000002</v>
      </c>
      <c r="L250" s="78">
        <v>0</v>
      </c>
      <c r="M250" s="78">
        <v>0</v>
      </c>
      <c r="N250" s="78">
        <v>0</v>
      </c>
    </row>
    <row r="251" spans="2:14">
      <c r="B251" t="s">
        <v>4401</v>
      </c>
      <c r="C251" t="s">
        <v>4402</v>
      </c>
      <c r="D251" t="s">
        <v>2374</v>
      </c>
      <c r="E251" t="s">
        <v>4400</v>
      </c>
      <c r="F251" t="s">
        <v>3910</v>
      </c>
      <c r="G251" t="s">
        <v>106</v>
      </c>
      <c r="H251" s="77">
        <v>2096</v>
      </c>
      <c r="I251" s="77">
        <v>4184</v>
      </c>
      <c r="J251" s="77">
        <v>0</v>
      </c>
      <c r="K251" s="77">
        <v>314.48015104000001</v>
      </c>
      <c r="L251" s="78">
        <v>0</v>
      </c>
      <c r="M251" s="78">
        <v>1E-4</v>
      </c>
      <c r="N251" s="78">
        <v>0</v>
      </c>
    </row>
    <row r="252" spans="2:14">
      <c r="B252" t="s">
        <v>4403</v>
      </c>
      <c r="C252" t="s">
        <v>4404</v>
      </c>
      <c r="D252" t="s">
        <v>2374</v>
      </c>
      <c r="E252" t="s">
        <v>4400</v>
      </c>
      <c r="F252" t="s">
        <v>3910</v>
      </c>
      <c r="G252" t="s">
        <v>106</v>
      </c>
      <c r="H252" s="77">
        <v>341</v>
      </c>
      <c r="I252" s="77">
        <v>5090</v>
      </c>
      <c r="J252" s="77">
        <v>6.3830799999999993E-2</v>
      </c>
      <c r="K252" s="77">
        <v>62.305674199999999</v>
      </c>
      <c r="L252" s="78">
        <v>0</v>
      </c>
      <c r="M252" s="78">
        <v>0</v>
      </c>
      <c r="N252" s="78">
        <v>0</v>
      </c>
    </row>
    <row r="253" spans="2:14">
      <c r="B253" t="s">
        <v>4405</v>
      </c>
      <c r="C253" t="s">
        <v>4406</v>
      </c>
      <c r="D253" t="s">
        <v>2374</v>
      </c>
      <c r="E253" t="s">
        <v>4400</v>
      </c>
      <c r="F253" t="s">
        <v>3910</v>
      </c>
      <c r="G253" t="s">
        <v>106</v>
      </c>
      <c r="H253" s="77">
        <v>345</v>
      </c>
      <c r="I253" s="77">
        <v>5345</v>
      </c>
      <c r="J253" s="77">
        <v>0.22068244000000001</v>
      </c>
      <c r="K253" s="77">
        <v>66.347418939999997</v>
      </c>
      <c r="L253" s="78">
        <v>0</v>
      </c>
      <c r="M253" s="78">
        <v>0</v>
      </c>
      <c r="N253" s="78">
        <v>0</v>
      </c>
    </row>
    <row r="254" spans="2:14">
      <c r="B254" t="s">
        <v>4407</v>
      </c>
      <c r="C254" t="s">
        <v>4408</v>
      </c>
      <c r="D254" t="s">
        <v>2374</v>
      </c>
      <c r="E254" t="s">
        <v>4409</v>
      </c>
      <c r="F254" t="s">
        <v>3910</v>
      </c>
      <c r="G254" t="s">
        <v>116</v>
      </c>
      <c r="H254" s="77">
        <v>607711.61</v>
      </c>
      <c r="I254" s="77">
        <v>4927</v>
      </c>
      <c r="J254" s="77">
        <v>0</v>
      </c>
      <c r="K254" s="77">
        <v>79253.350167278695</v>
      </c>
      <c r="L254" s="78">
        <v>8.3000000000000001E-3</v>
      </c>
      <c r="M254" s="78">
        <v>2.07E-2</v>
      </c>
      <c r="N254" s="78">
        <v>3.2000000000000002E-3</v>
      </c>
    </row>
    <row r="255" spans="2:14">
      <c r="B255" t="s">
        <v>4410</v>
      </c>
      <c r="C255" t="s">
        <v>4411</v>
      </c>
      <c r="D255" t="s">
        <v>398</v>
      </c>
      <c r="E255" t="s">
        <v>4412</v>
      </c>
      <c r="F255" t="s">
        <v>3910</v>
      </c>
      <c r="G255" t="s">
        <v>106</v>
      </c>
      <c r="H255" s="77">
        <v>57</v>
      </c>
      <c r="I255" s="77">
        <v>1621</v>
      </c>
      <c r="J255" s="77">
        <v>0</v>
      </c>
      <c r="K255" s="77">
        <v>3.3133564199999999</v>
      </c>
      <c r="L255" s="78">
        <v>1E-4</v>
      </c>
      <c r="M255" s="78">
        <v>0</v>
      </c>
      <c r="N255" s="78">
        <v>0</v>
      </c>
    </row>
    <row r="256" spans="2:14">
      <c r="B256" t="s">
        <v>4413</v>
      </c>
      <c r="C256" t="s">
        <v>4414</v>
      </c>
      <c r="D256" t="s">
        <v>2374</v>
      </c>
      <c r="E256" t="s">
        <v>4412</v>
      </c>
      <c r="F256" t="s">
        <v>3910</v>
      </c>
      <c r="G256" t="s">
        <v>106</v>
      </c>
      <c r="H256" s="77">
        <v>1300</v>
      </c>
      <c r="I256" s="77">
        <v>1148</v>
      </c>
      <c r="J256" s="77">
        <v>0</v>
      </c>
      <c r="K256" s="77">
        <v>53.517463999999997</v>
      </c>
      <c r="L256" s="78">
        <v>1E-4</v>
      </c>
      <c r="M256" s="78">
        <v>0</v>
      </c>
      <c r="N256" s="78">
        <v>0</v>
      </c>
    </row>
    <row r="257" spans="2:14">
      <c r="B257" t="s">
        <v>4415</v>
      </c>
      <c r="C257" t="s">
        <v>4416</v>
      </c>
      <c r="D257" t="s">
        <v>2374</v>
      </c>
      <c r="E257" t="s">
        <v>4412</v>
      </c>
      <c r="F257" t="s">
        <v>3910</v>
      </c>
      <c r="G257" t="s">
        <v>106</v>
      </c>
      <c r="H257" s="77">
        <v>1106</v>
      </c>
      <c r="I257" s="77">
        <v>2345</v>
      </c>
      <c r="J257" s="77">
        <v>0</v>
      </c>
      <c r="K257" s="77">
        <v>93.005420200000003</v>
      </c>
      <c r="L257" s="78">
        <v>0</v>
      </c>
      <c r="M257" s="78">
        <v>0</v>
      </c>
      <c r="N257" s="78">
        <v>0</v>
      </c>
    </row>
    <row r="258" spans="2:14">
      <c r="B258" t="s">
        <v>4417</v>
      </c>
      <c r="C258" t="s">
        <v>4418</v>
      </c>
      <c r="D258" t="s">
        <v>2374</v>
      </c>
      <c r="E258" t="s">
        <v>4412</v>
      </c>
      <c r="F258" t="s">
        <v>3910</v>
      </c>
      <c r="G258" t="s">
        <v>106</v>
      </c>
      <c r="H258" s="77">
        <v>279</v>
      </c>
      <c r="I258" s="77">
        <v>1562</v>
      </c>
      <c r="J258" s="77">
        <v>0</v>
      </c>
      <c r="K258" s="77">
        <v>15.62771628</v>
      </c>
      <c r="L258" s="78">
        <v>0</v>
      </c>
      <c r="M258" s="78">
        <v>0</v>
      </c>
      <c r="N258" s="78">
        <v>0</v>
      </c>
    </row>
    <row r="259" spans="2:14">
      <c r="B259" t="s">
        <v>4419</v>
      </c>
      <c r="C259" t="s">
        <v>4420</v>
      </c>
      <c r="D259" t="s">
        <v>398</v>
      </c>
      <c r="E259" t="s">
        <v>4412</v>
      </c>
      <c r="F259" t="s">
        <v>3910</v>
      </c>
      <c r="G259" t="s">
        <v>106</v>
      </c>
      <c r="H259" s="77">
        <v>50</v>
      </c>
      <c r="I259" s="77">
        <v>3881</v>
      </c>
      <c r="J259" s="77">
        <v>0</v>
      </c>
      <c r="K259" s="77">
        <v>6.9586329999999998</v>
      </c>
      <c r="L259" s="78">
        <v>0</v>
      </c>
      <c r="M259" s="78">
        <v>0</v>
      </c>
      <c r="N259" s="78">
        <v>0</v>
      </c>
    </row>
    <row r="260" spans="2:14">
      <c r="B260" t="s">
        <v>4421</v>
      </c>
      <c r="C260" t="s">
        <v>4422</v>
      </c>
      <c r="D260" t="s">
        <v>2374</v>
      </c>
      <c r="E260" t="s">
        <v>4412</v>
      </c>
      <c r="F260" t="s">
        <v>3910</v>
      </c>
      <c r="G260" t="s">
        <v>106</v>
      </c>
      <c r="H260" s="77">
        <v>800</v>
      </c>
      <c r="I260" s="77">
        <v>2035</v>
      </c>
      <c r="J260" s="77">
        <v>0</v>
      </c>
      <c r="K260" s="77">
        <v>58.38008</v>
      </c>
      <c r="L260" s="78">
        <v>0</v>
      </c>
      <c r="M260" s="78">
        <v>0</v>
      </c>
      <c r="N260" s="78">
        <v>0</v>
      </c>
    </row>
    <row r="261" spans="2:14">
      <c r="B261" t="s">
        <v>4423</v>
      </c>
      <c r="C261" t="s">
        <v>4424</v>
      </c>
      <c r="D261" t="s">
        <v>398</v>
      </c>
      <c r="E261" t="s">
        <v>4412</v>
      </c>
      <c r="F261" t="s">
        <v>3910</v>
      </c>
      <c r="G261" t="s">
        <v>106</v>
      </c>
      <c r="H261" s="77">
        <v>9</v>
      </c>
      <c r="I261" s="77">
        <v>3460.52</v>
      </c>
      <c r="J261" s="77">
        <v>0</v>
      </c>
      <c r="K261" s="77">
        <v>1.1168482248</v>
      </c>
      <c r="L261" s="78">
        <v>0</v>
      </c>
      <c r="M261" s="78">
        <v>0</v>
      </c>
      <c r="N261" s="78">
        <v>0</v>
      </c>
    </row>
    <row r="262" spans="2:14">
      <c r="B262" t="s">
        <v>4425</v>
      </c>
      <c r="C262" t="s">
        <v>4426</v>
      </c>
      <c r="D262" t="s">
        <v>398</v>
      </c>
      <c r="E262" t="s">
        <v>4412</v>
      </c>
      <c r="F262" t="s">
        <v>3910</v>
      </c>
      <c r="G262" t="s">
        <v>106</v>
      </c>
      <c r="H262" s="77">
        <v>713</v>
      </c>
      <c r="I262" s="77">
        <v>6308</v>
      </c>
      <c r="J262" s="77">
        <v>0</v>
      </c>
      <c r="K262" s="77">
        <v>161.28407944</v>
      </c>
      <c r="L262" s="78">
        <v>0</v>
      </c>
      <c r="M262" s="78">
        <v>0</v>
      </c>
      <c r="N262" s="78">
        <v>0</v>
      </c>
    </row>
    <row r="263" spans="2:14">
      <c r="B263" t="s">
        <v>4427</v>
      </c>
      <c r="C263" t="s">
        <v>4428</v>
      </c>
      <c r="D263" t="s">
        <v>2374</v>
      </c>
      <c r="E263" t="s">
        <v>4412</v>
      </c>
      <c r="F263" t="s">
        <v>3910</v>
      </c>
      <c r="G263" t="s">
        <v>106</v>
      </c>
      <c r="H263" s="77">
        <v>1079</v>
      </c>
      <c r="I263" s="77">
        <v>2015</v>
      </c>
      <c r="J263" s="77">
        <v>0</v>
      </c>
      <c r="K263" s="77">
        <v>77.966274100000007</v>
      </c>
      <c r="L263" s="78">
        <v>1E-4</v>
      </c>
      <c r="M263" s="78">
        <v>0</v>
      </c>
      <c r="N263" s="78">
        <v>0</v>
      </c>
    </row>
    <row r="264" spans="2:14">
      <c r="B264" t="s">
        <v>4429</v>
      </c>
      <c r="C264" t="s">
        <v>4430</v>
      </c>
      <c r="D264" t="s">
        <v>2374</v>
      </c>
      <c r="E264" t="s">
        <v>4412</v>
      </c>
      <c r="F264" t="s">
        <v>3910</v>
      </c>
      <c r="G264" t="s">
        <v>106</v>
      </c>
      <c r="H264" s="77">
        <v>188</v>
      </c>
      <c r="I264" s="77">
        <v>1772</v>
      </c>
      <c r="J264" s="77">
        <v>0</v>
      </c>
      <c r="K264" s="77">
        <v>11.946256959999999</v>
      </c>
      <c r="L264" s="78">
        <v>0</v>
      </c>
      <c r="M264" s="78">
        <v>0</v>
      </c>
      <c r="N264" s="78">
        <v>0</v>
      </c>
    </row>
    <row r="265" spans="2:14">
      <c r="B265" t="s">
        <v>4431</v>
      </c>
      <c r="C265" t="s">
        <v>4432</v>
      </c>
      <c r="D265" t="s">
        <v>123</v>
      </c>
      <c r="E265" t="s">
        <v>4433</v>
      </c>
      <c r="F265" t="s">
        <v>3910</v>
      </c>
      <c r="G265" t="s">
        <v>116</v>
      </c>
      <c r="H265" s="77">
        <v>20614</v>
      </c>
      <c r="I265" s="77">
        <v>4927</v>
      </c>
      <c r="J265" s="77">
        <v>0</v>
      </c>
      <c r="K265" s="77">
        <v>2688.3286964819999</v>
      </c>
      <c r="L265" s="78">
        <v>0</v>
      </c>
      <c r="M265" s="78">
        <v>6.9999999999999999E-4</v>
      </c>
      <c r="N265" s="78">
        <v>1E-4</v>
      </c>
    </row>
    <row r="266" spans="2:14">
      <c r="B266" t="s">
        <v>4434</v>
      </c>
      <c r="C266" t="s">
        <v>4435</v>
      </c>
      <c r="D266" t="s">
        <v>2896</v>
      </c>
      <c r="E266" t="s">
        <v>4436</v>
      </c>
      <c r="F266" t="s">
        <v>3910</v>
      </c>
      <c r="G266" t="s">
        <v>106</v>
      </c>
      <c r="H266" s="77">
        <v>405</v>
      </c>
      <c r="I266" s="77">
        <v>1002</v>
      </c>
      <c r="J266" s="77">
        <v>0</v>
      </c>
      <c r="K266" s="77">
        <v>14.5523466</v>
      </c>
      <c r="L266" s="78">
        <v>0</v>
      </c>
      <c r="M266" s="78">
        <v>0</v>
      </c>
      <c r="N266" s="78">
        <v>0</v>
      </c>
    </row>
    <row r="267" spans="2:14">
      <c r="B267" t="s">
        <v>4437</v>
      </c>
      <c r="C267" t="s">
        <v>4435</v>
      </c>
      <c r="D267" t="s">
        <v>2896</v>
      </c>
      <c r="E267" t="s">
        <v>4436</v>
      </c>
      <c r="F267" t="s">
        <v>3910</v>
      </c>
      <c r="G267" t="s">
        <v>106</v>
      </c>
      <c r="H267" s="77">
        <v>899993.35</v>
      </c>
      <c r="I267" s="77">
        <v>1002</v>
      </c>
      <c r="J267" s="77">
        <v>0</v>
      </c>
      <c r="K267" s="77">
        <v>32338.309054062</v>
      </c>
      <c r="L267" s="78">
        <v>4.1999999999999997E-3</v>
      </c>
      <c r="M267" s="78">
        <v>8.3999999999999995E-3</v>
      </c>
      <c r="N267" s="78">
        <v>1.2999999999999999E-3</v>
      </c>
    </row>
    <row r="268" spans="2:14">
      <c r="B268" t="s">
        <v>4438</v>
      </c>
      <c r="C268" t="s">
        <v>4439</v>
      </c>
      <c r="D268" t="s">
        <v>2374</v>
      </c>
      <c r="E268" t="s">
        <v>4192</v>
      </c>
      <c r="F268" t="s">
        <v>3910</v>
      </c>
      <c r="G268" t="s">
        <v>102</v>
      </c>
      <c r="H268" s="77">
        <v>59</v>
      </c>
      <c r="I268" s="77">
        <v>29800</v>
      </c>
      <c r="J268" s="77">
        <v>0</v>
      </c>
      <c r="K268" s="77">
        <v>17.582000000000001</v>
      </c>
      <c r="L268" s="78">
        <v>0</v>
      </c>
      <c r="M268" s="78">
        <v>0</v>
      </c>
      <c r="N268" s="78">
        <v>0</v>
      </c>
    </row>
    <row r="269" spans="2:14">
      <c r="B269" t="s">
        <v>4440</v>
      </c>
      <c r="C269" t="s">
        <v>4441</v>
      </c>
      <c r="D269" t="s">
        <v>2374</v>
      </c>
      <c r="E269" t="s">
        <v>4442</v>
      </c>
      <c r="F269" t="s">
        <v>3910</v>
      </c>
      <c r="G269" t="s">
        <v>106</v>
      </c>
      <c r="H269" s="77">
        <v>127539.17</v>
      </c>
      <c r="I269" s="77">
        <v>4592.5</v>
      </c>
      <c r="J269" s="77">
        <v>0</v>
      </c>
      <c r="K269" s="77">
        <v>21004.049666748499</v>
      </c>
      <c r="L269" s="78">
        <v>1.3100000000000001E-2</v>
      </c>
      <c r="M269" s="78">
        <v>5.4999999999999997E-3</v>
      </c>
      <c r="N269" s="78">
        <v>8.9999999999999998E-4</v>
      </c>
    </row>
    <row r="270" spans="2:14">
      <c r="B270" t="s">
        <v>4443</v>
      </c>
      <c r="C270" t="s">
        <v>4444</v>
      </c>
      <c r="D270" t="s">
        <v>2374</v>
      </c>
      <c r="E270" t="s">
        <v>4442</v>
      </c>
      <c r="F270" t="s">
        <v>3910</v>
      </c>
      <c r="G270" t="s">
        <v>106</v>
      </c>
      <c r="H270" s="77">
        <v>867</v>
      </c>
      <c r="I270" s="77">
        <v>12984</v>
      </c>
      <c r="J270" s="77">
        <v>0</v>
      </c>
      <c r="K270" s="77">
        <v>403.68061008000001</v>
      </c>
      <c r="L270" s="78">
        <v>0</v>
      </c>
      <c r="M270" s="78">
        <v>1E-4</v>
      </c>
      <c r="N270" s="78">
        <v>0</v>
      </c>
    </row>
    <row r="271" spans="2:14">
      <c r="B271" t="s">
        <v>4445</v>
      </c>
      <c r="C271" t="s">
        <v>4446</v>
      </c>
      <c r="D271" t="s">
        <v>398</v>
      </c>
      <c r="E271" t="s">
        <v>4442</v>
      </c>
      <c r="F271" t="s">
        <v>3910</v>
      </c>
      <c r="G271" t="s">
        <v>106</v>
      </c>
      <c r="H271" s="77">
        <v>50</v>
      </c>
      <c r="I271" s="77">
        <v>4701</v>
      </c>
      <c r="J271" s="77">
        <v>0</v>
      </c>
      <c r="K271" s="77">
        <v>8.4288930000000004</v>
      </c>
      <c r="L271" s="78">
        <v>0</v>
      </c>
      <c r="M271" s="78">
        <v>0</v>
      </c>
      <c r="N271" s="78">
        <v>0</v>
      </c>
    </row>
    <row r="272" spans="2:14">
      <c r="B272" t="s">
        <v>4447</v>
      </c>
      <c r="C272" t="s">
        <v>4448</v>
      </c>
      <c r="D272" t="s">
        <v>2374</v>
      </c>
      <c r="E272" t="s">
        <v>4442</v>
      </c>
      <c r="F272" t="s">
        <v>3910</v>
      </c>
      <c r="G272" t="s">
        <v>106</v>
      </c>
      <c r="H272" s="77">
        <v>597</v>
      </c>
      <c r="I272" s="77">
        <v>4845.59</v>
      </c>
      <c r="J272" s="77">
        <v>0</v>
      </c>
      <c r="K272" s="77">
        <v>103.73642586779999</v>
      </c>
      <c r="L272" s="78">
        <v>1E-4</v>
      </c>
      <c r="M272" s="78">
        <v>0</v>
      </c>
      <c r="N272" s="78">
        <v>0</v>
      </c>
    </row>
    <row r="273" spans="2:14">
      <c r="B273" t="s">
        <v>4449</v>
      </c>
      <c r="C273" t="s">
        <v>4450</v>
      </c>
      <c r="D273" t="s">
        <v>398</v>
      </c>
      <c r="E273" t="s">
        <v>4442</v>
      </c>
      <c r="F273" t="s">
        <v>3910</v>
      </c>
      <c r="G273" t="s">
        <v>106</v>
      </c>
      <c r="H273" s="77">
        <v>78</v>
      </c>
      <c r="I273" s="77">
        <v>9956.9</v>
      </c>
      <c r="J273" s="77">
        <v>0</v>
      </c>
      <c r="K273" s="77">
        <v>27.850245852</v>
      </c>
      <c r="L273" s="78">
        <v>0</v>
      </c>
      <c r="M273" s="78">
        <v>0</v>
      </c>
      <c r="N273" s="78">
        <v>0</v>
      </c>
    </row>
    <row r="274" spans="2:14">
      <c r="B274" t="s">
        <v>4451</v>
      </c>
      <c r="C274" t="s">
        <v>4452</v>
      </c>
      <c r="D274" t="s">
        <v>2374</v>
      </c>
      <c r="E274" t="s">
        <v>4442</v>
      </c>
      <c r="F274" t="s">
        <v>3910</v>
      </c>
      <c r="G274" t="s">
        <v>106</v>
      </c>
      <c r="H274" s="77">
        <v>13</v>
      </c>
      <c r="I274" s="77">
        <v>13859</v>
      </c>
      <c r="J274" s="77">
        <v>0</v>
      </c>
      <c r="K274" s="77">
        <v>6.4607886199999998</v>
      </c>
      <c r="L274" s="78">
        <v>0</v>
      </c>
      <c r="M274" s="78">
        <v>0</v>
      </c>
      <c r="N274" s="78">
        <v>0</v>
      </c>
    </row>
    <row r="275" spans="2:14">
      <c r="B275" t="s">
        <v>4453</v>
      </c>
      <c r="C275" t="s">
        <v>4454</v>
      </c>
      <c r="D275" t="s">
        <v>2374</v>
      </c>
      <c r="E275" t="s">
        <v>4442</v>
      </c>
      <c r="F275" t="s">
        <v>3910</v>
      </c>
      <c r="G275" t="s">
        <v>106</v>
      </c>
      <c r="H275" s="77">
        <v>668</v>
      </c>
      <c r="I275" s="77">
        <v>31568</v>
      </c>
      <c r="J275" s="77">
        <v>0.81667564000000004</v>
      </c>
      <c r="K275" s="77">
        <v>757.01170028000001</v>
      </c>
      <c r="L275" s="78">
        <v>0</v>
      </c>
      <c r="M275" s="78">
        <v>2.0000000000000001E-4</v>
      </c>
      <c r="N275" s="78">
        <v>0</v>
      </c>
    </row>
    <row r="276" spans="2:14">
      <c r="B276" t="s">
        <v>4455</v>
      </c>
      <c r="C276" t="s">
        <v>4456</v>
      </c>
      <c r="D276" t="s">
        <v>123</v>
      </c>
      <c r="E276" t="s">
        <v>4442</v>
      </c>
      <c r="F276" t="s">
        <v>3910</v>
      </c>
      <c r="G276" t="s">
        <v>102</v>
      </c>
      <c r="H276" s="77">
        <v>445</v>
      </c>
      <c r="I276" s="77">
        <v>279500</v>
      </c>
      <c r="J276" s="77">
        <v>0</v>
      </c>
      <c r="K276" s="77">
        <v>1243.7750000000001</v>
      </c>
      <c r="L276" s="78">
        <v>0</v>
      </c>
      <c r="M276" s="78">
        <v>2.9999999999999997E-4</v>
      </c>
      <c r="N276" s="78">
        <v>1E-4</v>
      </c>
    </row>
    <row r="277" spans="2:14">
      <c r="B277" t="s">
        <v>4455</v>
      </c>
      <c r="C277" t="s">
        <v>4456</v>
      </c>
      <c r="D277" t="s">
        <v>2896</v>
      </c>
      <c r="E277" t="s">
        <v>4442</v>
      </c>
      <c r="F277" t="s">
        <v>3910</v>
      </c>
      <c r="G277" t="s">
        <v>106</v>
      </c>
      <c r="H277" s="77">
        <v>10927</v>
      </c>
      <c r="I277" s="77">
        <v>77857</v>
      </c>
      <c r="J277" s="77">
        <v>0</v>
      </c>
      <c r="K277" s="77">
        <v>30507.65972254</v>
      </c>
      <c r="L277" s="78">
        <v>1.6999999999999999E-3</v>
      </c>
      <c r="M277" s="78">
        <v>8.0000000000000002E-3</v>
      </c>
      <c r="N277" s="78">
        <v>1.2999999999999999E-3</v>
      </c>
    </row>
    <row r="278" spans="2:14">
      <c r="B278" t="s">
        <v>4457</v>
      </c>
      <c r="C278" t="s">
        <v>4458</v>
      </c>
      <c r="D278" t="s">
        <v>398</v>
      </c>
      <c r="E278" t="s">
        <v>4442</v>
      </c>
      <c r="F278" t="s">
        <v>3910</v>
      </c>
      <c r="G278" t="s">
        <v>106</v>
      </c>
      <c r="H278" s="77">
        <v>1</v>
      </c>
      <c r="I278" s="77">
        <v>4469</v>
      </c>
      <c r="J278" s="77">
        <v>0</v>
      </c>
      <c r="K278" s="77">
        <v>0.16025834</v>
      </c>
      <c r="L278" s="78">
        <v>0</v>
      </c>
      <c r="M278" s="78">
        <v>0</v>
      </c>
      <c r="N278" s="78">
        <v>0</v>
      </c>
    </row>
    <row r="279" spans="2:14">
      <c r="B279" t="s">
        <v>4459</v>
      </c>
      <c r="C279" t="s">
        <v>4460</v>
      </c>
      <c r="D279" t="s">
        <v>398</v>
      </c>
      <c r="E279" t="s">
        <v>4442</v>
      </c>
      <c r="F279" t="s">
        <v>3910</v>
      </c>
      <c r="G279" t="s">
        <v>106</v>
      </c>
      <c r="H279" s="77">
        <v>27</v>
      </c>
      <c r="I279" s="77">
        <v>7575</v>
      </c>
      <c r="J279" s="77">
        <v>0</v>
      </c>
      <c r="K279" s="77">
        <v>7.3342665</v>
      </c>
      <c r="L279" s="78">
        <v>0</v>
      </c>
      <c r="M279" s="78">
        <v>0</v>
      </c>
      <c r="N279" s="78">
        <v>0</v>
      </c>
    </row>
    <row r="280" spans="2:14">
      <c r="B280" t="s">
        <v>4461</v>
      </c>
      <c r="C280" t="s">
        <v>4462</v>
      </c>
      <c r="D280" t="s">
        <v>398</v>
      </c>
      <c r="E280" t="s">
        <v>4442</v>
      </c>
      <c r="F280" t="s">
        <v>3910</v>
      </c>
      <c r="G280" t="s">
        <v>106</v>
      </c>
      <c r="H280" s="77">
        <v>77</v>
      </c>
      <c r="I280" s="77">
        <v>3906</v>
      </c>
      <c r="J280" s="77">
        <v>0</v>
      </c>
      <c r="K280" s="77">
        <v>10.78532532</v>
      </c>
      <c r="L280" s="78">
        <v>0</v>
      </c>
      <c r="M280" s="78">
        <v>0</v>
      </c>
      <c r="N280" s="78">
        <v>0</v>
      </c>
    </row>
    <row r="281" spans="2:14">
      <c r="B281" t="s">
        <v>4463</v>
      </c>
      <c r="C281" t="s">
        <v>4464</v>
      </c>
      <c r="D281" t="s">
        <v>2896</v>
      </c>
      <c r="E281" t="s">
        <v>4442</v>
      </c>
      <c r="F281" t="s">
        <v>3910</v>
      </c>
      <c r="G281" t="s">
        <v>106</v>
      </c>
      <c r="H281" s="77">
        <v>717</v>
      </c>
      <c r="I281" s="77">
        <v>3417</v>
      </c>
      <c r="J281" s="77">
        <v>0</v>
      </c>
      <c r="K281" s="77">
        <v>87.856605540000004</v>
      </c>
      <c r="L281" s="78">
        <v>2.9999999999999997E-4</v>
      </c>
      <c r="M281" s="78">
        <v>0</v>
      </c>
      <c r="N281" s="78">
        <v>0</v>
      </c>
    </row>
    <row r="282" spans="2:14">
      <c r="B282" t="s">
        <v>4465</v>
      </c>
      <c r="C282" t="s">
        <v>4456</v>
      </c>
      <c r="D282" t="s">
        <v>2896</v>
      </c>
      <c r="E282" t="s">
        <v>4442</v>
      </c>
      <c r="F282" t="s">
        <v>3910</v>
      </c>
      <c r="G282" t="s">
        <v>106</v>
      </c>
      <c r="H282" s="77">
        <v>25581.49</v>
      </c>
      <c r="I282" s="77">
        <v>77857</v>
      </c>
      <c r="J282" s="77">
        <v>0</v>
      </c>
      <c r="K282" s="77">
        <v>71422.292680109793</v>
      </c>
      <c r="L282" s="78">
        <v>1.6000000000000001E-3</v>
      </c>
      <c r="M282" s="78">
        <v>1.8599999999999998E-2</v>
      </c>
      <c r="N282" s="78">
        <v>2.8999999999999998E-3</v>
      </c>
    </row>
    <row r="283" spans="2:14">
      <c r="B283" t="s">
        <v>4466</v>
      </c>
      <c r="C283" t="s">
        <v>4467</v>
      </c>
      <c r="D283" t="s">
        <v>398</v>
      </c>
      <c r="E283" t="s">
        <v>2533</v>
      </c>
      <c r="F283" t="s">
        <v>3910</v>
      </c>
      <c r="G283" t="s">
        <v>106</v>
      </c>
      <c r="H283" s="77">
        <v>811</v>
      </c>
      <c r="I283" s="77">
        <v>5421</v>
      </c>
      <c r="J283" s="77">
        <v>0</v>
      </c>
      <c r="K283" s="77">
        <v>157.65601566000001</v>
      </c>
      <c r="L283" s="78">
        <v>0</v>
      </c>
      <c r="M283" s="78">
        <v>0</v>
      </c>
      <c r="N283" s="78">
        <v>0</v>
      </c>
    </row>
    <row r="284" spans="2:14">
      <c r="B284" t="s">
        <v>4468</v>
      </c>
      <c r="C284" t="s">
        <v>4469</v>
      </c>
      <c r="D284" t="s">
        <v>398</v>
      </c>
      <c r="E284" t="s">
        <v>4470</v>
      </c>
      <c r="F284" t="s">
        <v>3910</v>
      </c>
      <c r="G284" t="s">
        <v>106</v>
      </c>
      <c r="H284" s="77">
        <v>2456</v>
      </c>
      <c r="I284" s="77">
        <v>3173</v>
      </c>
      <c r="J284" s="77">
        <v>0</v>
      </c>
      <c r="K284" s="77">
        <v>279.45296367999998</v>
      </c>
      <c r="L284" s="78">
        <v>0</v>
      </c>
      <c r="M284" s="78">
        <v>1E-4</v>
      </c>
      <c r="N284" s="78">
        <v>0</v>
      </c>
    </row>
    <row r="285" spans="2:14">
      <c r="B285" t="s">
        <v>4471</v>
      </c>
      <c r="C285" t="s">
        <v>4472</v>
      </c>
      <c r="D285" t="s">
        <v>2896</v>
      </c>
      <c r="E285" t="s">
        <v>4473</v>
      </c>
      <c r="F285" t="s">
        <v>3910</v>
      </c>
      <c r="G285" t="s">
        <v>113</v>
      </c>
      <c r="H285" s="77">
        <v>1215</v>
      </c>
      <c r="I285" s="77">
        <v>1205.2</v>
      </c>
      <c r="J285" s="77">
        <v>0</v>
      </c>
      <c r="K285" s="77">
        <v>64.813643315999997</v>
      </c>
      <c r="L285" s="78">
        <v>1E-4</v>
      </c>
      <c r="M285" s="78">
        <v>0</v>
      </c>
      <c r="N285" s="78">
        <v>0</v>
      </c>
    </row>
    <row r="286" spans="2:14">
      <c r="B286" t="s">
        <v>4474</v>
      </c>
      <c r="C286" t="s">
        <v>4475</v>
      </c>
      <c r="D286" t="s">
        <v>398</v>
      </c>
      <c r="E286" t="s">
        <v>4476</v>
      </c>
      <c r="F286" t="s">
        <v>3910</v>
      </c>
      <c r="G286" t="s">
        <v>106</v>
      </c>
      <c r="H286" s="77">
        <v>802</v>
      </c>
      <c r="I286" s="77">
        <v>1272</v>
      </c>
      <c r="J286" s="77">
        <v>0</v>
      </c>
      <c r="K286" s="77">
        <v>36.582363839999999</v>
      </c>
      <c r="L286" s="78">
        <v>1E-4</v>
      </c>
      <c r="M286" s="78">
        <v>0</v>
      </c>
      <c r="N286" s="78">
        <v>0</v>
      </c>
    </row>
    <row r="287" spans="2:14">
      <c r="B287" t="s">
        <v>4477</v>
      </c>
      <c r="C287" t="s">
        <v>4478</v>
      </c>
      <c r="D287" t="s">
        <v>4276</v>
      </c>
      <c r="E287" t="s">
        <v>4479</v>
      </c>
      <c r="F287" t="s">
        <v>3910</v>
      </c>
      <c r="G287" t="s">
        <v>110</v>
      </c>
      <c r="H287" s="77">
        <v>443395.36</v>
      </c>
      <c r="I287" s="77">
        <v>20196</v>
      </c>
      <c r="J287" s="77">
        <v>0</v>
      </c>
      <c r="K287" s="77">
        <v>348897.41204959899</v>
      </c>
      <c r="L287" s="78">
        <v>1.6299999999999999E-2</v>
      </c>
      <c r="M287" s="78">
        <v>9.0999999999999998E-2</v>
      </c>
      <c r="N287" s="78">
        <v>1.43E-2</v>
      </c>
    </row>
    <row r="288" spans="2:14">
      <c r="B288" t="s">
        <v>4480</v>
      </c>
      <c r="C288" t="s">
        <v>4481</v>
      </c>
      <c r="D288" t="s">
        <v>4276</v>
      </c>
      <c r="E288" t="s">
        <v>4479</v>
      </c>
      <c r="F288" t="s">
        <v>3910</v>
      </c>
      <c r="G288" t="s">
        <v>110</v>
      </c>
      <c r="H288" s="77">
        <v>154490.84</v>
      </c>
      <c r="I288" s="77">
        <v>8947.1</v>
      </c>
      <c r="J288" s="77">
        <v>0</v>
      </c>
      <c r="K288" s="77">
        <v>53855.029478202698</v>
      </c>
      <c r="L288" s="78">
        <v>2.75E-2</v>
      </c>
      <c r="M288" s="78">
        <v>1.4E-2</v>
      </c>
      <c r="N288" s="78">
        <v>2.2000000000000001E-3</v>
      </c>
    </row>
    <row r="289" spans="2:14">
      <c r="B289" t="s">
        <v>4482</v>
      </c>
      <c r="C289" t="s">
        <v>4483</v>
      </c>
      <c r="D289" t="s">
        <v>4276</v>
      </c>
      <c r="E289" t="s">
        <v>4479</v>
      </c>
      <c r="F289" t="s">
        <v>3910</v>
      </c>
      <c r="G289" t="s">
        <v>110</v>
      </c>
      <c r="H289" s="77">
        <v>165232.93</v>
      </c>
      <c r="I289" s="77">
        <v>2128</v>
      </c>
      <c r="J289" s="77">
        <v>0</v>
      </c>
      <c r="K289" s="77">
        <v>13699.649930908399</v>
      </c>
      <c r="L289" s="78">
        <v>4.5999999999999999E-3</v>
      </c>
      <c r="M289" s="78">
        <v>3.5999999999999999E-3</v>
      </c>
      <c r="N289" s="78">
        <v>5.9999999999999995E-4</v>
      </c>
    </row>
    <row r="290" spans="2:14">
      <c r="B290" t="s">
        <v>4484</v>
      </c>
      <c r="C290" t="s">
        <v>4485</v>
      </c>
      <c r="D290" t="s">
        <v>2896</v>
      </c>
      <c r="E290" t="s">
        <v>4479</v>
      </c>
      <c r="F290" t="s">
        <v>3910</v>
      </c>
      <c r="G290" t="s">
        <v>106</v>
      </c>
      <c r="H290" s="77">
        <v>305693.57</v>
      </c>
      <c r="I290" s="77">
        <v>4134.88</v>
      </c>
      <c r="J290" s="77">
        <v>0</v>
      </c>
      <c r="K290" s="77">
        <v>45327.263361956597</v>
      </c>
      <c r="L290" s="78">
        <v>5.7999999999999996E-3</v>
      </c>
      <c r="M290" s="78">
        <v>1.18E-2</v>
      </c>
      <c r="N290" s="78">
        <v>1.9E-3</v>
      </c>
    </row>
    <row r="291" spans="2:14">
      <c r="B291" t="s">
        <v>4486</v>
      </c>
      <c r="C291" t="s">
        <v>4487</v>
      </c>
      <c r="D291" t="s">
        <v>4276</v>
      </c>
      <c r="E291" t="s">
        <v>4479</v>
      </c>
      <c r="F291" t="s">
        <v>3910</v>
      </c>
      <c r="G291" t="s">
        <v>110</v>
      </c>
      <c r="H291" s="77">
        <v>120354.43</v>
      </c>
      <c r="I291" s="77">
        <v>5423.6</v>
      </c>
      <c r="J291" s="77">
        <v>0</v>
      </c>
      <c r="K291" s="77">
        <v>25432.6125124832</v>
      </c>
      <c r="L291" s="78">
        <v>1.8800000000000001E-2</v>
      </c>
      <c r="M291" s="78">
        <v>6.6E-3</v>
      </c>
      <c r="N291" s="78">
        <v>1E-3</v>
      </c>
    </row>
    <row r="292" spans="2:14">
      <c r="B292" t="s">
        <v>4488</v>
      </c>
      <c r="C292" t="s">
        <v>4489</v>
      </c>
      <c r="D292" t="s">
        <v>398</v>
      </c>
      <c r="E292" t="s">
        <v>4490</v>
      </c>
      <c r="F292" t="s">
        <v>3910</v>
      </c>
      <c r="G292" t="s">
        <v>106</v>
      </c>
      <c r="H292" s="77">
        <v>389</v>
      </c>
      <c r="I292" s="77">
        <v>351</v>
      </c>
      <c r="J292" s="77">
        <v>0</v>
      </c>
      <c r="K292" s="77">
        <v>4.8962885399999996</v>
      </c>
      <c r="L292" s="78">
        <v>0</v>
      </c>
      <c r="M292" s="78">
        <v>0</v>
      </c>
      <c r="N292" s="78">
        <v>0</v>
      </c>
    </row>
    <row r="293" spans="2:14">
      <c r="B293" t="s">
        <v>4491</v>
      </c>
      <c r="C293" t="s">
        <v>4492</v>
      </c>
      <c r="D293" t="s">
        <v>2374</v>
      </c>
      <c r="E293" t="s">
        <v>4493</v>
      </c>
      <c r="F293" t="s">
        <v>3910</v>
      </c>
      <c r="G293" t="s">
        <v>106</v>
      </c>
      <c r="H293" s="77">
        <v>200</v>
      </c>
      <c r="I293" s="77">
        <v>2506</v>
      </c>
      <c r="J293" s="77">
        <v>0</v>
      </c>
      <c r="K293" s="77">
        <v>17.973032</v>
      </c>
      <c r="L293" s="78">
        <v>0</v>
      </c>
      <c r="M293" s="78">
        <v>0</v>
      </c>
      <c r="N293" s="78">
        <v>0</v>
      </c>
    </row>
    <row r="294" spans="2:14">
      <c r="B294" t="s">
        <v>4494</v>
      </c>
      <c r="C294" t="s">
        <v>4495</v>
      </c>
      <c r="D294" t="s">
        <v>4210</v>
      </c>
      <c r="E294" t="s">
        <v>4207</v>
      </c>
      <c r="F294" t="s">
        <v>3910</v>
      </c>
      <c r="G294" t="s">
        <v>201</v>
      </c>
      <c r="H294" s="77">
        <v>676280.92</v>
      </c>
      <c r="I294" s="77">
        <v>209400</v>
      </c>
      <c r="J294" s="77">
        <v>0</v>
      </c>
      <c r="K294" s="77">
        <v>38252.564241917797</v>
      </c>
      <c r="L294" s="78">
        <v>1E-4</v>
      </c>
      <c r="M294" s="78">
        <v>0.01</v>
      </c>
      <c r="N294" s="78">
        <v>1.6000000000000001E-3</v>
      </c>
    </row>
    <row r="295" spans="2:14">
      <c r="B295" t="s">
        <v>4496</v>
      </c>
      <c r="C295" t="s">
        <v>4495</v>
      </c>
      <c r="D295" t="s">
        <v>4210</v>
      </c>
      <c r="E295" t="s">
        <v>4207</v>
      </c>
      <c r="F295" t="s">
        <v>3910</v>
      </c>
      <c r="G295" t="s">
        <v>201</v>
      </c>
      <c r="H295" s="77">
        <v>63</v>
      </c>
      <c r="I295" s="77">
        <v>209400</v>
      </c>
      <c r="J295" s="77">
        <v>0</v>
      </c>
      <c r="K295" s="77">
        <v>3.5634770640000002</v>
      </c>
      <c r="L295" s="78">
        <v>0</v>
      </c>
      <c r="M295" s="78">
        <v>0</v>
      </c>
      <c r="N295" s="78">
        <v>0</v>
      </c>
    </row>
    <row r="296" spans="2:14">
      <c r="B296" t="s">
        <v>4497</v>
      </c>
      <c r="C296" t="s">
        <v>4498</v>
      </c>
      <c r="D296" t="s">
        <v>2374</v>
      </c>
      <c r="E296" t="s">
        <v>4499</v>
      </c>
      <c r="F296" t="s">
        <v>3910</v>
      </c>
      <c r="G296" t="s">
        <v>106</v>
      </c>
      <c r="H296" s="77">
        <v>10925.72</v>
      </c>
      <c r="I296" s="77">
        <v>31568</v>
      </c>
      <c r="J296" s="77">
        <v>18.651399999999999</v>
      </c>
      <c r="K296" s="77">
        <v>12386.8776045056</v>
      </c>
      <c r="L296" s="78">
        <v>0</v>
      </c>
      <c r="M296" s="78">
        <v>3.2000000000000002E-3</v>
      </c>
      <c r="N296" s="78">
        <v>5.0000000000000001E-4</v>
      </c>
    </row>
    <row r="297" spans="2:14">
      <c r="B297" t="s">
        <v>4500</v>
      </c>
      <c r="C297" t="s">
        <v>4501</v>
      </c>
      <c r="D297" t="s">
        <v>398</v>
      </c>
      <c r="E297" t="s">
        <v>4502</v>
      </c>
      <c r="F297" t="s">
        <v>3910</v>
      </c>
      <c r="G297" t="s">
        <v>106</v>
      </c>
      <c r="H297" s="77">
        <v>412</v>
      </c>
      <c r="I297" s="77">
        <v>7286</v>
      </c>
      <c r="J297" s="77">
        <v>0</v>
      </c>
      <c r="K297" s="77">
        <v>107.64569552</v>
      </c>
      <c r="L297" s="78">
        <v>0</v>
      </c>
      <c r="M297" s="78">
        <v>0</v>
      </c>
      <c r="N297" s="78">
        <v>0</v>
      </c>
    </row>
    <row r="298" spans="2:14">
      <c r="B298" t="s">
        <v>4503</v>
      </c>
      <c r="C298" t="s">
        <v>4504</v>
      </c>
      <c r="D298" t="s">
        <v>398</v>
      </c>
      <c r="E298" t="s">
        <v>4502</v>
      </c>
      <c r="F298" t="s">
        <v>3910</v>
      </c>
      <c r="G298" t="s">
        <v>106</v>
      </c>
      <c r="H298" s="77">
        <v>52</v>
      </c>
      <c r="I298" s="77">
        <v>4824</v>
      </c>
      <c r="J298" s="77">
        <v>0</v>
      </c>
      <c r="K298" s="77">
        <v>8.9954092800000005</v>
      </c>
      <c r="L298" s="78">
        <v>0</v>
      </c>
      <c r="M298" s="78">
        <v>0</v>
      </c>
      <c r="N298" s="78">
        <v>0</v>
      </c>
    </row>
    <row r="299" spans="2:14">
      <c r="B299" t="s">
        <v>4505</v>
      </c>
      <c r="C299" t="s">
        <v>4506</v>
      </c>
      <c r="D299" t="s">
        <v>398</v>
      </c>
      <c r="E299" t="s">
        <v>4502</v>
      </c>
      <c r="F299" t="s">
        <v>3910</v>
      </c>
      <c r="G299" t="s">
        <v>106</v>
      </c>
      <c r="H299" s="77">
        <v>450</v>
      </c>
      <c r="I299" s="77">
        <v>3597</v>
      </c>
      <c r="J299" s="77">
        <v>0</v>
      </c>
      <c r="K299" s="77">
        <v>58.044789000000002</v>
      </c>
      <c r="L299" s="78">
        <v>1E-4</v>
      </c>
      <c r="M299" s="78">
        <v>0</v>
      </c>
      <c r="N299" s="78">
        <v>0</v>
      </c>
    </row>
    <row r="300" spans="2:14">
      <c r="B300" t="s">
        <v>4507</v>
      </c>
      <c r="C300" t="s">
        <v>4508</v>
      </c>
      <c r="D300" t="s">
        <v>2374</v>
      </c>
      <c r="E300" t="s">
        <v>4502</v>
      </c>
      <c r="F300" t="s">
        <v>3910</v>
      </c>
      <c r="G300" t="s">
        <v>106</v>
      </c>
      <c r="H300" s="77">
        <v>300</v>
      </c>
      <c r="I300" s="77">
        <v>3088</v>
      </c>
      <c r="J300" s="77">
        <v>0</v>
      </c>
      <c r="K300" s="77">
        <v>33.220703999999998</v>
      </c>
      <c r="L300" s="78">
        <v>0</v>
      </c>
      <c r="M300" s="78">
        <v>0</v>
      </c>
      <c r="N300" s="78">
        <v>0</v>
      </c>
    </row>
    <row r="301" spans="2:14">
      <c r="B301" t="s">
        <v>4509</v>
      </c>
      <c r="C301" t="s">
        <v>4510</v>
      </c>
      <c r="D301" t="s">
        <v>398</v>
      </c>
      <c r="E301" t="s">
        <v>4502</v>
      </c>
      <c r="F301" t="s">
        <v>3910</v>
      </c>
      <c r="G301" t="s">
        <v>106</v>
      </c>
      <c r="H301" s="77">
        <v>204</v>
      </c>
      <c r="I301" s="77">
        <v>4883</v>
      </c>
      <c r="J301" s="77">
        <v>0</v>
      </c>
      <c r="K301" s="77">
        <v>35.721293520000003</v>
      </c>
      <c r="L301" s="78">
        <v>0</v>
      </c>
      <c r="M301" s="78">
        <v>0</v>
      </c>
      <c r="N301" s="78">
        <v>0</v>
      </c>
    </row>
    <row r="302" spans="2:14">
      <c r="B302" t="s">
        <v>4511</v>
      </c>
      <c r="C302" t="s">
        <v>4512</v>
      </c>
      <c r="D302" t="s">
        <v>2374</v>
      </c>
      <c r="E302" t="s">
        <v>4502</v>
      </c>
      <c r="F302" t="s">
        <v>3910</v>
      </c>
      <c r="G302" t="s">
        <v>106</v>
      </c>
      <c r="H302" s="77">
        <v>10350</v>
      </c>
      <c r="I302" s="77">
        <v>2694</v>
      </c>
      <c r="J302" s="77">
        <v>0</v>
      </c>
      <c r="K302" s="77">
        <v>999.88079400000004</v>
      </c>
      <c r="L302" s="78">
        <v>0</v>
      </c>
      <c r="M302" s="78">
        <v>2.9999999999999997E-4</v>
      </c>
      <c r="N302" s="78">
        <v>0</v>
      </c>
    </row>
    <row r="303" spans="2:14">
      <c r="B303" t="s">
        <v>4513</v>
      </c>
      <c r="C303" t="s">
        <v>4514</v>
      </c>
      <c r="D303" t="s">
        <v>398</v>
      </c>
      <c r="E303" t="s">
        <v>4502</v>
      </c>
      <c r="F303" t="s">
        <v>3910</v>
      </c>
      <c r="G303" t="s">
        <v>106</v>
      </c>
      <c r="H303" s="77">
        <v>1107</v>
      </c>
      <c r="I303" s="77">
        <v>3702</v>
      </c>
      <c r="J303" s="77">
        <v>0</v>
      </c>
      <c r="K303" s="77">
        <v>146.95836804000001</v>
      </c>
      <c r="L303" s="78">
        <v>0</v>
      </c>
      <c r="M303" s="78">
        <v>0</v>
      </c>
      <c r="N303" s="78">
        <v>0</v>
      </c>
    </row>
    <row r="304" spans="2:14">
      <c r="B304" t="s">
        <v>4515</v>
      </c>
      <c r="C304" t="s">
        <v>4516</v>
      </c>
      <c r="D304" t="s">
        <v>398</v>
      </c>
      <c r="E304" t="s">
        <v>4502</v>
      </c>
      <c r="F304" t="s">
        <v>3910</v>
      </c>
      <c r="G304" t="s">
        <v>106</v>
      </c>
      <c r="H304" s="77">
        <v>125</v>
      </c>
      <c r="I304" s="77">
        <v>4798</v>
      </c>
      <c r="J304" s="77">
        <v>0</v>
      </c>
      <c r="K304" s="77">
        <v>21.507034999999998</v>
      </c>
      <c r="L304" s="78">
        <v>0</v>
      </c>
      <c r="M304" s="78">
        <v>0</v>
      </c>
      <c r="N304" s="78">
        <v>0</v>
      </c>
    </row>
    <row r="305" spans="2:14">
      <c r="B305" t="s">
        <v>4517</v>
      </c>
      <c r="C305" t="s">
        <v>4518</v>
      </c>
      <c r="D305" t="s">
        <v>2374</v>
      </c>
      <c r="E305" t="s">
        <v>4519</v>
      </c>
      <c r="F305" t="s">
        <v>3910</v>
      </c>
      <c r="G305" t="s">
        <v>106</v>
      </c>
      <c r="H305" s="77">
        <v>1</v>
      </c>
      <c r="I305" s="77">
        <v>2732</v>
      </c>
      <c r="J305" s="77">
        <v>0</v>
      </c>
      <c r="K305" s="77">
        <v>9.7969520000000004E-2</v>
      </c>
      <c r="L305" s="78">
        <v>0</v>
      </c>
      <c r="M305" s="78">
        <v>0</v>
      </c>
      <c r="N305" s="78">
        <v>0</v>
      </c>
    </row>
    <row r="306" spans="2:14">
      <c r="B306" t="s">
        <v>4520</v>
      </c>
      <c r="C306" t="s">
        <v>4521</v>
      </c>
      <c r="D306" t="s">
        <v>398</v>
      </c>
      <c r="E306" t="s">
        <v>4522</v>
      </c>
      <c r="F306" t="s">
        <v>3910</v>
      </c>
      <c r="G306" t="s">
        <v>106</v>
      </c>
      <c r="H306" s="77">
        <v>545</v>
      </c>
      <c r="I306" s="77">
        <v>5397</v>
      </c>
      <c r="J306" s="77">
        <v>0</v>
      </c>
      <c r="K306" s="77">
        <v>105.4773489</v>
      </c>
      <c r="L306" s="78">
        <v>0</v>
      </c>
      <c r="M306" s="78">
        <v>0</v>
      </c>
      <c r="N306" s="78">
        <v>0</v>
      </c>
    </row>
    <row r="307" spans="2:14">
      <c r="B307" t="s">
        <v>4523</v>
      </c>
      <c r="C307" t="s">
        <v>4524</v>
      </c>
      <c r="D307" t="s">
        <v>398</v>
      </c>
      <c r="E307" t="s">
        <v>4522</v>
      </c>
      <c r="F307" t="s">
        <v>3910</v>
      </c>
      <c r="G307" t="s">
        <v>106</v>
      </c>
      <c r="H307" s="77">
        <v>1066</v>
      </c>
      <c r="I307" s="77">
        <v>2920.28</v>
      </c>
      <c r="J307" s="77">
        <v>0</v>
      </c>
      <c r="K307" s="77">
        <v>111.6328426928</v>
      </c>
      <c r="L307" s="78">
        <v>2.9999999999999997E-4</v>
      </c>
      <c r="M307" s="78">
        <v>0</v>
      </c>
      <c r="N307" s="78">
        <v>0</v>
      </c>
    </row>
    <row r="308" spans="2:14">
      <c r="B308" t="s">
        <v>4525</v>
      </c>
      <c r="C308" t="s">
        <v>4526</v>
      </c>
      <c r="D308" t="s">
        <v>398</v>
      </c>
      <c r="E308" t="s">
        <v>4527</v>
      </c>
      <c r="F308" t="s">
        <v>3910</v>
      </c>
      <c r="G308" t="s">
        <v>106</v>
      </c>
      <c r="H308" s="77">
        <v>24</v>
      </c>
      <c r="I308" s="77">
        <v>22255</v>
      </c>
      <c r="J308" s="77">
        <v>0</v>
      </c>
      <c r="K308" s="77">
        <v>19.153543200000001</v>
      </c>
      <c r="L308" s="78">
        <v>0</v>
      </c>
      <c r="M308" s="78">
        <v>0</v>
      </c>
      <c r="N308" s="78">
        <v>0</v>
      </c>
    </row>
    <row r="309" spans="2:14">
      <c r="B309" t="s">
        <v>4528</v>
      </c>
      <c r="C309" t="s">
        <v>4529</v>
      </c>
      <c r="D309" t="s">
        <v>398</v>
      </c>
      <c r="E309" t="s">
        <v>4530</v>
      </c>
      <c r="F309" t="s">
        <v>3910</v>
      </c>
      <c r="G309" t="s">
        <v>106</v>
      </c>
      <c r="H309" s="77">
        <v>61603.82</v>
      </c>
      <c r="I309" s="77">
        <v>6720</v>
      </c>
      <c r="J309" s="77">
        <v>0</v>
      </c>
      <c r="K309" s="77">
        <v>14845.239260544</v>
      </c>
      <c r="L309" s="78">
        <v>2.9999999999999997E-4</v>
      </c>
      <c r="M309" s="78">
        <v>3.8999999999999998E-3</v>
      </c>
      <c r="N309" s="78">
        <v>5.9999999999999995E-4</v>
      </c>
    </row>
    <row r="310" spans="2:14">
      <c r="B310" t="s">
        <v>4531</v>
      </c>
      <c r="C310" t="s">
        <v>4532</v>
      </c>
      <c r="D310" t="s">
        <v>2374</v>
      </c>
      <c r="E310" t="s">
        <v>4533</v>
      </c>
      <c r="F310" t="s">
        <v>3910</v>
      </c>
      <c r="G310" t="s">
        <v>106</v>
      </c>
      <c r="H310" s="77">
        <v>800</v>
      </c>
      <c r="I310" s="77">
        <v>2111</v>
      </c>
      <c r="J310" s="77">
        <v>0</v>
      </c>
      <c r="K310" s="77">
        <v>60.560367999999997</v>
      </c>
      <c r="L310" s="78">
        <v>2.0000000000000001E-4</v>
      </c>
      <c r="M310" s="78">
        <v>0</v>
      </c>
      <c r="N310" s="78">
        <v>0</v>
      </c>
    </row>
    <row r="311" spans="2:14">
      <c r="B311" t="s">
        <v>4534</v>
      </c>
      <c r="C311" t="s">
        <v>4535</v>
      </c>
      <c r="D311" t="s">
        <v>398</v>
      </c>
      <c r="E311" t="s">
        <v>4225</v>
      </c>
      <c r="F311" t="s">
        <v>3910</v>
      </c>
      <c r="G311" t="s">
        <v>106</v>
      </c>
      <c r="H311" s="77">
        <v>150443.48000000001</v>
      </c>
      <c r="I311" s="77">
        <v>14888</v>
      </c>
      <c r="J311" s="77">
        <v>0</v>
      </c>
      <c r="K311" s="77">
        <v>80319.318734406406</v>
      </c>
      <c r="L311" s="78">
        <v>5.0000000000000001E-4</v>
      </c>
      <c r="M311" s="78">
        <v>2.0899999999999998E-2</v>
      </c>
      <c r="N311" s="78">
        <v>3.3E-3</v>
      </c>
    </row>
    <row r="312" spans="2:14">
      <c r="B312" t="s">
        <v>4534</v>
      </c>
      <c r="C312" t="s">
        <v>4535</v>
      </c>
      <c r="D312" t="s">
        <v>398</v>
      </c>
      <c r="E312" t="s">
        <v>4225</v>
      </c>
      <c r="F312" t="s">
        <v>3910</v>
      </c>
      <c r="G312" t="s">
        <v>106</v>
      </c>
      <c r="H312" s="77">
        <v>806</v>
      </c>
      <c r="I312" s="77">
        <v>14888</v>
      </c>
      <c r="J312" s="77">
        <v>0</v>
      </c>
      <c r="K312" s="77">
        <v>430.31024608000001</v>
      </c>
      <c r="L312" s="78">
        <v>0</v>
      </c>
      <c r="M312" s="78">
        <v>1E-4</v>
      </c>
      <c r="N312" s="78">
        <v>0</v>
      </c>
    </row>
    <row r="313" spans="2:14">
      <c r="B313" t="s">
        <v>4536</v>
      </c>
      <c r="C313" t="s">
        <v>4537</v>
      </c>
      <c r="D313" t="s">
        <v>398</v>
      </c>
      <c r="E313" t="s">
        <v>4225</v>
      </c>
      <c r="F313" t="s">
        <v>3910</v>
      </c>
      <c r="G313" t="s">
        <v>106</v>
      </c>
      <c r="H313" s="77">
        <v>81809.320000000007</v>
      </c>
      <c r="I313" s="77">
        <v>14565</v>
      </c>
      <c r="J313" s="77">
        <v>0</v>
      </c>
      <c r="K313" s="77">
        <v>42729.081464388</v>
      </c>
      <c r="L313" s="78">
        <v>8.9999999999999998E-4</v>
      </c>
      <c r="M313" s="78">
        <v>1.11E-2</v>
      </c>
      <c r="N313" s="78">
        <v>1.8E-3</v>
      </c>
    </row>
    <row r="314" spans="2:14">
      <c r="B314" t="s">
        <v>4536</v>
      </c>
      <c r="C314" t="s">
        <v>4537</v>
      </c>
      <c r="D314" t="s">
        <v>398</v>
      </c>
      <c r="E314" t="s">
        <v>4225</v>
      </c>
      <c r="F314" t="s">
        <v>3910</v>
      </c>
      <c r="G314" t="s">
        <v>106</v>
      </c>
      <c r="H314" s="77">
        <v>21</v>
      </c>
      <c r="I314" s="77">
        <v>14565</v>
      </c>
      <c r="J314" s="77">
        <v>0</v>
      </c>
      <c r="K314" s="77">
        <v>10.9683189</v>
      </c>
      <c r="L314" s="78">
        <v>0</v>
      </c>
      <c r="M314" s="78">
        <v>0</v>
      </c>
      <c r="N314" s="78">
        <v>0</v>
      </c>
    </row>
    <row r="315" spans="2:14">
      <c r="B315" t="s">
        <v>4538</v>
      </c>
      <c r="C315" t="s">
        <v>4539</v>
      </c>
      <c r="D315" t="s">
        <v>398</v>
      </c>
      <c r="E315" t="s">
        <v>4225</v>
      </c>
      <c r="F315" t="s">
        <v>3910</v>
      </c>
      <c r="G315" t="s">
        <v>106</v>
      </c>
      <c r="H315" s="77">
        <v>4</v>
      </c>
      <c r="I315" s="77">
        <v>32848</v>
      </c>
      <c r="J315" s="77">
        <v>9.2160200000000001E-3</v>
      </c>
      <c r="K315" s="77">
        <v>4.7209331399999996</v>
      </c>
      <c r="L315" s="78">
        <v>0</v>
      </c>
      <c r="M315" s="78">
        <v>0</v>
      </c>
      <c r="N315" s="78">
        <v>0</v>
      </c>
    </row>
    <row r="316" spans="2:14">
      <c r="B316" t="s">
        <v>4540</v>
      </c>
      <c r="C316" t="s">
        <v>4541</v>
      </c>
      <c r="D316" t="s">
        <v>398</v>
      </c>
      <c r="E316" t="s">
        <v>4225</v>
      </c>
      <c r="F316" t="s">
        <v>3910</v>
      </c>
      <c r="G316" t="s">
        <v>106</v>
      </c>
      <c r="H316" s="77">
        <v>73766.13</v>
      </c>
      <c r="I316" s="77">
        <v>8226</v>
      </c>
      <c r="J316" s="77">
        <v>0</v>
      </c>
      <c r="K316" s="77">
        <v>21759.854647726799</v>
      </c>
      <c r="L316" s="78">
        <v>2.0000000000000001E-4</v>
      </c>
      <c r="M316" s="78">
        <v>5.7000000000000002E-3</v>
      </c>
      <c r="N316" s="78">
        <v>8.9999999999999998E-4</v>
      </c>
    </row>
    <row r="317" spans="2:14">
      <c r="B317" t="s">
        <v>4542</v>
      </c>
      <c r="C317" t="s">
        <v>4543</v>
      </c>
      <c r="D317" t="s">
        <v>398</v>
      </c>
      <c r="E317" t="s">
        <v>4225</v>
      </c>
      <c r="F317" t="s">
        <v>3910</v>
      </c>
      <c r="G317" t="s">
        <v>106</v>
      </c>
      <c r="H317" s="77">
        <v>534947.79</v>
      </c>
      <c r="I317" s="77">
        <v>3180</v>
      </c>
      <c r="J317" s="77">
        <v>0</v>
      </c>
      <c r="K317" s="77">
        <v>61002.664243091996</v>
      </c>
      <c r="L317" s="78">
        <v>5.9999999999999995E-4</v>
      </c>
      <c r="M317" s="78">
        <v>1.5900000000000001E-2</v>
      </c>
      <c r="N317" s="78">
        <v>2.5000000000000001E-3</v>
      </c>
    </row>
    <row r="318" spans="2:14">
      <c r="B318" t="s">
        <v>4544</v>
      </c>
      <c r="C318" t="s">
        <v>4545</v>
      </c>
      <c r="D318" t="s">
        <v>398</v>
      </c>
      <c r="E318" t="s">
        <v>4225</v>
      </c>
      <c r="F318" t="s">
        <v>3910</v>
      </c>
      <c r="G318" t="s">
        <v>106</v>
      </c>
      <c r="H318" s="77">
        <v>20</v>
      </c>
      <c r="I318" s="77">
        <v>12809</v>
      </c>
      <c r="J318" s="77">
        <v>0</v>
      </c>
      <c r="K318" s="77">
        <v>9.1866147999999992</v>
      </c>
      <c r="L318" s="78">
        <v>0</v>
      </c>
      <c r="M318" s="78">
        <v>0</v>
      </c>
      <c r="N318" s="78">
        <v>0</v>
      </c>
    </row>
    <row r="319" spans="2:14">
      <c r="B319" t="s">
        <v>4546</v>
      </c>
      <c r="C319" t="s">
        <v>4545</v>
      </c>
      <c r="D319" t="s">
        <v>398</v>
      </c>
      <c r="E319" t="s">
        <v>4225</v>
      </c>
      <c r="F319" t="s">
        <v>3910</v>
      </c>
      <c r="G319" t="s">
        <v>106</v>
      </c>
      <c r="H319" s="77">
        <v>48609.26</v>
      </c>
      <c r="I319" s="77">
        <v>12809</v>
      </c>
      <c r="J319" s="77">
        <v>0</v>
      </c>
      <c r="K319" s="77">
        <v>22327.727366652402</v>
      </c>
      <c r="L319" s="78">
        <v>2.0000000000000001E-4</v>
      </c>
      <c r="M319" s="78">
        <v>5.7999999999999996E-3</v>
      </c>
      <c r="N319" s="78">
        <v>8.9999999999999998E-4</v>
      </c>
    </row>
    <row r="320" spans="2:14">
      <c r="B320" t="s">
        <v>4547</v>
      </c>
      <c r="C320" t="s">
        <v>4548</v>
      </c>
      <c r="D320" t="s">
        <v>398</v>
      </c>
      <c r="E320" t="s">
        <v>4225</v>
      </c>
      <c r="F320" t="s">
        <v>3910</v>
      </c>
      <c r="G320" t="s">
        <v>106</v>
      </c>
      <c r="H320" s="77">
        <v>149196.75</v>
      </c>
      <c r="I320" s="77">
        <v>9986</v>
      </c>
      <c r="J320" s="77">
        <v>0</v>
      </c>
      <c r="K320" s="77">
        <v>53427.051813630002</v>
      </c>
      <c r="L320" s="78">
        <v>1.1000000000000001E-3</v>
      </c>
      <c r="M320" s="78">
        <v>1.3899999999999999E-2</v>
      </c>
      <c r="N320" s="78">
        <v>2.2000000000000001E-3</v>
      </c>
    </row>
    <row r="321" spans="2:14">
      <c r="B321" t="s">
        <v>4549</v>
      </c>
      <c r="C321" t="s">
        <v>4550</v>
      </c>
      <c r="D321" t="s">
        <v>398</v>
      </c>
      <c r="E321" t="s">
        <v>4225</v>
      </c>
      <c r="F321" t="s">
        <v>3910</v>
      </c>
      <c r="G321" t="s">
        <v>106</v>
      </c>
      <c r="H321" s="77">
        <v>35</v>
      </c>
      <c r="I321" s="77">
        <v>4343</v>
      </c>
      <c r="J321" s="77">
        <v>0</v>
      </c>
      <c r="K321" s="77">
        <v>5.4508992999999997</v>
      </c>
      <c r="L321" s="78">
        <v>0</v>
      </c>
      <c r="M321" s="78">
        <v>0</v>
      </c>
      <c r="N321" s="78">
        <v>0</v>
      </c>
    </row>
    <row r="322" spans="2:14">
      <c r="B322" t="s">
        <v>4551</v>
      </c>
      <c r="C322" t="s">
        <v>4552</v>
      </c>
      <c r="D322" t="s">
        <v>398</v>
      </c>
      <c r="E322" t="s">
        <v>4225</v>
      </c>
      <c r="F322" t="s">
        <v>3910</v>
      </c>
      <c r="G322" t="s">
        <v>106</v>
      </c>
      <c r="H322" s="77">
        <v>47</v>
      </c>
      <c r="I322" s="77">
        <v>3658</v>
      </c>
      <c r="J322" s="77">
        <v>0</v>
      </c>
      <c r="K322" s="77">
        <v>6.1652663600000004</v>
      </c>
      <c r="L322" s="78">
        <v>0</v>
      </c>
      <c r="M322" s="78">
        <v>0</v>
      </c>
      <c r="N322" s="78">
        <v>0</v>
      </c>
    </row>
    <row r="323" spans="2:14">
      <c r="B323" t="s">
        <v>4553</v>
      </c>
      <c r="C323" t="s">
        <v>4554</v>
      </c>
      <c r="D323" t="s">
        <v>398</v>
      </c>
      <c r="E323" t="s">
        <v>4225</v>
      </c>
      <c r="F323" t="s">
        <v>3910</v>
      </c>
      <c r="G323" t="s">
        <v>106</v>
      </c>
      <c r="H323" s="77">
        <v>162672.6</v>
      </c>
      <c r="I323" s="77">
        <v>5242</v>
      </c>
      <c r="J323" s="77">
        <v>0</v>
      </c>
      <c r="K323" s="77">
        <v>30578.889523512</v>
      </c>
      <c r="L323" s="78">
        <v>3.8999999999999998E-3</v>
      </c>
      <c r="M323" s="78">
        <v>8.0000000000000002E-3</v>
      </c>
      <c r="N323" s="78">
        <v>1.2999999999999999E-3</v>
      </c>
    </row>
    <row r="324" spans="2:14">
      <c r="B324" t="s">
        <v>4555</v>
      </c>
      <c r="C324" t="s">
        <v>4556</v>
      </c>
      <c r="D324" t="s">
        <v>398</v>
      </c>
      <c r="E324" t="s">
        <v>4225</v>
      </c>
      <c r="F324" t="s">
        <v>3910</v>
      </c>
      <c r="G324" t="s">
        <v>106</v>
      </c>
      <c r="H324" s="77">
        <v>5</v>
      </c>
      <c r="I324" s="77">
        <v>8513.65</v>
      </c>
      <c r="J324" s="77">
        <v>0</v>
      </c>
      <c r="K324" s="77">
        <v>1.526497445</v>
      </c>
      <c r="L324" s="78">
        <v>0</v>
      </c>
      <c r="M324" s="78">
        <v>0</v>
      </c>
      <c r="N324" s="78">
        <v>0</v>
      </c>
    </row>
    <row r="325" spans="2:14">
      <c r="B325" t="s">
        <v>4557</v>
      </c>
      <c r="C325" t="s">
        <v>4558</v>
      </c>
      <c r="D325" t="s">
        <v>2656</v>
      </c>
      <c r="E325" t="s">
        <v>4225</v>
      </c>
      <c r="F325" t="s">
        <v>3910</v>
      </c>
      <c r="G325" t="s">
        <v>110</v>
      </c>
      <c r="H325" s="77">
        <v>14310</v>
      </c>
      <c r="I325" s="77">
        <v>4284</v>
      </c>
      <c r="J325" s="77">
        <v>0</v>
      </c>
      <c r="K325" s="77">
        <v>2388.5280064799999</v>
      </c>
      <c r="L325" s="78">
        <v>5.3E-3</v>
      </c>
      <c r="M325" s="78">
        <v>5.9999999999999995E-4</v>
      </c>
      <c r="N325" s="78">
        <v>1E-4</v>
      </c>
    </row>
    <row r="326" spans="2:14">
      <c r="B326" t="s">
        <v>4559</v>
      </c>
      <c r="C326" t="s">
        <v>4560</v>
      </c>
      <c r="D326" t="s">
        <v>123</v>
      </c>
      <c r="E326" t="s">
        <v>4225</v>
      </c>
      <c r="F326" t="s">
        <v>3910</v>
      </c>
      <c r="G326" t="s">
        <v>110</v>
      </c>
      <c r="H326" s="77">
        <v>30039.55</v>
      </c>
      <c r="I326" s="77">
        <v>22630</v>
      </c>
      <c r="J326" s="77">
        <v>0</v>
      </c>
      <c r="K326" s="77">
        <v>26486.173432873002</v>
      </c>
      <c r="L326" s="78">
        <v>1.78E-2</v>
      </c>
      <c r="M326" s="78">
        <v>6.8999999999999999E-3</v>
      </c>
      <c r="N326" s="78">
        <v>1.1000000000000001E-3</v>
      </c>
    </row>
    <row r="327" spans="2:14">
      <c r="B327" t="s">
        <v>4561</v>
      </c>
      <c r="C327" t="s">
        <v>4562</v>
      </c>
      <c r="D327" t="s">
        <v>398</v>
      </c>
      <c r="E327" t="s">
        <v>4225</v>
      </c>
      <c r="F327" t="s">
        <v>3910</v>
      </c>
      <c r="G327" t="s">
        <v>106</v>
      </c>
      <c r="H327" s="77">
        <v>432</v>
      </c>
      <c r="I327" s="77">
        <v>40370</v>
      </c>
      <c r="J327" s="77">
        <v>1.46229908</v>
      </c>
      <c r="K327" s="77">
        <v>626.85496148000004</v>
      </c>
      <c r="L327" s="78">
        <v>0</v>
      </c>
      <c r="M327" s="78">
        <v>2.0000000000000001E-4</v>
      </c>
      <c r="N327" s="78">
        <v>0</v>
      </c>
    </row>
    <row r="328" spans="2:14">
      <c r="B328" t="s">
        <v>4563</v>
      </c>
      <c r="C328" t="s">
        <v>4564</v>
      </c>
      <c r="D328" t="s">
        <v>398</v>
      </c>
      <c r="E328" t="s">
        <v>4225</v>
      </c>
      <c r="F328" t="s">
        <v>3910</v>
      </c>
      <c r="G328" t="s">
        <v>106</v>
      </c>
      <c r="H328" s="77">
        <v>250</v>
      </c>
      <c r="I328" s="77">
        <v>11623</v>
      </c>
      <c r="J328" s="77">
        <v>0</v>
      </c>
      <c r="K328" s="77">
        <v>104.20019499999999</v>
      </c>
      <c r="L328" s="78">
        <v>0</v>
      </c>
      <c r="M328" s="78">
        <v>0</v>
      </c>
      <c r="N328" s="78">
        <v>0</v>
      </c>
    </row>
    <row r="329" spans="2:14">
      <c r="B329" t="s">
        <v>4565</v>
      </c>
      <c r="C329" t="s">
        <v>4566</v>
      </c>
      <c r="D329" t="s">
        <v>398</v>
      </c>
      <c r="E329" t="s">
        <v>4225</v>
      </c>
      <c r="F329" t="s">
        <v>3910</v>
      </c>
      <c r="G329" t="s">
        <v>106</v>
      </c>
      <c r="H329" s="77">
        <v>111232.44</v>
      </c>
      <c r="I329" s="77">
        <v>7467</v>
      </c>
      <c r="J329" s="77">
        <v>0</v>
      </c>
      <c r="K329" s="77">
        <v>29784.334493152801</v>
      </c>
      <c r="L329" s="78">
        <v>1.2999999999999999E-3</v>
      </c>
      <c r="M329" s="78">
        <v>7.7999999999999996E-3</v>
      </c>
      <c r="N329" s="78">
        <v>1.1999999999999999E-3</v>
      </c>
    </row>
    <row r="330" spans="2:14">
      <c r="B330" t="s">
        <v>4565</v>
      </c>
      <c r="C330" t="s">
        <v>4566</v>
      </c>
      <c r="D330" t="s">
        <v>398</v>
      </c>
      <c r="E330" t="s">
        <v>4225</v>
      </c>
      <c r="F330" t="s">
        <v>3910</v>
      </c>
      <c r="G330" t="s">
        <v>106</v>
      </c>
      <c r="H330" s="77">
        <v>378</v>
      </c>
      <c r="I330" s="77">
        <v>7467</v>
      </c>
      <c r="J330" s="77">
        <v>0</v>
      </c>
      <c r="K330" s="77">
        <v>101.21578236000001</v>
      </c>
      <c r="L330" s="78">
        <v>0</v>
      </c>
      <c r="M330" s="78">
        <v>0</v>
      </c>
      <c r="N330" s="78">
        <v>0</v>
      </c>
    </row>
    <row r="331" spans="2:14">
      <c r="B331" t="s">
        <v>4567</v>
      </c>
      <c r="C331" t="s">
        <v>4568</v>
      </c>
      <c r="D331" t="s">
        <v>398</v>
      </c>
      <c r="E331" t="s">
        <v>4225</v>
      </c>
      <c r="F331" t="s">
        <v>3910</v>
      </c>
      <c r="G331" t="s">
        <v>106</v>
      </c>
      <c r="H331" s="77">
        <v>50</v>
      </c>
      <c r="I331" s="77">
        <v>8310</v>
      </c>
      <c r="J331" s="77">
        <v>0</v>
      </c>
      <c r="K331" s="77">
        <v>14.89983</v>
      </c>
      <c r="L331" s="78">
        <v>0</v>
      </c>
      <c r="M331" s="78">
        <v>0</v>
      </c>
      <c r="N331" s="78">
        <v>0</v>
      </c>
    </row>
    <row r="332" spans="2:14">
      <c r="B332" t="s">
        <v>4569</v>
      </c>
      <c r="C332" t="s">
        <v>4570</v>
      </c>
      <c r="D332" t="s">
        <v>2896</v>
      </c>
      <c r="E332" t="s">
        <v>4225</v>
      </c>
      <c r="F332" t="s">
        <v>3910</v>
      </c>
      <c r="G332" t="s">
        <v>106</v>
      </c>
      <c r="H332" s="77">
        <v>6105</v>
      </c>
      <c r="I332" s="77">
        <v>5166</v>
      </c>
      <c r="J332" s="77">
        <v>0</v>
      </c>
      <c r="K332" s="77">
        <v>1130.9680997999999</v>
      </c>
      <c r="L332" s="78">
        <v>2.3E-3</v>
      </c>
      <c r="M332" s="78">
        <v>2.9999999999999997E-4</v>
      </c>
      <c r="N332" s="78">
        <v>0</v>
      </c>
    </row>
    <row r="333" spans="2:14">
      <c r="B333" t="s">
        <v>4569</v>
      </c>
      <c r="C333" t="s">
        <v>4570</v>
      </c>
      <c r="D333" t="s">
        <v>2656</v>
      </c>
      <c r="E333" t="s">
        <v>4225</v>
      </c>
      <c r="F333" t="s">
        <v>3910</v>
      </c>
      <c r="G333" t="s">
        <v>110</v>
      </c>
      <c r="H333" s="77">
        <v>22763</v>
      </c>
      <c r="I333" s="77">
        <v>4714</v>
      </c>
      <c r="J333" s="77">
        <v>0</v>
      </c>
      <c r="K333" s="77">
        <v>4180.8089162839997</v>
      </c>
      <c r="L333" s="78">
        <v>1E-4</v>
      </c>
      <c r="M333" s="78">
        <v>1.1000000000000001E-3</v>
      </c>
      <c r="N333" s="78">
        <v>2.0000000000000001E-4</v>
      </c>
    </row>
    <row r="334" spans="2:14">
      <c r="B334" t="s">
        <v>4571</v>
      </c>
      <c r="C334" t="s">
        <v>4572</v>
      </c>
      <c r="D334" t="s">
        <v>2374</v>
      </c>
      <c r="E334" t="s">
        <v>4573</v>
      </c>
      <c r="F334" t="s">
        <v>3910</v>
      </c>
      <c r="G334" t="s">
        <v>106</v>
      </c>
      <c r="H334" s="77">
        <v>40</v>
      </c>
      <c r="I334" s="77">
        <v>2787.5</v>
      </c>
      <c r="J334" s="77">
        <v>0</v>
      </c>
      <c r="K334" s="77">
        <v>3.9983900000000001</v>
      </c>
      <c r="L334" s="78">
        <v>0</v>
      </c>
      <c r="M334" s="78">
        <v>0</v>
      </c>
      <c r="N334" s="78">
        <v>0</v>
      </c>
    </row>
    <row r="335" spans="2:14">
      <c r="B335" t="s">
        <v>4574</v>
      </c>
      <c r="C335" t="s">
        <v>4575</v>
      </c>
      <c r="D335" t="s">
        <v>398</v>
      </c>
      <c r="E335" t="s">
        <v>4576</v>
      </c>
      <c r="F335" t="s">
        <v>3910</v>
      </c>
      <c r="G335" t="s">
        <v>106</v>
      </c>
      <c r="H335" s="77">
        <v>3706</v>
      </c>
      <c r="I335" s="77">
        <v>1830</v>
      </c>
      <c r="J335" s="77">
        <v>0</v>
      </c>
      <c r="K335" s="77">
        <v>243.2018028</v>
      </c>
      <c r="L335" s="78">
        <v>0</v>
      </c>
      <c r="M335" s="78">
        <v>1E-4</v>
      </c>
      <c r="N335" s="78">
        <v>0</v>
      </c>
    </row>
    <row r="336" spans="2:14">
      <c r="B336" t="s">
        <v>4577</v>
      </c>
      <c r="C336" t="s">
        <v>4578</v>
      </c>
      <c r="D336" t="s">
        <v>2374</v>
      </c>
      <c r="E336" t="s">
        <v>4579</v>
      </c>
      <c r="F336" t="s">
        <v>3910</v>
      </c>
      <c r="G336" t="s">
        <v>106</v>
      </c>
      <c r="H336" s="77">
        <v>3002</v>
      </c>
      <c r="I336" s="77">
        <v>923</v>
      </c>
      <c r="J336" s="77">
        <v>0</v>
      </c>
      <c r="K336" s="77">
        <v>99.362537560000007</v>
      </c>
      <c r="L336" s="78">
        <v>0</v>
      </c>
      <c r="M336" s="78">
        <v>0</v>
      </c>
      <c r="N336" s="78">
        <v>0</v>
      </c>
    </row>
    <row r="337" spans="2:14">
      <c r="B337" t="s">
        <v>4580</v>
      </c>
      <c r="C337" t="s">
        <v>4581</v>
      </c>
      <c r="D337" t="s">
        <v>398</v>
      </c>
      <c r="E337" t="s">
        <v>4582</v>
      </c>
      <c r="F337" t="s">
        <v>3910</v>
      </c>
      <c r="G337" t="s">
        <v>106</v>
      </c>
      <c r="H337" s="77">
        <v>490</v>
      </c>
      <c r="I337" s="77">
        <v>561.87</v>
      </c>
      <c r="J337" s="77">
        <v>0</v>
      </c>
      <c r="K337" s="77">
        <v>9.8728425180000006</v>
      </c>
      <c r="L337" s="78">
        <v>0</v>
      </c>
      <c r="M337" s="78">
        <v>0</v>
      </c>
      <c r="N337" s="78">
        <v>0</v>
      </c>
    </row>
    <row r="338" spans="2:14">
      <c r="B338" t="s">
        <v>4583</v>
      </c>
      <c r="C338" t="s">
        <v>4584</v>
      </c>
      <c r="D338" t="s">
        <v>2896</v>
      </c>
      <c r="E338" t="s">
        <v>4582</v>
      </c>
      <c r="F338" t="s">
        <v>3910</v>
      </c>
      <c r="G338" t="s">
        <v>106</v>
      </c>
      <c r="H338" s="77">
        <v>345</v>
      </c>
      <c r="I338" s="77">
        <v>2488</v>
      </c>
      <c r="J338" s="77">
        <v>0</v>
      </c>
      <c r="K338" s="77">
        <v>30.780789599999999</v>
      </c>
      <c r="L338" s="78">
        <v>0</v>
      </c>
      <c r="M338" s="78">
        <v>0</v>
      </c>
      <c r="N338" s="78">
        <v>0</v>
      </c>
    </row>
    <row r="339" spans="2:14">
      <c r="B339" t="s">
        <v>4585</v>
      </c>
      <c r="C339" t="s">
        <v>4586</v>
      </c>
      <c r="D339" t="s">
        <v>2374</v>
      </c>
      <c r="E339" t="s">
        <v>4582</v>
      </c>
      <c r="F339" t="s">
        <v>3910</v>
      </c>
      <c r="G339" t="s">
        <v>106</v>
      </c>
      <c r="H339" s="77">
        <v>320</v>
      </c>
      <c r="I339" s="77">
        <v>26137</v>
      </c>
      <c r="J339" s="77">
        <v>0</v>
      </c>
      <c r="K339" s="77">
        <v>299.92730239999997</v>
      </c>
      <c r="L339" s="78">
        <v>0</v>
      </c>
      <c r="M339" s="78">
        <v>1E-4</v>
      </c>
      <c r="N339" s="78">
        <v>0</v>
      </c>
    </row>
    <row r="340" spans="2:14">
      <c r="B340" t="s">
        <v>4587</v>
      </c>
      <c r="C340" t="s">
        <v>4588</v>
      </c>
      <c r="D340" t="s">
        <v>398</v>
      </c>
      <c r="E340" t="s">
        <v>4582</v>
      </c>
      <c r="F340" t="s">
        <v>3910</v>
      </c>
      <c r="G340" t="s">
        <v>106</v>
      </c>
      <c r="H340" s="77">
        <v>131</v>
      </c>
      <c r="I340" s="77">
        <v>1215</v>
      </c>
      <c r="J340" s="77">
        <v>0</v>
      </c>
      <c r="K340" s="77">
        <v>5.7076568999999999</v>
      </c>
      <c r="L340" s="78">
        <v>0</v>
      </c>
      <c r="M340" s="78">
        <v>0</v>
      </c>
      <c r="N340" s="78">
        <v>0</v>
      </c>
    </row>
    <row r="341" spans="2:14">
      <c r="B341" t="s">
        <v>4589</v>
      </c>
      <c r="C341" t="s">
        <v>4590</v>
      </c>
      <c r="D341" t="s">
        <v>2896</v>
      </c>
      <c r="E341" t="s">
        <v>4234</v>
      </c>
      <c r="F341" t="s">
        <v>3910</v>
      </c>
      <c r="G341" t="s">
        <v>106</v>
      </c>
      <c r="H341" s="77">
        <v>3288</v>
      </c>
      <c r="I341" s="77">
        <v>2489.62</v>
      </c>
      <c r="J341" s="77">
        <v>0</v>
      </c>
      <c r="K341" s="77">
        <v>293.54531828159998</v>
      </c>
      <c r="L341" s="78">
        <v>0</v>
      </c>
      <c r="M341" s="78">
        <v>1E-4</v>
      </c>
      <c r="N341" s="78">
        <v>0</v>
      </c>
    </row>
    <row r="342" spans="2:14">
      <c r="B342" t="s">
        <v>4591</v>
      </c>
      <c r="C342" t="s">
        <v>4592</v>
      </c>
      <c r="D342" t="s">
        <v>398</v>
      </c>
      <c r="E342" t="s">
        <v>4234</v>
      </c>
      <c r="F342" t="s">
        <v>3910</v>
      </c>
      <c r="G342" t="s">
        <v>106</v>
      </c>
      <c r="H342" s="77">
        <v>60</v>
      </c>
      <c r="I342" s="77">
        <v>18586</v>
      </c>
      <c r="J342" s="77">
        <v>0</v>
      </c>
      <c r="K342" s="77">
        <v>39.989637600000002</v>
      </c>
      <c r="L342" s="78">
        <v>0</v>
      </c>
      <c r="M342" s="78">
        <v>0</v>
      </c>
      <c r="N342" s="78">
        <v>0</v>
      </c>
    </row>
    <row r="343" spans="2:14">
      <c r="B343" t="s">
        <v>4593</v>
      </c>
      <c r="C343" t="s">
        <v>4594</v>
      </c>
      <c r="D343" t="s">
        <v>398</v>
      </c>
      <c r="E343" t="s">
        <v>4234</v>
      </c>
      <c r="F343" t="s">
        <v>3910</v>
      </c>
      <c r="G343" t="s">
        <v>106</v>
      </c>
      <c r="H343" s="77">
        <v>555</v>
      </c>
      <c r="I343" s="77">
        <v>10874</v>
      </c>
      <c r="J343" s="77">
        <v>0</v>
      </c>
      <c r="K343" s="77">
        <v>216.41761020000001</v>
      </c>
      <c r="L343" s="78">
        <v>0</v>
      </c>
      <c r="M343" s="78">
        <v>1E-4</v>
      </c>
      <c r="N343" s="78">
        <v>0</v>
      </c>
    </row>
    <row r="344" spans="2:14">
      <c r="B344" t="s">
        <v>4595</v>
      </c>
      <c r="C344" t="s">
        <v>4596</v>
      </c>
      <c r="D344" t="s">
        <v>398</v>
      </c>
      <c r="E344" t="s">
        <v>4231</v>
      </c>
      <c r="F344" t="s">
        <v>3910</v>
      </c>
      <c r="G344" t="s">
        <v>106</v>
      </c>
      <c r="H344" s="77">
        <v>3692</v>
      </c>
      <c r="I344" s="77">
        <v>7992</v>
      </c>
      <c r="J344" s="77">
        <v>0</v>
      </c>
      <c r="K344" s="77">
        <v>1058.1017990400001</v>
      </c>
      <c r="L344" s="78">
        <v>0</v>
      </c>
      <c r="M344" s="78">
        <v>2.9999999999999997E-4</v>
      </c>
      <c r="N344" s="78">
        <v>0</v>
      </c>
    </row>
    <row r="345" spans="2:14">
      <c r="B345" t="s">
        <v>4597</v>
      </c>
      <c r="C345" t="s">
        <v>4598</v>
      </c>
      <c r="D345" t="s">
        <v>2896</v>
      </c>
      <c r="E345" t="s">
        <v>4231</v>
      </c>
      <c r="F345" t="s">
        <v>3910</v>
      </c>
      <c r="G345" t="s">
        <v>106</v>
      </c>
      <c r="H345" s="77">
        <v>3408</v>
      </c>
      <c r="I345" s="77">
        <v>10282</v>
      </c>
      <c r="J345" s="77">
        <v>0</v>
      </c>
      <c r="K345" s="77">
        <v>1256.57226816</v>
      </c>
      <c r="L345" s="78">
        <v>0</v>
      </c>
      <c r="M345" s="78">
        <v>2.9999999999999997E-4</v>
      </c>
      <c r="N345" s="78">
        <v>1E-4</v>
      </c>
    </row>
    <row r="346" spans="2:14">
      <c r="B346" t="s">
        <v>4599</v>
      </c>
      <c r="C346" t="s">
        <v>4600</v>
      </c>
      <c r="D346" t="s">
        <v>2896</v>
      </c>
      <c r="E346" t="s">
        <v>4231</v>
      </c>
      <c r="F346" t="s">
        <v>3910</v>
      </c>
      <c r="G346" t="s">
        <v>113</v>
      </c>
      <c r="H346" s="77">
        <v>581</v>
      </c>
      <c r="I346" s="77">
        <v>3100.25</v>
      </c>
      <c r="J346" s="77">
        <v>0</v>
      </c>
      <c r="K346" s="77">
        <v>79.726717255500006</v>
      </c>
      <c r="L346" s="78">
        <v>0</v>
      </c>
      <c r="M346" s="78">
        <v>0</v>
      </c>
      <c r="N346" s="78">
        <v>0</v>
      </c>
    </row>
    <row r="347" spans="2:14">
      <c r="B347" t="s">
        <v>4601</v>
      </c>
      <c r="C347" t="s">
        <v>4602</v>
      </c>
      <c r="D347" t="s">
        <v>107</v>
      </c>
      <c r="E347" t="s">
        <v>4231</v>
      </c>
      <c r="F347" t="s">
        <v>3910</v>
      </c>
      <c r="G347" t="s">
        <v>120</v>
      </c>
      <c r="H347" s="77">
        <v>350599.67999999999</v>
      </c>
      <c r="I347" s="77">
        <v>8905</v>
      </c>
      <c r="J347" s="77">
        <v>0</v>
      </c>
      <c r="K347" s="77">
        <v>74976.994961856006</v>
      </c>
      <c r="L347" s="78">
        <v>2.5999999999999999E-3</v>
      </c>
      <c r="M347" s="78">
        <v>1.9599999999999999E-2</v>
      </c>
      <c r="N347" s="78">
        <v>3.0999999999999999E-3</v>
      </c>
    </row>
    <row r="348" spans="2:14">
      <c r="B348" t="s">
        <v>4601</v>
      </c>
      <c r="C348" t="s">
        <v>4602</v>
      </c>
      <c r="D348" t="s">
        <v>107</v>
      </c>
      <c r="E348" t="s">
        <v>4231</v>
      </c>
      <c r="F348" t="s">
        <v>3910</v>
      </c>
      <c r="G348" t="s">
        <v>120</v>
      </c>
      <c r="H348" s="77">
        <v>7187</v>
      </c>
      <c r="I348" s="77">
        <v>8905</v>
      </c>
      <c r="J348" s="77">
        <v>0</v>
      </c>
      <c r="K348" s="77">
        <v>1536.9656435249999</v>
      </c>
      <c r="L348" s="78">
        <v>2.0000000000000001E-4</v>
      </c>
      <c r="M348" s="78">
        <v>4.0000000000000002E-4</v>
      </c>
      <c r="N348" s="78">
        <v>1E-4</v>
      </c>
    </row>
    <row r="349" spans="2:14">
      <c r="B349" t="s">
        <v>4603</v>
      </c>
      <c r="C349" t="s">
        <v>4604</v>
      </c>
      <c r="D349" t="s">
        <v>398</v>
      </c>
      <c r="E349" t="s">
        <v>4231</v>
      </c>
      <c r="F349" t="s">
        <v>3910</v>
      </c>
      <c r="G349" t="s">
        <v>106</v>
      </c>
      <c r="H349" s="77">
        <v>500</v>
      </c>
      <c r="I349" s="77">
        <v>15208</v>
      </c>
      <c r="J349" s="77">
        <v>0</v>
      </c>
      <c r="K349" s="77">
        <v>272.67944</v>
      </c>
      <c r="L349" s="78">
        <v>0</v>
      </c>
      <c r="M349" s="78">
        <v>1E-4</v>
      </c>
      <c r="N349" s="78">
        <v>0</v>
      </c>
    </row>
    <row r="350" spans="2:14">
      <c r="B350" t="s">
        <v>4605</v>
      </c>
      <c r="C350" t="s">
        <v>4606</v>
      </c>
      <c r="D350" t="s">
        <v>398</v>
      </c>
      <c r="E350" t="s">
        <v>4231</v>
      </c>
      <c r="F350" t="s">
        <v>3910</v>
      </c>
      <c r="G350" t="s">
        <v>106</v>
      </c>
      <c r="H350" s="77">
        <v>246</v>
      </c>
      <c r="I350" s="77">
        <v>4052</v>
      </c>
      <c r="J350" s="77">
        <v>0</v>
      </c>
      <c r="K350" s="77">
        <v>35.744961119999999</v>
      </c>
      <c r="L350" s="78">
        <v>0</v>
      </c>
      <c r="M350" s="78">
        <v>0</v>
      </c>
      <c r="N350" s="78">
        <v>0</v>
      </c>
    </row>
    <row r="351" spans="2:14">
      <c r="B351" t="s">
        <v>4607</v>
      </c>
      <c r="C351" t="s">
        <v>4608</v>
      </c>
      <c r="D351" t="s">
        <v>398</v>
      </c>
      <c r="E351" t="s">
        <v>4231</v>
      </c>
      <c r="F351" t="s">
        <v>3910</v>
      </c>
      <c r="G351" t="s">
        <v>106</v>
      </c>
      <c r="H351" s="77">
        <v>400</v>
      </c>
      <c r="I351" s="77">
        <v>7701</v>
      </c>
      <c r="J351" s="77">
        <v>0</v>
      </c>
      <c r="K351" s="77">
        <v>110.463144</v>
      </c>
      <c r="L351" s="78">
        <v>0</v>
      </c>
      <c r="M351" s="78">
        <v>0</v>
      </c>
      <c r="N351" s="78">
        <v>0</v>
      </c>
    </row>
    <row r="352" spans="2:14">
      <c r="B352" t="s">
        <v>4609</v>
      </c>
      <c r="C352" t="s">
        <v>4610</v>
      </c>
      <c r="D352" t="s">
        <v>2896</v>
      </c>
      <c r="E352" t="s">
        <v>4231</v>
      </c>
      <c r="F352" t="s">
        <v>3910</v>
      </c>
      <c r="G352" t="s">
        <v>106</v>
      </c>
      <c r="H352" s="77">
        <v>348</v>
      </c>
      <c r="I352" s="77">
        <v>10509</v>
      </c>
      <c r="J352" s="77">
        <v>0</v>
      </c>
      <c r="K352" s="77">
        <v>131.14475351999999</v>
      </c>
      <c r="L352" s="78">
        <v>0</v>
      </c>
      <c r="M352" s="78">
        <v>0</v>
      </c>
      <c r="N352" s="78">
        <v>0</v>
      </c>
    </row>
    <row r="353" spans="2:14">
      <c r="B353" t="s">
        <v>4611</v>
      </c>
      <c r="C353" t="s">
        <v>4612</v>
      </c>
      <c r="D353" t="s">
        <v>398</v>
      </c>
      <c r="E353" t="s">
        <v>4231</v>
      </c>
      <c r="F353" t="s">
        <v>3910</v>
      </c>
      <c r="G353" t="s">
        <v>106</v>
      </c>
      <c r="H353" s="77">
        <v>1300</v>
      </c>
      <c r="I353" s="77">
        <v>4496</v>
      </c>
      <c r="J353" s="77">
        <v>0</v>
      </c>
      <c r="K353" s="77">
        <v>209.594528</v>
      </c>
      <c r="L353" s="78">
        <v>0</v>
      </c>
      <c r="M353" s="78">
        <v>1E-4</v>
      </c>
      <c r="N353" s="78">
        <v>0</v>
      </c>
    </row>
    <row r="354" spans="2:14">
      <c r="B354" t="s">
        <v>4613</v>
      </c>
      <c r="C354" t="s">
        <v>4614</v>
      </c>
      <c r="D354" t="s">
        <v>398</v>
      </c>
      <c r="E354" t="s">
        <v>4231</v>
      </c>
      <c r="F354" t="s">
        <v>3910</v>
      </c>
      <c r="G354" t="s">
        <v>106</v>
      </c>
      <c r="H354" s="77">
        <v>200</v>
      </c>
      <c r="I354" s="77">
        <v>10437</v>
      </c>
      <c r="J354" s="77">
        <v>0</v>
      </c>
      <c r="K354" s="77">
        <v>74.854163999999997</v>
      </c>
      <c r="L354" s="78">
        <v>0</v>
      </c>
      <c r="M354" s="78">
        <v>0</v>
      </c>
      <c r="N354" s="78">
        <v>0</v>
      </c>
    </row>
    <row r="355" spans="2:14">
      <c r="B355" t="s">
        <v>4615</v>
      </c>
      <c r="C355" t="s">
        <v>4616</v>
      </c>
      <c r="D355" t="s">
        <v>398</v>
      </c>
      <c r="E355" t="s">
        <v>4231</v>
      </c>
      <c r="F355" t="s">
        <v>3910</v>
      </c>
      <c r="G355" t="s">
        <v>106</v>
      </c>
      <c r="H355" s="77">
        <v>2</v>
      </c>
      <c r="I355" s="77">
        <v>19152</v>
      </c>
      <c r="J355" s="77">
        <v>0</v>
      </c>
      <c r="K355" s="77">
        <v>1.3735814399999999</v>
      </c>
      <c r="L355" s="78">
        <v>0</v>
      </c>
      <c r="M355" s="78">
        <v>0</v>
      </c>
      <c r="N355" s="78">
        <v>0</v>
      </c>
    </row>
    <row r="356" spans="2:14">
      <c r="B356" t="s">
        <v>4617</v>
      </c>
      <c r="C356" t="s">
        <v>4618</v>
      </c>
      <c r="D356" t="s">
        <v>398</v>
      </c>
      <c r="E356" t="s">
        <v>4231</v>
      </c>
      <c r="F356" t="s">
        <v>3910</v>
      </c>
      <c r="G356" t="s">
        <v>106</v>
      </c>
      <c r="H356" s="77">
        <v>60</v>
      </c>
      <c r="I356" s="77">
        <v>20742</v>
      </c>
      <c r="J356" s="77">
        <v>0</v>
      </c>
      <c r="K356" s="77">
        <v>44.628487200000002</v>
      </c>
      <c r="L356" s="78">
        <v>0</v>
      </c>
      <c r="M356" s="78">
        <v>0</v>
      </c>
      <c r="N356" s="78">
        <v>0</v>
      </c>
    </row>
    <row r="357" spans="2:14">
      <c r="B357" t="s">
        <v>4619</v>
      </c>
      <c r="C357" t="s">
        <v>4620</v>
      </c>
      <c r="D357" t="s">
        <v>398</v>
      </c>
      <c r="E357" t="s">
        <v>4231</v>
      </c>
      <c r="F357" t="s">
        <v>3910</v>
      </c>
      <c r="G357" t="s">
        <v>106</v>
      </c>
      <c r="H357" s="77">
        <v>8202</v>
      </c>
      <c r="I357" s="77">
        <v>13211</v>
      </c>
      <c r="J357" s="77">
        <v>0</v>
      </c>
      <c r="K357" s="77">
        <v>3885.6684649200001</v>
      </c>
      <c r="L357" s="78">
        <v>1E-4</v>
      </c>
      <c r="M357" s="78">
        <v>1E-3</v>
      </c>
      <c r="N357" s="78">
        <v>2.0000000000000001E-4</v>
      </c>
    </row>
    <row r="358" spans="2:14">
      <c r="B358" t="s">
        <v>4621</v>
      </c>
      <c r="C358" t="s">
        <v>4622</v>
      </c>
      <c r="D358" t="s">
        <v>398</v>
      </c>
      <c r="E358" t="s">
        <v>4231</v>
      </c>
      <c r="F358" t="s">
        <v>3910</v>
      </c>
      <c r="G358" t="s">
        <v>106</v>
      </c>
      <c r="H358" s="77">
        <v>51</v>
      </c>
      <c r="I358" s="77">
        <v>8130</v>
      </c>
      <c r="J358" s="77">
        <v>0</v>
      </c>
      <c r="K358" s="77">
        <v>14.868631799999999</v>
      </c>
      <c r="L358" s="78">
        <v>0</v>
      </c>
      <c r="M358" s="78">
        <v>0</v>
      </c>
      <c r="N358" s="78">
        <v>0</v>
      </c>
    </row>
    <row r="359" spans="2:14">
      <c r="B359" t="s">
        <v>4623</v>
      </c>
      <c r="C359" t="s">
        <v>4624</v>
      </c>
      <c r="D359" t="s">
        <v>398</v>
      </c>
      <c r="E359" t="s">
        <v>4231</v>
      </c>
      <c r="F359" t="s">
        <v>3910</v>
      </c>
      <c r="G359" t="s">
        <v>106</v>
      </c>
      <c r="H359" s="77">
        <v>984</v>
      </c>
      <c r="I359" s="77">
        <v>37089</v>
      </c>
      <c r="J359" s="77">
        <v>5.2485054599999996</v>
      </c>
      <c r="K359" s="77">
        <v>1313.9798608200001</v>
      </c>
      <c r="L359" s="78">
        <v>0</v>
      </c>
      <c r="M359" s="78">
        <v>2.9999999999999997E-4</v>
      </c>
      <c r="N359" s="78">
        <v>1E-4</v>
      </c>
    </row>
    <row r="360" spans="2:14">
      <c r="B360" t="s">
        <v>4625</v>
      </c>
      <c r="C360" t="s">
        <v>4626</v>
      </c>
      <c r="D360" t="s">
        <v>398</v>
      </c>
      <c r="E360" t="s">
        <v>4231</v>
      </c>
      <c r="F360" t="s">
        <v>3910</v>
      </c>
      <c r="G360" t="s">
        <v>106</v>
      </c>
      <c r="H360" s="77">
        <v>4883</v>
      </c>
      <c r="I360" s="77">
        <v>15617</v>
      </c>
      <c r="J360" s="77">
        <v>0</v>
      </c>
      <c r="K360" s="77">
        <v>2734.6051024600001</v>
      </c>
      <c r="L360" s="78">
        <v>0</v>
      </c>
      <c r="M360" s="78">
        <v>6.9999999999999999E-4</v>
      </c>
      <c r="N360" s="78">
        <v>1E-4</v>
      </c>
    </row>
    <row r="361" spans="2:14">
      <c r="B361" t="s">
        <v>4627</v>
      </c>
      <c r="C361" t="s">
        <v>4628</v>
      </c>
      <c r="D361" t="s">
        <v>398</v>
      </c>
      <c r="E361" t="s">
        <v>4231</v>
      </c>
      <c r="F361" t="s">
        <v>3910</v>
      </c>
      <c r="G361" t="s">
        <v>106</v>
      </c>
      <c r="H361" s="77">
        <v>9014</v>
      </c>
      <c r="I361" s="77">
        <v>9113</v>
      </c>
      <c r="J361" s="77">
        <v>0</v>
      </c>
      <c r="K361" s="77">
        <v>2945.7047105199999</v>
      </c>
      <c r="L361" s="78">
        <v>0</v>
      </c>
      <c r="M361" s="78">
        <v>8.0000000000000004E-4</v>
      </c>
      <c r="N361" s="78">
        <v>1E-4</v>
      </c>
    </row>
    <row r="362" spans="2:14">
      <c r="B362" t="s">
        <v>4629</v>
      </c>
      <c r="C362" t="s">
        <v>4630</v>
      </c>
      <c r="D362" t="s">
        <v>398</v>
      </c>
      <c r="E362" t="s">
        <v>4231</v>
      </c>
      <c r="F362" t="s">
        <v>3910</v>
      </c>
      <c r="G362" t="s">
        <v>106</v>
      </c>
      <c r="H362" s="77">
        <v>295</v>
      </c>
      <c r="I362" s="77">
        <v>14636</v>
      </c>
      <c r="J362" s="77">
        <v>0</v>
      </c>
      <c r="K362" s="77">
        <v>154.8298532</v>
      </c>
      <c r="L362" s="78">
        <v>0</v>
      </c>
      <c r="M362" s="78">
        <v>0</v>
      </c>
      <c r="N362" s="78">
        <v>0</v>
      </c>
    </row>
    <row r="363" spans="2:14">
      <c r="B363" t="s">
        <v>4631</v>
      </c>
      <c r="C363" t="s">
        <v>4632</v>
      </c>
      <c r="D363" t="s">
        <v>398</v>
      </c>
      <c r="E363" t="s">
        <v>4231</v>
      </c>
      <c r="F363" t="s">
        <v>3910</v>
      </c>
      <c r="G363" t="s">
        <v>106</v>
      </c>
      <c r="H363" s="77">
        <v>162</v>
      </c>
      <c r="I363" s="77">
        <v>37931</v>
      </c>
      <c r="J363" s="77">
        <v>0</v>
      </c>
      <c r="K363" s="77">
        <v>220.35331692</v>
      </c>
      <c r="L363" s="78">
        <v>0</v>
      </c>
      <c r="M363" s="78">
        <v>1E-4</v>
      </c>
      <c r="N363" s="78">
        <v>0</v>
      </c>
    </row>
    <row r="364" spans="2:14">
      <c r="B364" t="s">
        <v>4633</v>
      </c>
      <c r="C364" t="s">
        <v>4634</v>
      </c>
      <c r="D364" t="s">
        <v>2374</v>
      </c>
      <c r="E364" t="s">
        <v>4231</v>
      </c>
      <c r="F364" t="s">
        <v>3910</v>
      </c>
      <c r="G364" t="s">
        <v>106</v>
      </c>
      <c r="H364" s="77">
        <v>125</v>
      </c>
      <c r="I364" s="77">
        <v>4060</v>
      </c>
      <c r="J364" s="77">
        <v>0</v>
      </c>
      <c r="K364" s="77">
        <v>18.19895</v>
      </c>
      <c r="L364" s="78">
        <v>0</v>
      </c>
      <c r="M364" s="78">
        <v>0</v>
      </c>
      <c r="N364" s="78">
        <v>0</v>
      </c>
    </row>
    <row r="365" spans="2:14">
      <c r="B365" s="79" t="s">
        <v>4635</v>
      </c>
      <c r="H365" s="81">
        <v>777819.68</v>
      </c>
      <c r="J365" s="81">
        <v>16.624779709999999</v>
      </c>
      <c r="K365" s="81">
        <v>144484.41334746769</v>
      </c>
      <c r="M365" s="80">
        <v>3.7699999999999997E-2</v>
      </c>
      <c r="N365" s="80">
        <v>5.8999999999999999E-3</v>
      </c>
    </row>
    <row r="366" spans="2:14">
      <c r="B366" t="s">
        <v>4636</v>
      </c>
      <c r="C366" t="s">
        <v>4637</v>
      </c>
      <c r="D366" t="s">
        <v>4301</v>
      </c>
      <c r="E366" t="s">
        <v>4638</v>
      </c>
      <c r="F366" t="s">
        <v>1288</v>
      </c>
      <c r="G366" t="s">
        <v>106</v>
      </c>
      <c r="H366" s="77">
        <v>391</v>
      </c>
      <c r="I366" s="77">
        <v>740</v>
      </c>
      <c r="J366" s="77">
        <v>0</v>
      </c>
      <c r="K366" s="77">
        <v>10.3757324</v>
      </c>
      <c r="L366" s="78">
        <v>1E-4</v>
      </c>
      <c r="M366" s="78">
        <v>0</v>
      </c>
      <c r="N366" s="78">
        <v>0</v>
      </c>
    </row>
    <row r="367" spans="2:14">
      <c r="B367" t="s">
        <v>4639</v>
      </c>
      <c r="C367" t="s">
        <v>4640</v>
      </c>
      <c r="D367" t="s">
        <v>123</v>
      </c>
      <c r="E367" t="s">
        <v>4641</v>
      </c>
      <c r="F367" t="s">
        <v>1288</v>
      </c>
      <c r="G367" t="s">
        <v>106</v>
      </c>
      <c r="H367" s="77">
        <v>134</v>
      </c>
      <c r="I367" s="77">
        <v>1226.8</v>
      </c>
      <c r="J367" s="77">
        <v>0</v>
      </c>
      <c r="K367" s="77">
        <v>5.8950684320000004</v>
      </c>
      <c r="L367" s="78">
        <v>0</v>
      </c>
      <c r="M367" s="78">
        <v>0</v>
      </c>
      <c r="N367" s="78">
        <v>0</v>
      </c>
    </row>
    <row r="368" spans="2:14">
      <c r="B368" t="s">
        <v>4642</v>
      </c>
      <c r="C368" t="s">
        <v>4643</v>
      </c>
      <c r="D368" t="s">
        <v>4301</v>
      </c>
      <c r="E368" t="s">
        <v>4638</v>
      </c>
      <c r="F368" t="s">
        <v>1293</v>
      </c>
      <c r="G368" t="s">
        <v>106</v>
      </c>
      <c r="H368" s="77">
        <v>548</v>
      </c>
      <c r="I368" s="77">
        <v>339.45</v>
      </c>
      <c r="J368" s="77">
        <v>0</v>
      </c>
      <c r="K368" s="77">
        <v>6.6706269960000002</v>
      </c>
      <c r="L368" s="78">
        <v>2.9999999999999997E-4</v>
      </c>
      <c r="M368" s="78">
        <v>0</v>
      </c>
      <c r="N368" s="78">
        <v>0</v>
      </c>
    </row>
    <row r="369" spans="2:14">
      <c r="B369" t="s">
        <v>4636</v>
      </c>
      <c r="C369" t="s">
        <v>4637</v>
      </c>
      <c r="D369" t="s">
        <v>2656</v>
      </c>
      <c r="E369" t="s">
        <v>4638</v>
      </c>
      <c r="F369" t="s">
        <v>1293</v>
      </c>
      <c r="G369" t="s">
        <v>110</v>
      </c>
      <c r="H369" s="77">
        <v>149</v>
      </c>
      <c r="I369" s="77">
        <v>670.8</v>
      </c>
      <c r="J369" s="77">
        <v>0</v>
      </c>
      <c r="K369" s="77">
        <v>3.8942207303999998</v>
      </c>
      <c r="L369" s="78">
        <v>0</v>
      </c>
      <c r="M369" s="78">
        <v>0</v>
      </c>
      <c r="N369" s="78">
        <v>0</v>
      </c>
    </row>
    <row r="370" spans="2:14">
      <c r="B370" t="s">
        <v>4644</v>
      </c>
      <c r="C370" t="s">
        <v>4645</v>
      </c>
      <c r="D370" t="s">
        <v>4301</v>
      </c>
      <c r="E370" t="s">
        <v>4638</v>
      </c>
      <c r="F370" t="s">
        <v>1293</v>
      </c>
      <c r="G370" t="s">
        <v>106</v>
      </c>
      <c r="H370" s="77">
        <v>405</v>
      </c>
      <c r="I370" s="77">
        <v>320.60000000000002</v>
      </c>
      <c r="J370" s="77">
        <v>0</v>
      </c>
      <c r="K370" s="77">
        <v>4.6561699799999996</v>
      </c>
      <c r="L370" s="78">
        <v>1E-4</v>
      </c>
      <c r="M370" s="78">
        <v>0</v>
      </c>
      <c r="N370" s="78">
        <v>0</v>
      </c>
    </row>
    <row r="371" spans="2:14">
      <c r="B371" t="s">
        <v>4646</v>
      </c>
      <c r="C371" t="s">
        <v>4647</v>
      </c>
      <c r="D371" t="s">
        <v>4301</v>
      </c>
      <c r="E371" t="s">
        <v>4638</v>
      </c>
      <c r="F371" t="s">
        <v>1293</v>
      </c>
      <c r="G371" t="s">
        <v>106</v>
      </c>
      <c r="H371" s="77">
        <v>544</v>
      </c>
      <c r="I371" s="77">
        <v>1314.6</v>
      </c>
      <c r="J371" s="77">
        <v>0</v>
      </c>
      <c r="K371" s="77">
        <v>25.645006464000002</v>
      </c>
      <c r="L371" s="78">
        <v>2.0000000000000001E-4</v>
      </c>
      <c r="M371" s="78">
        <v>0</v>
      </c>
      <c r="N371" s="78">
        <v>0</v>
      </c>
    </row>
    <row r="372" spans="2:14">
      <c r="B372" t="s">
        <v>4648</v>
      </c>
      <c r="C372" t="s">
        <v>4649</v>
      </c>
      <c r="D372" t="s">
        <v>4301</v>
      </c>
      <c r="E372" t="s">
        <v>4638</v>
      </c>
      <c r="F372" t="s">
        <v>1293</v>
      </c>
      <c r="G372" t="s">
        <v>106</v>
      </c>
      <c r="H372" s="77">
        <v>144</v>
      </c>
      <c r="I372" s="77">
        <v>1286.2</v>
      </c>
      <c r="J372" s="77">
        <v>0</v>
      </c>
      <c r="K372" s="77">
        <v>6.6417310079999998</v>
      </c>
      <c r="L372" s="78">
        <v>1E-4</v>
      </c>
      <c r="M372" s="78">
        <v>0</v>
      </c>
      <c r="N372" s="78">
        <v>0</v>
      </c>
    </row>
    <row r="373" spans="2:14">
      <c r="B373" t="s">
        <v>4650</v>
      </c>
      <c r="C373" t="s">
        <v>4651</v>
      </c>
      <c r="D373" t="s">
        <v>4301</v>
      </c>
      <c r="E373" t="s">
        <v>4638</v>
      </c>
      <c r="F373" t="s">
        <v>1293</v>
      </c>
      <c r="G373" t="s">
        <v>106</v>
      </c>
      <c r="H373" s="77">
        <v>350</v>
      </c>
      <c r="I373" s="77">
        <v>1187.4000000000001</v>
      </c>
      <c r="J373" s="77">
        <v>0</v>
      </c>
      <c r="K373" s="77">
        <v>14.9030574</v>
      </c>
      <c r="L373" s="78">
        <v>2.0000000000000001E-4</v>
      </c>
      <c r="M373" s="78">
        <v>0</v>
      </c>
      <c r="N373" s="78">
        <v>0</v>
      </c>
    </row>
    <row r="374" spans="2:14">
      <c r="B374" t="s">
        <v>4652</v>
      </c>
      <c r="C374" t="s">
        <v>4653</v>
      </c>
      <c r="D374" t="s">
        <v>2374</v>
      </c>
      <c r="E374" t="s">
        <v>4654</v>
      </c>
      <c r="F374" t="s">
        <v>1293</v>
      </c>
      <c r="G374" t="s">
        <v>106</v>
      </c>
      <c r="H374" s="77">
        <v>20</v>
      </c>
      <c r="I374" s="77">
        <v>9120</v>
      </c>
      <c r="J374" s="77">
        <v>0</v>
      </c>
      <c r="K374" s="77">
        <v>6.540864</v>
      </c>
      <c r="L374" s="78">
        <v>0</v>
      </c>
      <c r="M374" s="78">
        <v>0</v>
      </c>
      <c r="N374" s="78">
        <v>0</v>
      </c>
    </row>
    <row r="375" spans="2:14">
      <c r="B375" t="s">
        <v>4655</v>
      </c>
      <c r="C375" t="s">
        <v>4656</v>
      </c>
      <c r="D375" t="s">
        <v>123</v>
      </c>
      <c r="E375" t="s">
        <v>4657</v>
      </c>
      <c r="F375" t="s">
        <v>1293</v>
      </c>
      <c r="G375" t="s">
        <v>106</v>
      </c>
      <c r="H375" s="77">
        <v>800</v>
      </c>
      <c r="I375" s="77">
        <v>527</v>
      </c>
      <c r="J375" s="77">
        <v>0</v>
      </c>
      <c r="K375" s="77">
        <v>15.118575999999999</v>
      </c>
      <c r="L375" s="78">
        <v>0</v>
      </c>
      <c r="M375" s="78">
        <v>0</v>
      </c>
      <c r="N375" s="78">
        <v>0</v>
      </c>
    </row>
    <row r="376" spans="2:14">
      <c r="B376" t="s">
        <v>4658</v>
      </c>
      <c r="C376" t="s">
        <v>4659</v>
      </c>
      <c r="D376" t="s">
        <v>4301</v>
      </c>
      <c r="E376" t="s">
        <v>4657</v>
      </c>
      <c r="F376" t="s">
        <v>1293</v>
      </c>
      <c r="G376" t="s">
        <v>106</v>
      </c>
      <c r="H376" s="77">
        <v>9486</v>
      </c>
      <c r="I376" s="77">
        <v>689.7</v>
      </c>
      <c r="J376" s="77">
        <v>0</v>
      </c>
      <c r="K376" s="77">
        <v>234.61384201199999</v>
      </c>
      <c r="L376" s="78">
        <v>2.9999999999999997E-4</v>
      </c>
      <c r="M376" s="78">
        <v>1E-4</v>
      </c>
      <c r="N376" s="78">
        <v>0</v>
      </c>
    </row>
    <row r="377" spans="2:14">
      <c r="B377" t="s">
        <v>4660</v>
      </c>
      <c r="C377" t="s">
        <v>4661</v>
      </c>
      <c r="D377" t="s">
        <v>4301</v>
      </c>
      <c r="E377" t="s">
        <v>2785</v>
      </c>
      <c r="F377" t="s">
        <v>1293</v>
      </c>
      <c r="G377" t="s">
        <v>106</v>
      </c>
      <c r="H377" s="77">
        <v>148</v>
      </c>
      <c r="I377" s="77">
        <v>985.6</v>
      </c>
      <c r="J377" s="77">
        <v>0</v>
      </c>
      <c r="K377" s="77">
        <v>5.2308551679999997</v>
      </c>
      <c r="L377" s="78">
        <v>0</v>
      </c>
      <c r="M377" s="78">
        <v>0</v>
      </c>
      <c r="N377" s="78">
        <v>0</v>
      </c>
    </row>
    <row r="378" spans="2:14">
      <c r="B378" t="s">
        <v>4662</v>
      </c>
      <c r="C378" t="s">
        <v>4663</v>
      </c>
      <c r="D378" t="s">
        <v>4301</v>
      </c>
      <c r="E378" t="s">
        <v>2785</v>
      </c>
      <c r="F378" t="s">
        <v>1293</v>
      </c>
      <c r="G378" t="s">
        <v>106</v>
      </c>
      <c r="H378" s="77">
        <v>100</v>
      </c>
      <c r="I378" s="77">
        <v>2289</v>
      </c>
      <c r="J378" s="77">
        <v>0</v>
      </c>
      <c r="K378" s="77">
        <v>8.2083539999999999</v>
      </c>
      <c r="L378" s="78">
        <v>0</v>
      </c>
      <c r="M378" s="78">
        <v>0</v>
      </c>
      <c r="N378" s="78">
        <v>0</v>
      </c>
    </row>
    <row r="379" spans="2:14">
      <c r="B379" t="s">
        <v>4664</v>
      </c>
      <c r="C379" t="s">
        <v>4665</v>
      </c>
      <c r="D379" t="s">
        <v>4301</v>
      </c>
      <c r="E379" t="s">
        <v>2785</v>
      </c>
      <c r="F379" t="s">
        <v>1293</v>
      </c>
      <c r="G379" t="s">
        <v>106</v>
      </c>
      <c r="H379" s="77">
        <v>200</v>
      </c>
      <c r="I379" s="77">
        <v>1989</v>
      </c>
      <c r="J379" s="77">
        <v>0</v>
      </c>
      <c r="K379" s="77">
        <v>14.265108</v>
      </c>
      <c r="L379" s="78">
        <v>0</v>
      </c>
      <c r="M379" s="78">
        <v>0</v>
      </c>
      <c r="N379" s="78">
        <v>0</v>
      </c>
    </row>
    <row r="380" spans="2:14">
      <c r="B380" t="s">
        <v>4666</v>
      </c>
      <c r="C380" t="s">
        <v>4667</v>
      </c>
      <c r="D380" t="s">
        <v>398</v>
      </c>
      <c r="E380" t="s">
        <v>2785</v>
      </c>
      <c r="F380" t="s">
        <v>1293</v>
      </c>
      <c r="G380" t="s">
        <v>106</v>
      </c>
      <c r="H380" s="77">
        <v>200</v>
      </c>
      <c r="I380" s="77">
        <v>3757</v>
      </c>
      <c r="J380" s="77">
        <v>0</v>
      </c>
      <c r="K380" s="77">
        <v>26.945204</v>
      </c>
      <c r="L380" s="78">
        <v>0</v>
      </c>
      <c r="M380" s="78">
        <v>0</v>
      </c>
      <c r="N380" s="78">
        <v>0</v>
      </c>
    </row>
    <row r="381" spans="2:14">
      <c r="B381" t="s">
        <v>4668</v>
      </c>
      <c r="C381" t="s">
        <v>4669</v>
      </c>
      <c r="D381" t="s">
        <v>398</v>
      </c>
      <c r="E381" t="s">
        <v>2785</v>
      </c>
      <c r="F381" t="s">
        <v>1293</v>
      </c>
      <c r="G381" t="s">
        <v>106</v>
      </c>
      <c r="H381" s="77">
        <v>437</v>
      </c>
      <c r="I381" s="77">
        <v>2194</v>
      </c>
      <c r="J381" s="77">
        <v>0</v>
      </c>
      <c r="K381" s="77">
        <v>34.381779080000001</v>
      </c>
      <c r="L381" s="78">
        <v>0</v>
      </c>
      <c r="M381" s="78">
        <v>0</v>
      </c>
      <c r="N381" s="78">
        <v>0</v>
      </c>
    </row>
    <row r="382" spans="2:14">
      <c r="B382" t="s">
        <v>4670</v>
      </c>
      <c r="C382" t="s">
        <v>4671</v>
      </c>
      <c r="D382" t="s">
        <v>398</v>
      </c>
      <c r="E382" t="s">
        <v>4181</v>
      </c>
      <c r="F382" t="s">
        <v>1293</v>
      </c>
      <c r="G382" t="s">
        <v>106</v>
      </c>
      <c r="H382" s="77">
        <v>200</v>
      </c>
      <c r="I382" s="77">
        <v>4222</v>
      </c>
      <c r="J382" s="77">
        <v>0</v>
      </c>
      <c r="K382" s="77">
        <v>30.280183999999998</v>
      </c>
      <c r="L382" s="78">
        <v>0</v>
      </c>
      <c r="M382" s="78">
        <v>0</v>
      </c>
      <c r="N382" s="78">
        <v>0</v>
      </c>
    </row>
    <row r="383" spans="2:14">
      <c r="B383" t="s">
        <v>4672</v>
      </c>
      <c r="C383" t="s">
        <v>4673</v>
      </c>
      <c r="D383" t="s">
        <v>2374</v>
      </c>
      <c r="E383" t="s">
        <v>4412</v>
      </c>
      <c r="F383" t="s">
        <v>1293</v>
      </c>
      <c r="G383" t="s">
        <v>106</v>
      </c>
      <c r="H383" s="77">
        <v>300</v>
      </c>
      <c r="I383" s="77">
        <v>2126</v>
      </c>
      <c r="J383" s="77">
        <v>0</v>
      </c>
      <c r="K383" s="77">
        <v>22.871507999999999</v>
      </c>
      <c r="L383" s="78">
        <v>0</v>
      </c>
      <c r="M383" s="78">
        <v>0</v>
      </c>
      <c r="N383" s="78">
        <v>0</v>
      </c>
    </row>
    <row r="384" spans="2:14">
      <c r="B384" t="s">
        <v>4674</v>
      </c>
      <c r="C384" t="s">
        <v>4675</v>
      </c>
      <c r="D384" t="s">
        <v>123</v>
      </c>
      <c r="E384" t="s">
        <v>4676</v>
      </c>
      <c r="F384" t="s">
        <v>1293</v>
      </c>
      <c r="G384" t="s">
        <v>106</v>
      </c>
      <c r="H384" s="77">
        <v>92</v>
      </c>
      <c r="I384" s="77">
        <v>681</v>
      </c>
      <c r="J384" s="77">
        <v>0</v>
      </c>
      <c r="K384" s="77">
        <v>2.2467007200000002</v>
      </c>
      <c r="L384" s="78">
        <v>0</v>
      </c>
      <c r="M384" s="78">
        <v>0</v>
      </c>
      <c r="N384" s="78">
        <v>0</v>
      </c>
    </row>
    <row r="385" spans="2:14">
      <c r="B385" t="s">
        <v>4677</v>
      </c>
      <c r="C385" t="s">
        <v>4678</v>
      </c>
      <c r="D385" t="s">
        <v>398</v>
      </c>
      <c r="E385" t="s">
        <v>4679</v>
      </c>
      <c r="F385" t="s">
        <v>1293</v>
      </c>
      <c r="G385" t="s">
        <v>106</v>
      </c>
      <c r="H385" s="77">
        <v>1500</v>
      </c>
      <c r="I385" s="77">
        <v>3252</v>
      </c>
      <c r="J385" s="77">
        <v>0</v>
      </c>
      <c r="K385" s="77">
        <v>174.92508000000001</v>
      </c>
      <c r="L385" s="78">
        <v>0</v>
      </c>
      <c r="M385" s="78">
        <v>0</v>
      </c>
      <c r="N385" s="78">
        <v>0</v>
      </c>
    </row>
    <row r="386" spans="2:14">
      <c r="B386" t="s">
        <v>4680</v>
      </c>
      <c r="C386" t="s">
        <v>4681</v>
      </c>
      <c r="D386" t="s">
        <v>398</v>
      </c>
      <c r="E386" t="s">
        <v>4502</v>
      </c>
      <c r="F386" t="s">
        <v>1293</v>
      </c>
      <c r="G386" t="s">
        <v>106</v>
      </c>
      <c r="H386" s="77">
        <v>820</v>
      </c>
      <c r="I386" s="77">
        <v>1723</v>
      </c>
      <c r="J386" s="77">
        <v>0</v>
      </c>
      <c r="K386" s="77">
        <v>50.665159600000003</v>
      </c>
      <c r="L386" s="78">
        <v>0</v>
      </c>
      <c r="M386" s="78">
        <v>0</v>
      </c>
      <c r="N386" s="78">
        <v>0</v>
      </c>
    </row>
    <row r="387" spans="2:14">
      <c r="B387" t="s">
        <v>4682</v>
      </c>
      <c r="C387" t="s">
        <v>4683</v>
      </c>
      <c r="D387" t="s">
        <v>123</v>
      </c>
      <c r="E387" t="s">
        <v>4684</v>
      </c>
      <c r="F387" t="s">
        <v>1293</v>
      </c>
      <c r="G387" t="s">
        <v>106</v>
      </c>
      <c r="H387" s="77">
        <v>55193</v>
      </c>
      <c r="I387" s="77">
        <v>516</v>
      </c>
      <c r="J387" s="77">
        <v>0</v>
      </c>
      <c r="K387" s="77">
        <v>1021.27802568</v>
      </c>
      <c r="L387" s="78">
        <v>1.1999999999999999E-3</v>
      </c>
      <c r="M387" s="78">
        <v>2.9999999999999997E-4</v>
      </c>
      <c r="N387" s="78">
        <v>0</v>
      </c>
    </row>
    <row r="388" spans="2:14">
      <c r="B388" t="s">
        <v>4682</v>
      </c>
      <c r="C388" t="s">
        <v>4683</v>
      </c>
      <c r="D388" t="s">
        <v>123</v>
      </c>
      <c r="E388" t="s">
        <v>4684</v>
      </c>
      <c r="F388" t="s">
        <v>1293</v>
      </c>
      <c r="G388" t="s">
        <v>116</v>
      </c>
      <c r="H388" s="77">
        <v>110</v>
      </c>
      <c r="I388" s="77">
        <v>550</v>
      </c>
      <c r="J388" s="77">
        <v>0</v>
      </c>
      <c r="K388" s="77">
        <v>1.6013744999999999</v>
      </c>
      <c r="L388" s="78">
        <v>0</v>
      </c>
      <c r="M388" s="78">
        <v>0</v>
      </c>
      <c r="N388" s="78">
        <v>0</v>
      </c>
    </row>
    <row r="389" spans="2:14">
      <c r="B389" t="s">
        <v>4682</v>
      </c>
      <c r="C389" t="s">
        <v>4683</v>
      </c>
      <c r="D389" t="s">
        <v>123</v>
      </c>
      <c r="E389" t="s">
        <v>4684</v>
      </c>
      <c r="F389" t="s">
        <v>1293</v>
      </c>
      <c r="G389" t="s">
        <v>116</v>
      </c>
      <c r="H389" s="77">
        <v>1388</v>
      </c>
      <c r="I389" s="77">
        <v>544</v>
      </c>
      <c r="J389" s="77">
        <v>0</v>
      </c>
      <c r="K389" s="77">
        <v>19.986000768</v>
      </c>
      <c r="L389" s="78">
        <v>0</v>
      </c>
      <c r="M389" s="78">
        <v>0</v>
      </c>
      <c r="N389" s="78">
        <v>0</v>
      </c>
    </row>
    <row r="390" spans="2:14">
      <c r="B390" t="s">
        <v>4685</v>
      </c>
      <c r="C390" t="s">
        <v>4686</v>
      </c>
      <c r="D390" t="s">
        <v>123</v>
      </c>
      <c r="E390" t="s">
        <v>4684</v>
      </c>
      <c r="F390" t="s">
        <v>1293</v>
      </c>
      <c r="G390" t="s">
        <v>106</v>
      </c>
      <c r="H390" s="77">
        <v>2</v>
      </c>
      <c r="I390" s="77">
        <v>782</v>
      </c>
      <c r="J390" s="77">
        <v>0</v>
      </c>
      <c r="K390" s="77">
        <v>5.6085040000000003E-2</v>
      </c>
      <c r="L390" s="78">
        <v>0</v>
      </c>
      <c r="M390" s="78">
        <v>0</v>
      </c>
      <c r="N390" s="78">
        <v>0</v>
      </c>
    </row>
    <row r="391" spans="2:14">
      <c r="B391" t="s">
        <v>4687</v>
      </c>
      <c r="C391" t="s">
        <v>4688</v>
      </c>
      <c r="D391" t="s">
        <v>398</v>
      </c>
      <c r="E391" t="s">
        <v>4225</v>
      </c>
      <c r="F391" t="s">
        <v>1293</v>
      </c>
      <c r="G391" t="s">
        <v>106</v>
      </c>
      <c r="H391" s="77">
        <v>147</v>
      </c>
      <c r="I391" s="77">
        <v>18418</v>
      </c>
      <c r="J391" s="77">
        <v>0</v>
      </c>
      <c r="K391" s="77">
        <v>97.089013559999998</v>
      </c>
      <c r="L391" s="78">
        <v>0</v>
      </c>
      <c r="M391" s="78">
        <v>0</v>
      </c>
      <c r="N391" s="78">
        <v>0</v>
      </c>
    </row>
    <row r="392" spans="2:14">
      <c r="B392" t="s">
        <v>4689</v>
      </c>
      <c r="C392" t="s">
        <v>4690</v>
      </c>
      <c r="D392" t="s">
        <v>398</v>
      </c>
      <c r="E392" t="s">
        <v>4691</v>
      </c>
      <c r="F392" t="s">
        <v>1293</v>
      </c>
      <c r="G392" t="s">
        <v>106</v>
      </c>
      <c r="H392" s="77">
        <v>80</v>
      </c>
      <c r="I392" s="77">
        <v>1324</v>
      </c>
      <c r="J392" s="77">
        <v>0</v>
      </c>
      <c r="K392" s="77">
        <v>3.7982912</v>
      </c>
      <c r="L392" s="78">
        <v>0</v>
      </c>
      <c r="M392" s="78">
        <v>0</v>
      </c>
      <c r="N392" s="78">
        <v>0</v>
      </c>
    </row>
    <row r="393" spans="2:14">
      <c r="B393" t="s">
        <v>4692</v>
      </c>
      <c r="C393" t="s">
        <v>4693</v>
      </c>
      <c r="D393" t="s">
        <v>2374</v>
      </c>
      <c r="E393" t="s">
        <v>4694</v>
      </c>
      <c r="F393" t="s">
        <v>1293</v>
      </c>
      <c r="G393" t="s">
        <v>106</v>
      </c>
      <c r="H393" s="77">
        <v>2231</v>
      </c>
      <c r="I393" s="77">
        <v>1759.2</v>
      </c>
      <c r="J393" s="77">
        <v>0</v>
      </c>
      <c r="K393" s="77">
        <v>140.74243867199999</v>
      </c>
      <c r="L393" s="78">
        <v>1.1999999999999999E-3</v>
      </c>
      <c r="M393" s="78">
        <v>0</v>
      </c>
      <c r="N393" s="78">
        <v>0</v>
      </c>
    </row>
    <row r="394" spans="2:14">
      <c r="B394" t="s">
        <v>4695</v>
      </c>
      <c r="C394" t="s">
        <v>4696</v>
      </c>
      <c r="D394" t="s">
        <v>4276</v>
      </c>
      <c r="E394" t="s">
        <v>4697</v>
      </c>
      <c r="F394" t="s">
        <v>4042</v>
      </c>
      <c r="G394" t="s">
        <v>110</v>
      </c>
      <c r="H394" s="77">
        <v>6628</v>
      </c>
      <c r="I394" s="77">
        <v>19850</v>
      </c>
      <c r="J394" s="77">
        <v>0</v>
      </c>
      <c r="K394" s="77">
        <v>5126.0666996</v>
      </c>
      <c r="L394" s="78">
        <v>3.5999999999999999E-3</v>
      </c>
      <c r="M394" s="78">
        <v>1.2999999999999999E-3</v>
      </c>
      <c r="N394" s="78">
        <v>2.0000000000000001E-4</v>
      </c>
    </row>
    <row r="395" spans="2:14">
      <c r="B395" t="s">
        <v>4698</v>
      </c>
      <c r="C395" t="s">
        <v>4699</v>
      </c>
      <c r="D395" t="s">
        <v>2374</v>
      </c>
      <c r="E395" t="s">
        <v>2785</v>
      </c>
      <c r="F395" t="s">
        <v>4042</v>
      </c>
      <c r="G395" t="s">
        <v>106</v>
      </c>
      <c r="H395" s="77">
        <v>11191</v>
      </c>
      <c r="I395" s="77">
        <v>8206</v>
      </c>
      <c r="J395" s="77">
        <v>0</v>
      </c>
      <c r="K395" s="77">
        <v>3293.14378756</v>
      </c>
      <c r="L395" s="78">
        <v>0</v>
      </c>
      <c r="M395" s="78">
        <v>8.9999999999999998E-4</v>
      </c>
      <c r="N395" s="78">
        <v>1E-4</v>
      </c>
    </row>
    <row r="396" spans="2:14">
      <c r="B396" t="s">
        <v>4700</v>
      </c>
      <c r="C396" t="s">
        <v>4701</v>
      </c>
      <c r="D396" t="s">
        <v>2374</v>
      </c>
      <c r="E396" t="s">
        <v>2785</v>
      </c>
      <c r="F396" t="s">
        <v>4042</v>
      </c>
      <c r="G396" t="s">
        <v>106</v>
      </c>
      <c r="H396" s="77">
        <v>212</v>
      </c>
      <c r="I396" s="77">
        <v>10480</v>
      </c>
      <c r="J396" s="77">
        <v>0</v>
      </c>
      <c r="K396" s="77">
        <v>79.672313599999995</v>
      </c>
      <c r="L396" s="78">
        <v>0</v>
      </c>
      <c r="M396" s="78">
        <v>0</v>
      </c>
      <c r="N396" s="78">
        <v>0</v>
      </c>
    </row>
    <row r="397" spans="2:14">
      <c r="B397" t="s">
        <v>4702</v>
      </c>
      <c r="C397" t="s">
        <v>4703</v>
      </c>
      <c r="D397" t="s">
        <v>2374</v>
      </c>
      <c r="E397" t="s">
        <v>2785</v>
      </c>
      <c r="F397" t="s">
        <v>4042</v>
      </c>
      <c r="G397" t="s">
        <v>106</v>
      </c>
      <c r="H397" s="77">
        <v>118</v>
      </c>
      <c r="I397" s="77">
        <v>11715</v>
      </c>
      <c r="J397" s="77">
        <v>0</v>
      </c>
      <c r="K397" s="77">
        <v>49.5717882</v>
      </c>
      <c r="L397" s="78">
        <v>0</v>
      </c>
      <c r="M397" s="78">
        <v>0</v>
      </c>
      <c r="N397" s="78">
        <v>0</v>
      </c>
    </row>
    <row r="398" spans="2:14">
      <c r="B398" t="s">
        <v>4704</v>
      </c>
      <c r="C398" t="s">
        <v>4705</v>
      </c>
      <c r="D398" t="s">
        <v>2374</v>
      </c>
      <c r="E398" t="s">
        <v>2785</v>
      </c>
      <c r="F398" t="s">
        <v>4042</v>
      </c>
      <c r="G398" t="s">
        <v>106</v>
      </c>
      <c r="H398" s="77">
        <v>53</v>
      </c>
      <c r="I398" s="77">
        <v>9858</v>
      </c>
      <c r="J398" s="77">
        <v>0</v>
      </c>
      <c r="K398" s="77">
        <v>18.73591764</v>
      </c>
      <c r="L398" s="78">
        <v>0</v>
      </c>
      <c r="M398" s="78">
        <v>0</v>
      </c>
      <c r="N398" s="78">
        <v>0</v>
      </c>
    </row>
    <row r="399" spans="2:14">
      <c r="B399" t="s">
        <v>4706</v>
      </c>
      <c r="C399" t="s">
        <v>4707</v>
      </c>
      <c r="D399" t="s">
        <v>2896</v>
      </c>
      <c r="E399" t="s">
        <v>2785</v>
      </c>
      <c r="F399" t="s">
        <v>4042</v>
      </c>
      <c r="G399" t="s">
        <v>106</v>
      </c>
      <c r="H399" s="77">
        <v>19153</v>
      </c>
      <c r="I399" s="77">
        <v>8688.5</v>
      </c>
      <c r="J399" s="77">
        <v>0</v>
      </c>
      <c r="K399" s="77">
        <v>5967.4927403299998</v>
      </c>
      <c r="L399" s="78">
        <v>7.4000000000000003E-3</v>
      </c>
      <c r="M399" s="78">
        <v>1.6000000000000001E-3</v>
      </c>
      <c r="N399" s="78">
        <v>2.0000000000000001E-4</v>
      </c>
    </row>
    <row r="400" spans="2:14">
      <c r="B400" t="s">
        <v>4708</v>
      </c>
      <c r="C400" t="s">
        <v>4709</v>
      </c>
      <c r="D400" t="s">
        <v>2896</v>
      </c>
      <c r="E400" t="s">
        <v>2785</v>
      </c>
      <c r="F400" t="s">
        <v>4042</v>
      </c>
      <c r="G400" t="s">
        <v>106</v>
      </c>
      <c r="H400" s="77">
        <v>107577.18</v>
      </c>
      <c r="I400" s="77">
        <v>9089</v>
      </c>
      <c r="J400" s="77">
        <v>0</v>
      </c>
      <c r="K400" s="77">
        <v>35062.795946257203</v>
      </c>
      <c r="L400" s="78">
        <v>3.3999999999999998E-3</v>
      </c>
      <c r="M400" s="78">
        <v>9.1000000000000004E-3</v>
      </c>
      <c r="N400" s="78">
        <v>1.4E-3</v>
      </c>
    </row>
    <row r="401" spans="2:14">
      <c r="B401" t="s">
        <v>4708</v>
      </c>
      <c r="C401" t="s">
        <v>4709</v>
      </c>
      <c r="D401" t="s">
        <v>2896</v>
      </c>
      <c r="E401" t="s">
        <v>2785</v>
      </c>
      <c r="F401" t="s">
        <v>4042</v>
      </c>
      <c r="G401" t="s">
        <v>106</v>
      </c>
      <c r="H401" s="77">
        <v>19510</v>
      </c>
      <c r="I401" s="77">
        <v>9089</v>
      </c>
      <c r="J401" s="77">
        <v>0</v>
      </c>
      <c r="K401" s="77">
        <v>6358.9243453999998</v>
      </c>
      <c r="L401" s="78">
        <v>5.0000000000000001E-4</v>
      </c>
      <c r="M401" s="78">
        <v>1.6999999999999999E-3</v>
      </c>
      <c r="N401" s="78">
        <v>2.9999999999999997E-4</v>
      </c>
    </row>
    <row r="402" spans="2:14">
      <c r="B402" t="s">
        <v>4710</v>
      </c>
      <c r="C402" t="s">
        <v>4711</v>
      </c>
      <c r="D402" t="s">
        <v>2896</v>
      </c>
      <c r="E402" t="s">
        <v>2785</v>
      </c>
      <c r="F402" t="s">
        <v>4042</v>
      </c>
      <c r="G402" t="s">
        <v>106</v>
      </c>
      <c r="H402" s="77">
        <v>19316</v>
      </c>
      <c r="I402" s="77">
        <v>10262</v>
      </c>
      <c r="J402" s="77">
        <v>0</v>
      </c>
      <c r="K402" s="77">
        <v>7108.1976011200004</v>
      </c>
      <c r="L402" s="78">
        <v>4.0000000000000002E-4</v>
      </c>
      <c r="M402" s="78">
        <v>1.9E-3</v>
      </c>
      <c r="N402" s="78">
        <v>2.9999999999999997E-4</v>
      </c>
    </row>
    <row r="403" spans="2:14">
      <c r="B403" t="s">
        <v>4712</v>
      </c>
      <c r="C403" t="s">
        <v>4713</v>
      </c>
      <c r="D403" t="s">
        <v>2896</v>
      </c>
      <c r="E403" t="s">
        <v>2785</v>
      </c>
      <c r="F403" t="s">
        <v>4042</v>
      </c>
      <c r="G403" t="s">
        <v>110</v>
      </c>
      <c r="H403" s="77">
        <v>1773</v>
      </c>
      <c r="I403" s="77">
        <v>8965</v>
      </c>
      <c r="J403" s="77">
        <v>16.21812731</v>
      </c>
      <c r="K403" s="77">
        <v>635.51697439999998</v>
      </c>
      <c r="L403" s="78">
        <v>0</v>
      </c>
      <c r="M403" s="78">
        <v>2.0000000000000001E-4</v>
      </c>
      <c r="N403" s="78">
        <v>0</v>
      </c>
    </row>
    <row r="404" spans="2:14">
      <c r="B404" t="s">
        <v>4714</v>
      </c>
      <c r="C404" t="s">
        <v>4715</v>
      </c>
      <c r="D404" t="s">
        <v>2896</v>
      </c>
      <c r="E404" t="s">
        <v>2785</v>
      </c>
      <c r="F404" t="s">
        <v>4042</v>
      </c>
      <c r="G404" t="s">
        <v>106</v>
      </c>
      <c r="H404" s="77">
        <v>2800</v>
      </c>
      <c r="I404" s="77">
        <v>525.20000000000005</v>
      </c>
      <c r="J404" s="77">
        <v>0</v>
      </c>
      <c r="K404" s="77">
        <v>52.734281600000003</v>
      </c>
      <c r="L404" s="78">
        <v>8.0000000000000004E-4</v>
      </c>
      <c r="M404" s="78">
        <v>0</v>
      </c>
      <c r="N404" s="78">
        <v>0</v>
      </c>
    </row>
    <row r="405" spans="2:14">
      <c r="B405" t="s">
        <v>4716</v>
      </c>
      <c r="C405" t="s">
        <v>4717</v>
      </c>
      <c r="D405" t="s">
        <v>2896</v>
      </c>
      <c r="E405" t="s">
        <v>2785</v>
      </c>
      <c r="F405" t="s">
        <v>4042</v>
      </c>
      <c r="G405" t="s">
        <v>106</v>
      </c>
      <c r="H405" s="77">
        <v>241</v>
      </c>
      <c r="I405" s="77">
        <v>12812</v>
      </c>
      <c r="J405" s="77">
        <v>0</v>
      </c>
      <c r="K405" s="77">
        <v>110.72463512</v>
      </c>
      <c r="L405" s="78">
        <v>0</v>
      </c>
      <c r="M405" s="78">
        <v>0</v>
      </c>
      <c r="N405" s="78">
        <v>0</v>
      </c>
    </row>
    <row r="406" spans="2:14">
      <c r="B406" t="s">
        <v>4718</v>
      </c>
      <c r="C406" t="s">
        <v>4719</v>
      </c>
      <c r="D406" t="s">
        <v>2896</v>
      </c>
      <c r="E406" t="s">
        <v>2785</v>
      </c>
      <c r="F406" t="s">
        <v>4042</v>
      </c>
      <c r="G406" t="s">
        <v>106</v>
      </c>
      <c r="H406" s="77">
        <v>463</v>
      </c>
      <c r="I406" s="77">
        <v>14265</v>
      </c>
      <c r="J406" s="77">
        <v>0</v>
      </c>
      <c r="K406" s="77">
        <v>236.8443627</v>
      </c>
      <c r="L406" s="78">
        <v>1E-4</v>
      </c>
      <c r="M406" s="78">
        <v>1E-4</v>
      </c>
      <c r="N406" s="78">
        <v>0</v>
      </c>
    </row>
    <row r="407" spans="2:14">
      <c r="B407" t="s">
        <v>4720</v>
      </c>
      <c r="C407" t="s">
        <v>4721</v>
      </c>
      <c r="D407" t="s">
        <v>4276</v>
      </c>
      <c r="E407" t="s">
        <v>1355</v>
      </c>
      <c r="F407" t="s">
        <v>4042</v>
      </c>
      <c r="G407" t="s">
        <v>110</v>
      </c>
      <c r="H407" s="77">
        <v>3021</v>
      </c>
      <c r="I407" s="77">
        <v>21921.040000000001</v>
      </c>
      <c r="J407" s="77">
        <v>0</v>
      </c>
      <c r="K407" s="77">
        <v>2580.19852021008</v>
      </c>
      <c r="L407" s="78">
        <v>1.8E-3</v>
      </c>
      <c r="M407" s="78">
        <v>6.9999999999999999E-4</v>
      </c>
      <c r="N407" s="78">
        <v>1E-4</v>
      </c>
    </row>
    <row r="408" spans="2:14">
      <c r="B408" t="s">
        <v>4722</v>
      </c>
      <c r="C408" t="s">
        <v>4723</v>
      </c>
      <c r="D408" t="s">
        <v>2656</v>
      </c>
      <c r="E408" t="s">
        <v>4357</v>
      </c>
      <c r="F408" t="s">
        <v>4042</v>
      </c>
      <c r="G408" t="s">
        <v>110</v>
      </c>
      <c r="H408" s="77">
        <v>10423</v>
      </c>
      <c r="I408" s="77">
        <v>14135</v>
      </c>
      <c r="J408" s="77">
        <v>0</v>
      </c>
      <c r="K408" s="77">
        <v>5740.23658901</v>
      </c>
      <c r="L408" s="78">
        <v>5.7000000000000002E-3</v>
      </c>
      <c r="M408" s="78">
        <v>1.5E-3</v>
      </c>
      <c r="N408" s="78">
        <v>2.0000000000000001E-4</v>
      </c>
    </row>
    <row r="409" spans="2:14">
      <c r="B409" t="s">
        <v>4724</v>
      </c>
      <c r="C409" t="s">
        <v>4725</v>
      </c>
      <c r="D409" t="s">
        <v>2896</v>
      </c>
      <c r="E409" t="s">
        <v>4357</v>
      </c>
      <c r="F409" t="s">
        <v>4042</v>
      </c>
      <c r="G409" t="s">
        <v>106</v>
      </c>
      <c r="H409" s="77">
        <v>8018</v>
      </c>
      <c r="I409" s="77">
        <v>16036</v>
      </c>
      <c r="J409" s="77">
        <v>0</v>
      </c>
      <c r="K409" s="77">
        <v>4610.7585972799998</v>
      </c>
      <c r="L409" s="78">
        <v>1.8700000000000001E-2</v>
      </c>
      <c r="M409" s="78">
        <v>1.1999999999999999E-3</v>
      </c>
      <c r="N409" s="78">
        <v>2.0000000000000001E-4</v>
      </c>
    </row>
    <row r="410" spans="2:14">
      <c r="B410" t="s">
        <v>4726</v>
      </c>
      <c r="C410" t="s">
        <v>4727</v>
      </c>
      <c r="D410" t="s">
        <v>398</v>
      </c>
      <c r="E410" t="s">
        <v>4181</v>
      </c>
      <c r="F410" t="s">
        <v>4042</v>
      </c>
      <c r="G410" t="s">
        <v>106</v>
      </c>
      <c r="H410" s="77">
        <v>6595</v>
      </c>
      <c r="I410" s="77">
        <v>852</v>
      </c>
      <c r="J410" s="77">
        <v>0</v>
      </c>
      <c r="K410" s="77">
        <v>201.49518839999999</v>
      </c>
      <c r="L410" s="78">
        <v>2.0000000000000001E-4</v>
      </c>
      <c r="M410" s="78">
        <v>1E-4</v>
      </c>
      <c r="N410" s="78">
        <v>0</v>
      </c>
    </row>
    <row r="411" spans="2:14">
      <c r="B411" t="s">
        <v>4728</v>
      </c>
      <c r="C411" t="s">
        <v>4729</v>
      </c>
      <c r="D411" t="s">
        <v>2374</v>
      </c>
      <c r="E411" t="s">
        <v>4400</v>
      </c>
      <c r="F411" t="s">
        <v>4042</v>
      </c>
      <c r="G411" t="s">
        <v>106</v>
      </c>
      <c r="H411" s="77">
        <v>840</v>
      </c>
      <c r="I411" s="77">
        <v>4780</v>
      </c>
      <c r="J411" s="77">
        <v>0.40665240000000002</v>
      </c>
      <c r="K411" s="77">
        <v>144.39172439999999</v>
      </c>
      <c r="L411" s="78">
        <v>0</v>
      </c>
      <c r="M411" s="78">
        <v>0</v>
      </c>
      <c r="N411" s="78">
        <v>0</v>
      </c>
    </row>
    <row r="412" spans="2:14">
      <c r="B412" t="s">
        <v>4730</v>
      </c>
      <c r="C412" t="s">
        <v>4731</v>
      </c>
      <c r="D412" t="s">
        <v>2374</v>
      </c>
      <c r="E412" t="s">
        <v>4442</v>
      </c>
      <c r="F412" t="s">
        <v>4042</v>
      </c>
      <c r="G412" t="s">
        <v>106</v>
      </c>
      <c r="H412" s="77">
        <v>65245</v>
      </c>
      <c r="I412" s="77">
        <v>1732</v>
      </c>
      <c r="J412" s="77">
        <v>0</v>
      </c>
      <c r="K412" s="77">
        <v>4052.3356324000001</v>
      </c>
      <c r="L412" s="78">
        <v>1.1000000000000001E-3</v>
      </c>
      <c r="M412" s="78">
        <v>1.1000000000000001E-3</v>
      </c>
      <c r="N412" s="78">
        <v>2.0000000000000001E-4</v>
      </c>
    </row>
    <row r="413" spans="2:14">
      <c r="B413" t="s">
        <v>4732</v>
      </c>
      <c r="C413" t="s">
        <v>4733</v>
      </c>
      <c r="D413" t="s">
        <v>398</v>
      </c>
      <c r="E413" t="s">
        <v>4734</v>
      </c>
      <c r="F413" t="s">
        <v>4042</v>
      </c>
      <c r="G413" t="s">
        <v>106</v>
      </c>
      <c r="H413" s="77">
        <v>28211</v>
      </c>
      <c r="I413" s="77">
        <v>9544</v>
      </c>
      <c r="J413" s="77">
        <v>0</v>
      </c>
      <c r="K413" s="77">
        <v>9655.1538142400004</v>
      </c>
      <c r="L413" s="78">
        <v>4.1000000000000003E-3</v>
      </c>
      <c r="M413" s="78">
        <v>2.5000000000000001E-3</v>
      </c>
      <c r="N413" s="78">
        <v>4.0000000000000002E-4</v>
      </c>
    </row>
    <row r="414" spans="2:14">
      <c r="B414" t="s">
        <v>4735</v>
      </c>
      <c r="C414" t="s">
        <v>4736</v>
      </c>
      <c r="D414" t="s">
        <v>398</v>
      </c>
      <c r="E414" t="s">
        <v>4225</v>
      </c>
      <c r="F414" t="s">
        <v>4042</v>
      </c>
      <c r="G414" t="s">
        <v>106</v>
      </c>
      <c r="H414" s="77">
        <v>25702</v>
      </c>
      <c r="I414" s="77">
        <v>9174</v>
      </c>
      <c r="J414" s="77">
        <v>0</v>
      </c>
      <c r="K414" s="77">
        <v>8455.4347072799992</v>
      </c>
      <c r="L414" s="78">
        <v>2.9999999999999997E-4</v>
      </c>
      <c r="M414" s="78">
        <v>2.2000000000000001E-3</v>
      </c>
      <c r="N414" s="78">
        <v>2.9999999999999997E-4</v>
      </c>
    </row>
    <row r="415" spans="2:14">
      <c r="B415" t="s">
        <v>4737</v>
      </c>
      <c r="C415" t="s">
        <v>4738</v>
      </c>
      <c r="D415" t="s">
        <v>398</v>
      </c>
      <c r="E415" t="s">
        <v>4225</v>
      </c>
      <c r="F415" t="s">
        <v>4042</v>
      </c>
      <c r="G415" t="s">
        <v>106</v>
      </c>
      <c r="H415" s="77">
        <v>39612</v>
      </c>
      <c r="I415" s="77">
        <v>3233</v>
      </c>
      <c r="J415" s="77">
        <v>0</v>
      </c>
      <c r="K415" s="77">
        <v>4592.4322725599995</v>
      </c>
      <c r="L415" s="78">
        <v>6.9999999999999999E-4</v>
      </c>
      <c r="M415" s="78">
        <v>1.1999999999999999E-3</v>
      </c>
      <c r="N415" s="78">
        <v>2.0000000000000001E-4</v>
      </c>
    </row>
    <row r="416" spans="2:14">
      <c r="B416" t="s">
        <v>4739</v>
      </c>
      <c r="C416" t="s">
        <v>4740</v>
      </c>
      <c r="D416" t="s">
        <v>398</v>
      </c>
      <c r="E416" t="s">
        <v>4225</v>
      </c>
      <c r="F416" t="s">
        <v>4042</v>
      </c>
      <c r="G416" t="s">
        <v>106</v>
      </c>
      <c r="H416" s="77">
        <v>41857</v>
      </c>
      <c r="I416" s="77">
        <v>2882</v>
      </c>
      <c r="J416" s="77">
        <v>0</v>
      </c>
      <c r="K416" s="77">
        <v>4325.8590016400003</v>
      </c>
      <c r="L416" s="78">
        <v>4.8999999999999998E-3</v>
      </c>
      <c r="M416" s="78">
        <v>1.1000000000000001E-3</v>
      </c>
      <c r="N416" s="78">
        <v>2.0000000000000001E-4</v>
      </c>
    </row>
    <row r="417" spans="2:14">
      <c r="B417" t="s">
        <v>4741</v>
      </c>
      <c r="C417" t="s">
        <v>4742</v>
      </c>
      <c r="D417" t="s">
        <v>2374</v>
      </c>
      <c r="E417" t="s">
        <v>4231</v>
      </c>
      <c r="F417" t="s">
        <v>4042</v>
      </c>
      <c r="G417" t="s">
        <v>106</v>
      </c>
      <c r="H417" s="77">
        <v>23430</v>
      </c>
      <c r="I417" s="77">
        <v>5845</v>
      </c>
      <c r="J417" s="77">
        <v>0</v>
      </c>
      <c r="K417" s="77">
        <v>4910.9678309999999</v>
      </c>
      <c r="L417" s="78">
        <v>1E-3</v>
      </c>
      <c r="M417" s="78">
        <v>1.2999999999999999E-3</v>
      </c>
      <c r="N417" s="78">
        <v>2.0000000000000001E-4</v>
      </c>
    </row>
    <row r="418" spans="2:14">
      <c r="B418" t="s">
        <v>4743</v>
      </c>
      <c r="C418" t="s">
        <v>4744</v>
      </c>
      <c r="D418" t="s">
        <v>2374</v>
      </c>
      <c r="E418" t="s">
        <v>4231</v>
      </c>
      <c r="F418" t="s">
        <v>4042</v>
      </c>
      <c r="G418" t="s">
        <v>106</v>
      </c>
      <c r="H418" s="77">
        <v>977</v>
      </c>
      <c r="I418" s="77">
        <v>7967</v>
      </c>
      <c r="J418" s="77">
        <v>0</v>
      </c>
      <c r="K418" s="77">
        <v>279.12559773999999</v>
      </c>
      <c r="L418" s="78">
        <v>0</v>
      </c>
      <c r="M418" s="78">
        <v>1E-4</v>
      </c>
      <c r="N418" s="78">
        <v>0</v>
      </c>
    </row>
    <row r="419" spans="2:14">
      <c r="B419" t="s">
        <v>4745</v>
      </c>
      <c r="C419" t="s">
        <v>4746</v>
      </c>
      <c r="D419" t="s">
        <v>2374</v>
      </c>
      <c r="E419" t="s">
        <v>4231</v>
      </c>
      <c r="F419" t="s">
        <v>4042</v>
      </c>
      <c r="G419" t="s">
        <v>106</v>
      </c>
      <c r="H419" s="77">
        <v>7380</v>
      </c>
      <c r="I419" s="77">
        <v>7591.5</v>
      </c>
      <c r="J419" s="77">
        <v>0</v>
      </c>
      <c r="K419" s="77">
        <v>2009.0661822</v>
      </c>
      <c r="L419" s="78">
        <v>0</v>
      </c>
      <c r="M419" s="78">
        <v>5.0000000000000001E-4</v>
      </c>
      <c r="N419" s="78">
        <v>1E-4</v>
      </c>
    </row>
    <row r="420" spans="2:14">
      <c r="B420" t="s">
        <v>4747</v>
      </c>
      <c r="C420" t="s">
        <v>4748</v>
      </c>
      <c r="D420" t="s">
        <v>2374</v>
      </c>
      <c r="E420" t="s">
        <v>4231</v>
      </c>
      <c r="F420" t="s">
        <v>4042</v>
      </c>
      <c r="G420" t="s">
        <v>106</v>
      </c>
      <c r="H420" s="77">
        <v>9</v>
      </c>
      <c r="I420" s="77">
        <v>7345</v>
      </c>
      <c r="J420" s="77">
        <v>0</v>
      </c>
      <c r="K420" s="77">
        <v>2.3705253000000002</v>
      </c>
      <c r="L420" s="78">
        <v>0</v>
      </c>
      <c r="M420" s="78">
        <v>0</v>
      </c>
      <c r="N420" s="78">
        <v>0</v>
      </c>
    </row>
    <row r="421" spans="2:14">
      <c r="B421" t="s">
        <v>4749</v>
      </c>
      <c r="C421" t="s">
        <v>4750</v>
      </c>
      <c r="D421" t="s">
        <v>398</v>
      </c>
      <c r="E421" t="s">
        <v>4694</v>
      </c>
      <c r="F421" t="s">
        <v>4042</v>
      </c>
      <c r="G421" t="s">
        <v>106</v>
      </c>
      <c r="H421" s="77">
        <v>198590.5</v>
      </c>
      <c r="I421" s="77">
        <v>2786</v>
      </c>
      <c r="J421" s="77">
        <v>0</v>
      </c>
      <c r="K421" s="77">
        <v>19840.374549380002</v>
      </c>
      <c r="L421" s="78">
        <v>2.5000000000000001E-3</v>
      </c>
      <c r="M421" s="78">
        <v>5.1999999999999998E-3</v>
      </c>
      <c r="N421" s="78">
        <v>8.0000000000000004E-4</v>
      </c>
    </row>
    <row r="422" spans="2:14">
      <c r="B422" t="s">
        <v>4751</v>
      </c>
      <c r="C422" t="s">
        <v>4752</v>
      </c>
      <c r="D422" t="s">
        <v>123</v>
      </c>
      <c r="E422" t="s">
        <v>2785</v>
      </c>
      <c r="F422" t="s">
        <v>123</v>
      </c>
      <c r="G422" t="s">
        <v>106</v>
      </c>
      <c r="H422" s="77">
        <v>3010</v>
      </c>
      <c r="I422" s="77">
        <v>18073</v>
      </c>
      <c r="J422" s="77">
        <v>0</v>
      </c>
      <c r="K422" s="77">
        <v>1950.7743178000001</v>
      </c>
      <c r="L422" s="78">
        <v>0</v>
      </c>
      <c r="M422" s="78">
        <v>5.0000000000000001E-4</v>
      </c>
      <c r="N422" s="78">
        <v>1E-4</v>
      </c>
    </row>
    <row r="423" spans="2:14">
      <c r="B423" t="s">
        <v>4753</v>
      </c>
      <c r="C423" t="s">
        <v>4754</v>
      </c>
      <c r="D423" t="s">
        <v>123</v>
      </c>
      <c r="E423" t="s">
        <v>4231</v>
      </c>
      <c r="F423" t="s">
        <v>123</v>
      </c>
      <c r="G423" t="s">
        <v>106</v>
      </c>
      <c r="H423" s="77">
        <v>26164</v>
      </c>
      <c r="I423" s="77">
        <v>4725</v>
      </c>
      <c r="J423" s="77">
        <v>0</v>
      </c>
      <c r="K423" s="77">
        <v>4433.1889140000003</v>
      </c>
      <c r="L423" s="78">
        <v>0</v>
      </c>
      <c r="M423" s="78">
        <v>1.1999999999999999E-3</v>
      </c>
      <c r="N423" s="78">
        <v>2.0000000000000001E-4</v>
      </c>
    </row>
    <row r="424" spans="2:14" s="85" customFormat="1">
      <c r="B424" s="82" t="s">
        <v>4755</v>
      </c>
      <c r="C424" s="82" t="s">
        <v>4756</v>
      </c>
      <c r="D424" s="82" t="s">
        <v>2896</v>
      </c>
      <c r="E424" s="82" t="s">
        <v>2785</v>
      </c>
      <c r="F424" s="82" t="s">
        <v>3910</v>
      </c>
      <c r="G424" s="82" t="s">
        <v>106</v>
      </c>
      <c r="H424" s="83">
        <v>7750</v>
      </c>
      <c r="I424" s="83">
        <v>543.45000000000005</v>
      </c>
      <c r="J424" s="83">
        <v>0</v>
      </c>
      <c r="K424" s="83">
        <v>151.03290675</v>
      </c>
      <c r="L424" s="84">
        <v>0</v>
      </c>
      <c r="M424" s="84">
        <v>0</v>
      </c>
      <c r="N424" s="84">
        <v>0</v>
      </c>
    </row>
    <row r="425" spans="2:14" s="85" customFormat="1">
      <c r="B425" s="82" t="s">
        <v>4757</v>
      </c>
      <c r="C425" s="82" t="s">
        <v>4758</v>
      </c>
      <c r="D425" s="82" t="s">
        <v>123</v>
      </c>
      <c r="E425" s="82" t="s">
        <v>4759</v>
      </c>
      <c r="F425" s="82" t="s">
        <v>3910</v>
      </c>
      <c r="G425" s="82" t="s">
        <v>106</v>
      </c>
      <c r="H425" s="83">
        <v>15831</v>
      </c>
      <c r="I425" s="83">
        <v>809</v>
      </c>
      <c r="J425" s="83">
        <v>0</v>
      </c>
      <c r="K425" s="83">
        <v>459.26902494000001</v>
      </c>
      <c r="L425" s="84">
        <v>8.9999999999999998E-4</v>
      </c>
      <c r="M425" s="84">
        <v>1E-4</v>
      </c>
      <c r="N425" s="84">
        <v>0</v>
      </c>
    </row>
    <row r="426" spans="2:14">
      <c r="B426" s="79" t="s">
        <v>1245</v>
      </c>
      <c r="H426" s="81">
        <v>0</v>
      </c>
      <c r="J426" s="81">
        <v>0</v>
      </c>
      <c r="K426" s="81">
        <v>0</v>
      </c>
      <c r="M426" s="80">
        <v>0</v>
      </c>
      <c r="N426" s="80">
        <v>0</v>
      </c>
    </row>
    <row r="427" spans="2:14">
      <c r="B427" t="s">
        <v>217</v>
      </c>
      <c r="C427" t="s">
        <v>217</v>
      </c>
      <c r="F427" t="s">
        <v>217</v>
      </c>
      <c r="G427" t="s">
        <v>217</v>
      </c>
      <c r="H427" s="77">
        <v>0</v>
      </c>
      <c r="I427" s="77">
        <v>0</v>
      </c>
      <c r="K427" s="77">
        <v>0</v>
      </c>
      <c r="L427" s="78">
        <v>0</v>
      </c>
      <c r="M427" s="78">
        <v>0</v>
      </c>
      <c r="N427" s="78">
        <v>0</v>
      </c>
    </row>
    <row r="428" spans="2:14">
      <c r="B428" s="79" t="s">
        <v>4140</v>
      </c>
      <c r="H428" s="81">
        <v>0</v>
      </c>
      <c r="J428" s="81">
        <v>0</v>
      </c>
      <c r="K428" s="81">
        <v>0</v>
      </c>
      <c r="M428" s="80">
        <v>0</v>
      </c>
      <c r="N428" s="80">
        <v>0</v>
      </c>
    </row>
    <row r="429" spans="2:14">
      <c r="B429" t="s">
        <v>217</v>
      </c>
      <c r="C429" t="s">
        <v>217</v>
      </c>
      <c r="F429" t="s">
        <v>217</v>
      </c>
      <c r="G429" t="s">
        <v>217</v>
      </c>
      <c r="H429" s="77">
        <v>0</v>
      </c>
      <c r="I429" s="77">
        <v>0</v>
      </c>
      <c r="K429" s="77">
        <v>0</v>
      </c>
      <c r="L429" s="78">
        <v>0</v>
      </c>
      <c r="M429" s="78">
        <v>0</v>
      </c>
      <c r="N429" s="78">
        <v>0</v>
      </c>
    </row>
    <row r="430" spans="2:14">
      <c r="B430" t="s">
        <v>258</v>
      </c>
    </row>
    <row r="431" spans="2:14">
      <c r="B431" t="s">
        <v>400</v>
      </c>
    </row>
    <row r="432" spans="2:14">
      <c r="B432" t="s">
        <v>401</v>
      </c>
    </row>
    <row r="433" spans="2:2">
      <c r="B433" t="s">
        <v>402</v>
      </c>
    </row>
    <row r="434" spans="2:2">
      <c r="B434" t="s">
        <v>403</v>
      </c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6">
        <v>45016</v>
      </c>
    </row>
    <row r="2" spans="2:65" s="1" customFormat="1">
      <c r="B2" s="2" t="s">
        <v>1</v>
      </c>
      <c r="C2" s="12" t="s">
        <v>198</v>
      </c>
    </row>
    <row r="3" spans="2:65" s="1" customFormat="1">
      <c r="B3" s="2" t="s">
        <v>2</v>
      </c>
      <c r="C3" s="26" t="s">
        <v>197</v>
      </c>
    </row>
    <row r="4" spans="2:65" s="1" customFormat="1">
      <c r="B4" s="2" t="s">
        <v>3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12682680.91</v>
      </c>
      <c r="K11" s="7"/>
      <c r="L11" s="75">
        <v>411764.59784731298</v>
      </c>
      <c r="M11" s="7"/>
      <c r="N11" s="76">
        <v>1</v>
      </c>
      <c r="O11" s="76">
        <v>1.6899999999999998E-2</v>
      </c>
      <c r="P11" s="35"/>
      <c r="BG11" s="16"/>
      <c r="BH11" s="19"/>
      <c r="BI11" s="16"/>
      <c r="BM11" s="16"/>
    </row>
    <row r="12" spans="2:65">
      <c r="B12" s="79" t="s">
        <v>207</v>
      </c>
      <c r="C12" s="16"/>
      <c r="D12" s="16"/>
      <c r="E12" s="16"/>
      <c r="J12" s="81">
        <v>8956271.7200000007</v>
      </c>
      <c r="L12" s="81">
        <v>16577.0760213584</v>
      </c>
      <c r="N12" s="80">
        <v>4.0300000000000002E-2</v>
      </c>
      <c r="O12" s="80">
        <v>6.9999999999999999E-4</v>
      </c>
    </row>
    <row r="13" spans="2:65">
      <c r="B13" s="79" t="s">
        <v>4760</v>
      </c>
      <c r="C13" s="16"/>
      <c r="D13" s="16"/>
      <c r="E13" s="16"/>
      <c r="J13" s="81">
        <v>404</v>
      </c>
      <c r="L13" s="81">
        <v>0.95230879999999996</v>
      </c>
      <c r="N13" s="80">
        <v>0</v>
      </c>
      <c r="O13" s="80">
        <v>0</v>
      </c>
    </row>
    <row r="14" spans="2:65">
      <c r="B14" t="s">
        <v>4761</v>
      </c>
      <c r="C14" t="s">
        <v>4762</v>
      </c>
      <c r="D14" t="s">
        <v>100</v>
      </c>
      <c r="E14" t="s">
        <v>3949</v>
      </c>
      <c r="F14" t="s">
        <v>4042</v>
      </c>
      <c r="G14" t="s">
        <v>217</v>
      </c>
      <c r="H14" t="s">
        <v>218</v>
      </c>
      <c r="I14" t="s">
        <v>102</v>
      </c>
      <c r="J14" s="77">
        <v>404</v>
      </c>
      <c r="K14" s="77">
        <v>235.72</v>
      </c>
      <c r="L14" s="77">
        <v>0.95230879999999996</v>
      </c>
      <c r="M14" s="78">
        <v>0</v>
      </c>
      <c r="N14" s="78">
        <v>0</v>
      </c>
      <c r="O14" s="78">
        <v>0</v>
      </c>
    </row>
    <row r="15" spans="2:65">
      <c r="B15" s="79" t="s">
        <v>4763</v>
      </c>
      <c r="C15" s="16"/>
      <c r="D15" s="16"/>
      <c r="E15" s="16"/>
      <c r="J15" s="81">
        <v>1241914</v>
      </c>
      <c r="L15" s="81">
        <v>1397.5963867999999</v>
      </c>
      <c r="N15" s="80">
        <v>3.3999999999999998E-3</v>
      </c>
      <c r="O15" s="80">
        <v>1E-4</v>
      </c>
    </row>
    <row r="16" spans="2:65">
      <c r="B16" t="s">
        <v>4764</v>
      </c>
      <c r="C16" t="s">
        <v>4765</v>
      </c>
      <c r="D16" t="s">
        <v>100</v>
      </c>
      <c r="E16" t="s">
        <v>3909</v>
      </c>
      <c r="F16" t="s">
        <v>4042</v>
      </c>
      <c r="G16" t="s">
        <v>217</v>
      </c>
      <c r="H16" t="s">
        <v>218</v>
      </c>
      <c r="I16" t="s">
        <v>102</v>
      </c>
      <c r="J16" s="77">
        <v>65254</v>
      </c>
      <c r="K16" s="77">
        <v>112.12</v>
      </c>
      <c r="L16" s="77">
        <v>73.162784799999997</v>
      </c>
      <c r="M16" s="78">
        <v>0</v>
      </c>
      <c r="N16" s="78">
        <v>2.0000000000000001E-4</v>
      </c>
      <c r="O16" s="78">
        <v>0</v>
      </c>
    </row>
    <row r="17" spans="2:15">
      <c r="B17" t="s">
        <v>4766</v>
      </c>
      <c r="C17" t="s">
        <v>4767</v>
      </c>
      <c r="D17" t="s">
        <v>100</v>
      </c>
      <c r="E17" t="s">
        <v>3949</v>
      </c>
      <c r="F17" t="s">
        <v>4042</v>
      </c>
      <c r="G17" t="s">
        <v>217</v>
      </c>
      <c r="H17" t="s">
        <v>218</v>
      </c>
      <c r="I17" t="s">
        <v>102</v>
      </c>
      <c r="J17" s="77">
        <v>60762</v>
      </c>
      <c r="K17" s="77">
        <v>97.62</v>
      </c>
      <c r="L17" s="77">
        <v>59.315864400000002</v>
      </c>
      <c r="M17" s="78">
        <v>0</v>
      </c>
      <c r="N17" s="78">
        <v>1E-4</v>
      </c>
      <c r="O17" s="78">
        <v>0</v>
      </c>
    </row>
    <row r="18" spans="2:15">
      <c r="B18" t="s">
        <v>4768</v>
      </c>
      <c r="C18" t="s">
        <v>4769</v>
      </c>
      <c r="D18" t="s">
        <v>100</v>
      </c>
      <c r="E18" t="s">
        <v>3923</v>
      </c>
      <c r="F18" t="s">
        <v>4042</v>
      </c>
      <c r="G18" t="s">
        <v>217</v>
      </c>
      <c r="H18" t="s">
        <v>218</v>
      </c>
      <c r="I18" t="s">
        <v>102</v>
      </c>
      <c r="J18" s="77">
        <v>20000</v>
      </c>
      <c r="K18" s="77">
        <v>97.69</v>
      </c>
      <c r="L18" s="77">
        <v>19.538</v>
      </c>
      <c r="M18" s="78">
        <v>0</v>
      </c>
      <c r="N18" s="78">
        <v>0</v>
      </c>
      <c r="O18" s="78">
        <v>0</v>
      </c>
    </row>
    <row r="19" spans="2:15">
      <c r="B19" t="s">
        <v>4770</v>
      </c>
      <c r="C19" t="s">
        <v>4771</v>
      </c>
      <c r="D19" t="s">
        <v>100</v>
      </c>
      <c r="E19" t="s">
        <v>3923</v>
      </c>
      <c r="F19" t="s">
        <v>4042</v>
      </c>
      <c r="G19" t="s">
        <v>217</v>
      </c>
      <c r="H19" t="s">
        <v>218</v>
      </c>
      <c r="I19" t="s">
        <v>102</v>
      </c>
      <c r="J19" s="77">
        <v>10000</v>
      </c>
      <c r="K19" s="77">
        <v>99.48</v>
      </c>
      <c r="L19" s="77">
        <v>9.9480000000000004</v>
      </c>
      <c r="M19" s="78">
        <v>0</v>
      </c>
      <c r="N19" s="78">
        <v>0</v>
      </c>
      <c r="O19" s="78">
        <v>0</v>
      </c>
    </row>
    <row r="20" spans="2:15">
      <c r="B20" t="s">
        <v>4772</v>
      </c>
      <c r="C20" t="s">
        <v>4773</v>
      </c>
      <c r="D20" t="s">
        <v>100</v>
      </c>
      <c r="E20" t="s">
        <v>3923</v>
      </c>
      <c r="F20" t="s">
        <v>4042</v>
      </c>
      <c r="G20" t="s">
        <v>217</v>
      </c>
      <c r="H20" t="s">
        <v>218</v>
      </c>
      <c r="I20" t="s">
        <v>102</v>
      </c>
      <c r="J20" s="77">
        <v>47490</v>
      </c>
      <c r="K20" s="77">
        <v>98.48</v>
      </c>
      <c r="L20" s="77">
        <v>46.768152000000001</v>
      </c>
      <c r="M20" s="78">
        <v>1.1000000000000001E-3</v>
      </c>
      <c r="N20" s="78">
        <v>1E-4</v>
      </c>
      <c r="O20" s="78">
        <v>0</v>
      </c>
    </row>
    <row r="21" spans="2:15">
      <c r="B21" t="s">
        <v>4774</v>
      </c>
      <c r="C21" t="s">
        <v>4775</v>
      </c>
      <c r="D21" t="s">
        <v>100</v>
      </c>
      <c r="E21" t="s">
        <v>3923</v>
      </c>
      <c r="F21" t="s">
        <v>4042</v>
      </c>
      <c r="G21" t="s">
        <v>217</v>
      </c>
      <c r="H21" t="s">
        <v>218</v>
      </c>
      <c r="I21" t="s">
        <v>102</v>
      </c>
      <c r="J21" s="77">
        <v>20000</v>
      </c>
      <c r="K21" s="77">
        <v>107.43</v>
      </c>
      <c r="L21" s="77">
        <v>21.486000000000001</v>
      </c>
      <c r="M21" s="78">
        <v>0</v>
      </c>
      <c r="N21" s="78">
        <v>1E-4</v>
      </c>
      <c r="O21" s="78">
        <v>0</v>
      </c>
    </row>
    <row r="22" spans="2:15">
      <c r="B22" t="s">
        <v>4776</v>
      </c>
      <c r="C22" t="s">
        <v>4777</v>
      </c>
      <c r="D22" t="s">
        <v>100</v>
      </c>
      <c r="E22" t="s">
        <v>4778</v>
      </c>
      <c r="F22" t="s">
        <v>4042</v>
      </c>
      <c r="G22" t="s">
        <v>217</v>
      </c>
      <c r="H22" t="s">
        <v>218</v>
      </c>
      <c r="I22" t="s">
        <v>102</v>
      </c>
      <c r="J22" s="77">
        <v>82304</v>
      </c>
      <c r="K22" s="77">
        <v>97</v>
      </c>
      <c r="L22" s="77">
        <v>79.834879999999998</v>
      </c>
      <c r="M22" s="78">
        <v>0</v>
      </c>
      <c r="N22" s="78">
        <v>2.0000000000000001E-4</v>
      </c>
      <c r="O22" s="78">
        <v>0</v>
      </c>
    </row>
    <row r="23" spans="2:15">
      <c r="B23" t="s">
        <v>4779</v>
      </c>
      <c r="C23" t="s">
        <v>4780</v>
      </c>
      <c r="D23" t="s">
        <v>100</v>
      </c>
      <c r="E23" t="s">
        <v>3949</v>
      </c>
      <c r="F23" t="s">
        <v>4042</v>
      </c>
      <c r="G23" t="s">
        <v>217</v>
      </c>
      <c r="H23" t="s">
        <v>218</v>
      </c>
      <c r="I23" t="s">
        <v>102</v>
      </c>
      <c r="J23" s="77">
        <v>20000</v>
      </c>
      <c r="K23" s="77">
        <v>101.25</v>
      </c>
      <c r="L23" s="77">
        <v>20.25</v>
      </c>
      <c r="M23" s="78">
        <v>0</v>
      </c>
      <c r="N23" s="78">
        <v>0</v>
      </c>
      <c r="O23" s="78">
        <v>0</v>
      </c>
    </row>
    <row r="24" spans="2:15">
      <c r="B24" t="s">
        <v>4781</v>
      </c>
      <c r="C24" t="s">
        <v>4782</v>
      </c>
      <c r="D24" t="s">
        <v>100</v>
      </c>
      <c r="E24" t="s">
        <v>4783</v>
      </c>
      <c r="F24" t="s">
        <v>4042</v>
      </c>
      <c r="G24" t="s">
        <v>217</v>
      </c>
      <c r="H24" t="s">
        <v>218</v>
      </c>
      <c r="I24" t="s">
        <v>102</v>
      </c>
      <c r="J24" s="77">
        <v>8968</v>
      </c>
      <c r="K24" s="77">
        <v>141.51</v>
      </c>
      <c r="L24" s="77">
        <v>12.690616800000001</v>
      </c>
      <c r="M24" s="78">
        <v>0</v>
      </c>
      <c r="N24" s="78">
        <v>0</v>
      </c>
      <c r="O24" s="78">
        <v>0</v>
      </c>
    </row>
    <row r="25" spans="2:15">
      <c r="B25" t="s">
        <v>4784</v>
      </c>
      <c r="C25" t="s">
        <v>4785</v>
      </c>
      <c r="D25" t="s">
        <v>100</v>
      </c>
      <c r="E25" t="s">
        <v>4783</v>
      </c>
      <c r="F25" t="s">
        <v>4042</v>
      </c>
      <c r="G25" t="s">
        <v>217</v>
      </c>
      <c r="H25" t="s">
        <v>218</v>
      </c>
      <c r="I25" t="s">
        <v>102</v>
      </c>
      <c r="J25" s="77">
        <v>86505</v>
      </c>
      <c r="K25" s="77">
        <v>119.72</v>
      </c>
      <c r="L25" s="77">
        <v>103.56378599999999</v>
      </c>
      <c r="M25" s="78">
        <v>0</v>
      </c>
      <c r="N25" s="78">
        <v>2.9999999999999997E-4</v>
      </c>
      <c r="O25" s="78">
        <v>0</v>
      </c>
    </row>
    <row r="26" spans="2:15">
      <c r="B26" t="s">
        <v>4786</v>
      </c>
      <c r="C26" t="s">
        <v>4787</v>
      </c>
      <c r="D26" t="s">
        <v>100</v>
      </c>
      <c r="E26" t="s">
        <v>3906</v>
      </c>
      <c r="F26" t="s">
        <v>4042</v>
      </c>
      <c r="G26" t="s">
        <v>217</v>
      </c>
      <c r="H26" t="s">
        <v>218</v>
      </c>
      <c r="I26" t="s">
        <v>102</v>
      </c>
      <c r="J26" s="77">
        <v>20000</v>
      </c>
      <c r="K26" s="77">
        <v>115.04</v>
      </c>
      <c r="L26" s="77">
        <v>23.007999999999999</v>
      </c>
      <c r="M26" s="78">
        <v>0</v>
      </c>
      <c r="N26" s="78">
        <v>1E-4</v>
      </c>
      <c r="O26" s="78">
        <v>0</v>
      </c>
    </row>
    <row r="27" spans="2:15">
      <c r="B27" t="s">
        <v>4788</v>
      </c>
      <c r="C27" t="s">
        <v>4789</v>
      </c>
      <c r="D27" t="s">
        <v>100</v>
      </c>
      <c r="E27" t="s">
        <v>4778</v>
      </c>
      <c r="F27" t="s">
        <v>4042</v>
      </c>
      <c r="G27" t="s">
        <v>217</v>
      </c>
      <c r="H27" t="s">
        <v>218</v>
      </c>
      <c r="I27" t="s">
        <v>102</v>
      </c>
      <c r="J27" s="77">
        <v>46645</v>
      </c>
      <c r="K27" s="77">
        <v>99.5</v>
      </c>
      <c r="L27" s="77">
        <v>46.411774999999999</v>
      </c>
      <c r="M27" s="78">
        <v>0</v>
      </c>
      <c r="N27" s="78">
        <v>1E-4</v>
      </c>
      <c r="O27" s="78">
        <v>0</v>
      </c>
    </row>
    <row r="28" spans="2:15">
      <c r="B28" t="s">
        <v>4790</v>
      </c>
      <c r="C28" t="s">
        <v>4791</v>
      </c>
      <c r="D28" t="s">
        <v>100</v>
      </c>
      <c r="E28" t="s">
        <v>3909</v>
      </c>
      <c r="F28" t="s">
        <v>4042</v>
      </c>
      <c r="G28" t="s">
        <v>217</v>
      </c>
      <c r="H28" t="s">
        <v>218</v>
      </c>
      <c r="I28" t="s">
        <v>102</v>
      </c>
      <c r="J28" s="77">
        <v>70000</v>
      </c>
      <c r="K28" s="77">
        <v>109.68</v>
      </c>
      <c r="L28" s="77">
        <v>76.775999999999996</v>
      </c>
      <c r="M28" s="78">
        <v>0</v>
      </c>
      <c r="N28" s="78">
        <v>2.0000000000000001E-4</v>
      </c>
      <c r="O28" s="78">
        <v>0</v>
      </c>
    </row>
    <row r="29" spans="2:15">
      <c r="B29" t="s">
        <v>4792</v>
      </c>
      <c r="C29" t="s">
        <v>4793</v>
      </c>
      <c r="D29" t="s">
        <v>100</v>
      </c>
      <c r="E29" t="s">
        <v>3909</v>
      </c>
      <c r="F29" t="s">
        <v>4042</v>
      </c>
      <c r="G29" t="s">
        <v>217</v>
      </c>
      <c r="H29" t="s">
        <v>218</v>
      </c>
      <c r="I29" t="s">
        <v>102</v>
      </c>
      <c r="J29" s="77">
        <v>9566</v>
      </c>
      <c r="K29" s="77">
        <v>351.29</v>
      </c>
      <c r="L29" s="77">
        <v>33.6044014</v>
      </c>
      <c r="M29" s="78">
        <v>0</v>
      </c>
      <c r="N29" s="78">
        <v>1E-4</v>
      </c>
      <c r="O29" s="78">
        <v>0</v>
      </c>
    </row>
    <row r="30" spans="2:15">
      <c r="B30" t="s">
        <v>4794</v>
      </c>
      <c r="C30" t="s">
        <v>4795</v>
      </c>
      <c r="D30" t="s">
        <v>100</v>
      </c>
      <c r="E30" t="s">
        <v>3949</v>
      </c>
      <c r="F30" t="s">
        <v>4042</v>
      </c>
      <c r="G30" t="s">
        <v>217</v>
      </c>
      <c r="H30" t="s">
        <v>218</v>
      </c>
      <c r="I30" t="s">
        <v>102</v>
      </c>
      <c r="J30" s="77">
        <v>38646</v>
      </c>
      <c r="K30" s="77">
        <v>117.45</v>
      </c>
      <c r="L30" s="77">
        <v>45.389727000000001</v>
      </c>
      <c r="M30" s="78">
        <v>0</v>
      </c>
      <c r="N30" s="78">
        <v>1E-4</v>
      </c>
      <c r="O30" s="78">
        <v>0</v>
      </c>
    </row>
    <row r="31" spans="2:15">
      <c r="B31" t="s">
        <v>4796</v>
      </c>
      <c r="C31" t="s">
        <v>4797</v>
      </c>
      <c r="D31" t="s">
        <v>100</v>
      </c>
      <c r="E31" t="s">
        <v>3949</v>
      </c>
      <c r="F31" t="s">
        <v>4042</v>
      </c>
      <c r="G31" t="s">
        <v>217</v>
      </c>
      <c r="H31" t="s">
        <v>218</v>
      </c>
      <c r="I31" t="s">
        <v>102</v>
      </c>
      <c r="J31" s="77">
        <v>193917</v>
      </c>
      <c r="K31" s="77">
        <v>130.33000000000001</v>
      </c>
      <c r="L31" s="77">
        <v>252.73202610000001</v>
      </c>
      <c r="M31" s="78">
        <v>0</v>
      </c>
      <c r="N31" s="78">
        <v>5.9999999999999995E-4</v>
      </c>
      <c r="O31" s="78">
        <v>0</v>
      </c>
    </row>
    <row r="32" spans="2:15">
      <c r="B32" t="s">
        <v>4798</v>
      </c>
      <c r="C32" t="s">
        <v>4799</v>
      </c>
      <c r="D32" t="s">
        <v>100</v>
      </c>
      <c r="E32" t="s">
        <v>3906</v>
      </c>
      <c r="F32" t="s">
        <v>4042</v>
      </c>
      <c r="G32" t="s">
        <v>217</v>
      </c>
      <c r="H32" t="s">
        <v>218</v>
      </c>
      <c r="I32" t="s">
        <v>102</v>
      </c>
      <c r="J32" s="77">
        <v>10000</v>
      </c>
      <c r="K32" s="77">
        <v>100.74</v>
      </c>
      <c r="L32" s="77">
        <v>10.074</v>
      </c>
      <c r="M32" s="78">
        <v>0</v>
      </c>
      <c r="N32" s="78">
        <v>0</v>
      </c>
      <c r="O32" s="78">
        <v>0</v>
      </c>
    </row>
    <row r="33" spans="2:15">
      <c r="B33" t="s">
        <v>4800</v>
      </c>
      <c r="C33" t="s">
        <v>4801</v>
      </c>
      <c r="D33" t="s">
        <v>100</v>
      </c>
      <c r="E33" t="s">
        <v>3906</v>
      </c>
      <c r="F33" t="s">
        <v>4042</v>
      </c>
      <c r="G33" t="s">
        <v>217</v>
      </c>
      <c r="H33" t="s">
        <v>218</v>
      </c>
      <c r="I33" t="s">
        <v>102</v>
      </c>
      <c r="J33" s="77">
        <v>20000</v>
      </c>
      <c r="K33" s="77">
        <v>92.58</v>
      </c>
      <c r="L33" s="77">
        <v>18.515999999999998</v>
      </c>
      <c r="M33" s="78">
        <v>0</v>
      </c>
      <c r="N33" s="78">
        <v>0</v>
      </c>
      <c r="O33" s="78">
        <v>0</v>
      </c>
    </row>
    <row r="34" spans="2:15">
      <c r="B34" t="s">
        <v>4802</v>
      </c>
      <c r="C34" t="s">
        <v>4803</v>
      </c>
      <c r="D34" t="s">
        <v>100</v>
      </c>
      <c r="E34" t="s">
        <v>3906</v>
      </c>
      <c r="F34" t="s">
        <v>4042</v>
      </c>
      <c r="G34" t="s">
        <v>217</v>
      </c>
      <c r="H34" t="s">
        <v>218</v>
      </c>
      <c r="I34" t="s">
        <v>102</v>
      </c>
      <c r="J34" s="77">
        <v>52634</v>
      </c>
      <c r="K34" s="77">
        <v>128.31</v>
      </c>
      <c r="L34" s="77">
        <v>67.534685400000001</v>
      </c>
      <c r="M34" s="78">
        <v>0</v>
      </c>
      <c r="N34" s="78">
        <v>2.0000000000000001E-4</v>
      </c>
      <c r="O34" s="78">
        <v>0</v>
      </c>
    </row>
    <row r="35" spans="2:15">
      <c r="B35" t="s">
        <v>4804</v>
      </c>
      <c r="C35" t="s">
        <v>4805</v>
      </c>
      <c r="D35" t="s">
        <v>100</v>
      </c>
      <c r="E35" t="s">
        <v>3932</v>
      </c>
      <c r="F35" t="s">
        <v>4042</v>
      </c>
      <c r="G35" t="s">
        <v>217</v>
      </c>
      <c r="H35" t="s">
        <v>218</v>
      </c>
      <c r="I35" t="s">
        <v>102</v>
      </c>
      <c r="J35" s="77">
        <v>23742</v>
      </c>
      <c r="K35" s="77">
        <v>96.79</v>
      </c>
      <c r="L35" s="77">
        <v>22.979881800000001</v>
      </c>
      <c r="M35" s="78">
        <v>0</v>
      </c>
      <c r="N35" s="78">
        <v>1E-4</v>
      </c>
      <c r="O35" s="78">
        <v>0</v>
      </c>
    </row>
    <row r="36" spans="2:15">
      <c r="B36" t="s">
        <v>4806</v>
      </c>
      <c r="C36" t="s">
        <v>4807</v>
      </c>
      <c r="D36" t="s">
        <v>100</v>
      </c>
      <c r="E36" t="s">
        <v>3932</v>
      </c>
      <c r="F36" t="s">
        <v>4042</v>
      </c>
      <c r="G36" t="s">
        <v>217</v>
      </c>
      <c r="H36" t="s">
        <v>218</v>
      </c>
      <c r="I36" t="s">
        <v>102</v>
      </c>
      <c r="J36" s="77">
        <v>13401</v>
      </c>
      <c r="K36" s="77">
        <v>109.49</v>
      </c>
      <c r="L36" s="77">
        <v>14.672754899999999</v>
      </c>
      <c r="M36" s="78">
        <v>0</v>
      </c>
      <c r="N36" s="78">
        <v>0</v>
      </c>
      <c r="O36" s="78">
        <v>0</v>
      </c>
    </row>
    <row r="37" spans="2:15">
      <c r="B37" t="s">
        <v>4808</v>
      </c>
      <c r="C37" t="s">
        <v>4809</v>
      </c>
      <c r="D37" t="s">
        <v>100</v>
      </c>
      <c r="E37" t="s">
        <v>3932</v>
      </c>
      <c r="F37" t="s">
        <v>4042</v>
      </c>
      <c r="G37" t="s">
        <v>217</v>
      </c>
      <c r="H37" t="s">
        <v>218</v>
      </c>
      <c r="I37" t="s">
        <v>102</v>
      </c>
      <c r="J37" s="77">
        <v>25000</v>
      </c>
      <c r="K37" s="77">
        <v>93.31</v>
      </c>
      <c r="L37" s="77">
        <v>23.327500000000001</v>
      </c>
      <c r="M37" s="78">
        <v>0</v>
      </c>
      <c r="N37" s="78">
        <v>1E-4</v>
      </c>
      <c r="O37" s="78">
        <v>0</v>
      </c>
    </row>
    <row r="38" spans="2:15">
      <c r="B38" t="s">
        <v>4810</v>
      </c>
      <c r="C38" t="s">
        <v>4811</v>
      </c>
      <c r="D38" t="s">
        <v>100</v>
      </c>
      <c r="E38" t="s">
        <v>3932</v>
      </c>
      <c r="F38" t="s">
        <v>4042</v>
      </c>
      <c r="G38" t="s">
        <v>217</v>
      </c>
      <c r="H38" t="s">
        <v>218</v>
      </c>
      <c r="I38" t="s">
        <v>102</v>
      </c>
      <c r="J38" s="77">
        <v>275956</v>
      </c>
      <c r="K38" s="77">
        <v>103.16</v>
      </c>
      <c r="L38" s="77">
        <v>284.67620959999999</v>
      </c>
      <c r="M38" s="78">
        <v>0</v>
      </c>
      <c r="N38" s="78">
        <v>6.9999999999999999E-4</v>
      </c>
      <c r="O38" s="78">
        <v>0</v>
      </c>
    </row>
    <row r="39" spans="2:15">
      <c r="B39" t="s">
        <v>4812</v>
      </c>
      <c r="C39" t="s">
        <v>4813</v>
      </c>
      <c r="D39" t="s">
        <v>100</v>
      </c>
      <c r="E39" t="s">
        <v>3949</v>
      </c>
      <c r="F39" t="s">
        <v>4042</v>
      </c>
      <c r="G39" t="s">
        <v>217</v>
      </c>
      <c r="H39" t="s">
        <v>218</v>
      </c>
      <c r="I39" t="s">
        <v>102</v>
      </c>
      <c r="J39" s="77">
        <v>21124</v>
      </c>
      <c r="K39" s="77">
        <v>148.34</v>
      </c>
      <c r="L39" s="77">
        <v>31.3353416</v>
      </c>
      <c r="M39" s="78">
        <v>0</v>
      </c>
      <c r="N39" s="78">
        <v>1E-4</v>
      </c>
      <c r="O39" s="78">
        <v>0</v>
      </c>
    </row>
    <row r="40" spans="2:15">
      <c r="B40" s="79" t="s">
        <v>92</v>
      </c>
      <c r="C40" s="16"/>
      <c r="D40" s="16"/>
      <c r="E40" s="16"/>
      <c r="J40" s="81">
        <v>5169293.72</v>
      </c>
      <c r="L40" s="81">
        <v>7707.8814160600004</v>
      </c>
      <c r="N40" s="80">
        <v>1.8700000000000001E-2</v>
      </c>
      <c r="O40" s="80">
        <v>2.9999999999999997E-4</v>
      </c>
    </row>
    <row r="41" spans="2:15">
      <c r="B41" t="s">
        <v>4814</v>
      </c>
      <c r="C41" t="s">
        <v>4815</v>
      </c>
      <c r="D41" t="s">
        <v>100</v>
      </c>
      <c r="E41" t="s">
        <v>4816</v>
      </c>
      <c r="F41" t="s">
        <v>3910</v>
      </c>
      <c r="G41" t="s">
        <v>385</v>
      </c>
      <c r="H41" t="s">
        <v>386</v>
      </c>
      <c r="I41" t="s">
        <v>102</v>
      </c>
      <c r="J41" s="77">
        <v>453361</v>
      </c>
      <c r="K41" s="77">
        <v>176.11</v>
      </c>
      <c r="L41" s="77">
        <v>798.41405710000004</v>
      </c>
      <c r="M41" s="78">
        <v>0</v>
      </c>
      <c r="N41" s="78">
        <v>1.9E-3</v>
      </c>
      <c r="O41" s="78">
        <v>0</v>
      </c>
    </row>
    <row r="42" spans="2:15">
      <c r="B42" t="s">
        <v>4817</v>
      </c>
      <c r="C42" t="s">
        <v>4818</v>
      </c>
      <c r="D42" t="s">
        <v>100</v>
      </c>
      <c r="E42" t="s">
        <v>4038</v>
      </c>
      <c r="F42" t="s">
        <v>3910</v>
      </c>
      <c r="G42" t="s">
        <v>385</v>
      </c>
      <c r="H42" t="s">
        <v>386</v>
      </c>
      <c r="I42" t="s">
        <v>102</v>
      </c>
      <c r="J42" s="77">
        <v>112272</v>
      </c>
      <c r="K42" s="77">
        <v>140.91999999999999</v>
      </c>
      <c r="L42" s="77">
        <v>158.21370239999999</v>
      </c>
      <c r="M42" s="78">
        <v>0</v>
      </c>
      <c r="N42" s="78">
        <v>4.0000000000000002E-4</v>
      </c>
      <c r="O42" s="78">
        <v>0</v>
      </c>
    </row>
    <row r="43" spans="2:15">
      <c r="B43" t="s">
        <v>4819</v>
      </c>
      <c r="C43" t="s">
        <v>4820</v>
      </c>
      <c r="D43" t="s">
        <v>100</v>
      </c>
      <c r="E43" t="s">
        <v>4038</v>
      </c>
      <c r="F43" t="s">
        <v>3910</v>
      </c>
      <c r="G43" t="s">
        <v>385</v>
      </c>
      <c r="H43" t="s">
        <v>386</v>
      </c>
      <c r="I43" t="s">
        <v>102</v>
      </c>
      <c r="J43" s="77">
        <v>5035</v>
      </c>
      <c r="K43" s="77">
        <v>98.04</v>
      </c>
      <c r="L43" s="77">
        <v>4.9363140000000003</v>
      </c>
      <c r="M43" s="78">
        <v>0</v>
      </c>
      <c r="N43" s="78">
        <v>0</v>
      </c>
      <c r="O43" s="78">
        <v>0</v>
      </c>
    </row>
    <row r="44" spans="2:15">
      <c r="B44" t="s">
        <v>4821</v>
      </c>
      <c r="C44" t="s">
        <v>4822</v>
      </c>
      <c r="D44" t="s">
        <v>100</v>
      </c>
      <c r="E44" t="s">
        <v>4035</v>
      </c>
      <c r="F44" t="s">
        <v>710</v>
      </c>
      <c r="G44" t="s">
        <v>385</v>
      </c>
      <c r="H44" t="s">
        <v>386</v>
      </c>
      <c r="I44" t="s">
        <v>102</v>
      </c>
      <c r="J44" s="77">
        <v>7286</v>
      </c>
      <c r="K44" s="77">
        <v>88.18</v>
      </c>
      <c r="L44" s="77">
        <v>6.4247947999999999</v>
      </c>
      <c r="M44" s="78">
        <v>0</v>
      </c>
      <c r="N44" s="78">
        <v>0</v>
      </c>
      <c r="O44" s="78">
        <v>0</v>
      </c>
    </row>
    <row r="45" spans="2:15">
      <c r="B45" t="s">
        <v>4823</v>
      </c>
      <c r="C45" t="s">
        <v>4824</v>
      </c>
      <c r="D45" t="s">
        <v>100</v>
      </c>
      <c r="E45" t="s">
        <v>4035</v>
      </c>
      <c r="F45" t="s">
        <v>125</v>
      </c>
      <c r="G45" t="s">
        <v>385</v>
      </c>
      <c r="H45" t="s">
        <v>386</v>
      </c>
      <c r="I45" t="s">
        <v>102</v>
      </c>
      <c r="J45" s="77">
        <v>6512</v>
      </c>
      <c r="K45" s="77">
        <v>46.88</v>
      </c>
      <c r="L45" s="77">
        <v>3.0528255999999998</v>
      </c>
      <c r="M45" s="78">
        <v>0</v>
      </c>
      <c r="N45" s="78">
        <v>0</v>
      </c>
      <c r="O45" s="78">
        <v>0</v>
      </c>
    </row>
    <row r="46" spans="2:15">
      <c r="B46" t="s">
        <v>4825</v>
      </c>
      <c r="C46" t="s">
        <v>4826</v>
      </c>
      <c r="D46" t="s">
        <v>100</v>
      </c>
      <c r="E46" t="s">
        <v>3923</v>
      </c>
      <c r="F46" t="s">
        <v>3910</v>
      </c>
      <c r="G46" t="s">
        <v>217</v>
      </c>
      <c r="H46" t="s">
        <v>218</v>
      </c>
      <c r="I46" t="s">
        <v>102</v>
      </c>
      <c r="J46" s="77">
        <v>10777</v>
      </c>
      <c r="K46" s="77">
        <v>154.87</v>
      </c>
      <c r="L46" s="77">
        <v>16.690339900000001</v>
      </c>
      <c r="M46" s="78">
        <v>0</v>
      </c>
      <c r="N46" s="78">
        <v>0</v>
      </c>
      <c r="O46" s="78">
        <v>0</v>
      </c>
    </row>
    <row r="47" spans="2:15">
      <c r="B47" t="s">
        <v>4827</v>
      </c>
      <c r="C47" t="s">
        <v>4828</v>
      </c>
      <c r="D47" t="s">
        <v>100</v>
      </c>
      <c r="E47" t="s">
        <v>3923</v>
      </c>
      <c r="F47" t="s">
        <v>3910</v>
      </c>
      <c r="G47" t="s">
        <v>217</v>
      </c>
      <c r="H47" t="s">
        <v>218</v>
      </c>
      <c r="I47" t="s">
        <v>102</v>
      </c>
      <c r="J47" s="77">
        <v>916</v>
      </c>
      <c r="K47" s="77">
        <v>149.16999999999999</v>
      </c>
      <c r="L47" s="77">
        <v>1.3663972</v>
      </c>
      <c r="M47" s="78">
        <v>0</v>
      </c>
      <c r="N47" s="78">
        <v>0</v>
      </c>
      <c r="O47" s="78">
        <v>0</v>
      </c>
    </row>
    <row r="48" spans="2:15">
      <c r="B48" t="s">
        <v>4829</v>
      </c>
      <c r="C48" t="s">
        <v>4830</v>
      </c>
      <c r="D48" t="s">
        <v>100</v>
      </c>
      <c r="E48" t="s">
        <v>3923</v>
      </c>
      <c r="F48" t="s">
        <v>3910</v>
      </c>
      <c r="G48" t="s">
        <v>217</v>
      </c>
      <c r="H48" t="s">
        <v>218</v>
      </c>
      <c r="I48" t="s">
        <v>102</v>
      </c>
      <c r="J48" s="77">
        <v>15172</v>
      </c>
      <c r="K48" s="77">
        <v>138.38</v>
      </c>
      <c r="L48" s="77">
        <v>20.9950136</v>
      </c>
      <c r="M48" s="78">
        <v>0</v>
      </c>
      <c r="N48" s="78">
        <v>1E-4</v>
      </c>
      <c r="O48" s="78">
        <v>0</v>
      </c>
    </row>
    <row r="49" spans="2:15">
      <c r="B49" t="s">
        <v>4831</v>
      </c>
      <c r="C49" t="s">
        <v>4832</v>
      </c>
      <c r="D49" t="s">
        <v>100</v>
      </c>
      <c r="E49" t="s">
        <v>3923</v>
      </c>
      <c r="F49" t="s">
        <v>3910</v>
      </c>
      <c r="G49" t="s">
        <v>217</v>
      </c>
      <c r="H49" t="s">
        <v>218</v>
      </c>
      <c r="I49" t="s">
        <v>102</v>
      </c>
      <c r="J49" s="77">
        <v>245941</v>
      </c>
      <c r="K49" s="77">
        <v>119.56</v>
      </c>
      <c r="L49" s="77">
        <v>294.04705960000001</v>
      </c>
      <c r="M49" s="78">
        <v>0</v>
      </c>
      <c r="N49" s="78">
        <v>6.9999999999999999E-4</v>
      </c>
      <c r="O49" s="78">
        <v>0</v>
      </c>
    </row>
    <row r="50" spans="2:15">
      <c r="B50" t="s">
        <v>4833</v>
      </c>
      <c r="C50" t="s">
        <v>4834</v>
      </c>
      <c r="D50" t="s">
        <v>100</v>
      </c>
      <c r="E50" t="s">
        <v>3923</v>
      </c>
      <c r="F50" t="s">
        <v>3910</v>
      </c>
      <c r="G50" t="s">
        <v>217</v>
      </c>
      <c r="H50" t="s">
        <v>218</v>
      </c>
      <c r="I50" t="s">
        <v>102</v>
      </c>
      <c r="J50" s="77">
        <v>53603</v>
      </c>
      <c r="K50" s="77">
        <v>117.05</v>
      </c>
      <c r="L50" s="77">
        <v>62.7423115</v>
      </c>
      <c r="M50" s="78">
        <v>6.4000000000000003E-3</v>
      </c>
      <c r="N50" s="78">
        <v>2.0000000000000001E-4</v>
      </c>
      <c r="O50" s="78">
        <v>0</v>
      </c>
    </row>
    <row r="51" spans="2:15">
      <c r="B51" t="s">
        <v>4835</v>
      </c>
      <c r="C51" t="s">
        <v>4836</v>
      </c>
      <c r="D51" t="s">
        <v>100</v>
      </c>
      <c r="E51" t="s">
        <v>3923</v>
      </c>
      <c r="F51" t="s">
        <v>3910</v>
      </c>
      <c r="G51" t="s">
        <v>217</v>
      </c>
      <c r="H51" t="s">
        <v>218</v>
      </c>
      <c r="I51" t="s">
        <v>102</v>
      </c>
      <c r="J51" s="77">
        <v>167458</v>
      </c>
      <c r="K51" s="77">
        <v>142.03</v>
      </c>
      <c r="L51" s="77">
        <v>237.84059740000001</v>
      </c>
      <c r="M51" s="78">
        <v>0</v>
      </c>
      <c r="N51" s="78">
        <v>5.9999999999999995E-4</v>
      </c>
      <c r="O51" s="78">
        <v>0</v>
      </c>
    </row>
    <row r="52" spans="2:15">
      <c r="B52" t="s">
        <v>4837</v>
      </c>
      <c r="C52" t="s">
        <v>4838</v>
      </c>
      <c r="D52" t="s">
        <v>100</v>
      </c>
      <c r="E52" t="s">
        <v>3923</v>
      </c>
      <c r="F52" t="s">
        <v>3910</v>
      </c>
      <c r="G52" t="s">
        <v>217</v>
      </c>
      <c r="H52" t="s">
        <v>218</v>
      </c>
      <c r="I52" t="s">
        <v>102</v>
      </c>
      <c r="J52" s="77">
        <v>20000</v>
      </c>
      <c r="K52" s="77">
        <v>124.47</v>
      </c>
      <c r="L52" s="77">
        <v>24.893999999999998</v>
      </c>
      <c r="M52" s="78">
        <v>0</v>
      </c>
      <c r="N52" s="78">
        <v>1E-4</v>
      </c>
      <c r="O52" s="78">
        <v>0</v>
      </c>
    </row>
    <row r="53" spans="2:15">
      <c r="B53" t="s">
        <v>4839</v>
      </c>
      <c r="C53" t="s">
        <v>4840</v>
      </c>
      <c r="D53" t="s">
        <v>100</v>
      </c>
      <c r="E53" t="s">
        <v>3923</v>
      </c>
      <c r="F53" t="s">
        <v>3910</v>
      </c>
      <c r="G53" t="s">
        <v>217</v>
      </c>
      <c r="H53" t="s">
        <v>218</v>
      </c>
      <c r="I53" t="s">
        <v>102</v>
      </c>
      <c r="J53" s="77">
        <v>264699</v>
      </c>
      <c r="K53" s="77">
        <v>199.89</v>
      </c>
      <c r="L53" s="77">
        <v>529.10683110000002</v>
      </c>
      <c r="M53" s="78">
        <v>0</v>
      </c>
      <c r="N53" s="78">
        <v>1.2999999999999999E-3</v>
      </c>
      <c r="O53" s="78">
        <v>0</v>
      </c>
    </row>
    <row r="54" spans="2:15">
      <c r="B54" t="s">
        <v>4841</v>
      </c>
      <c r="C54" t="s">
        <v>4842</v>
      </c>
      <c r="D54" t="s">
        <v>100</v>
      </c>
      <c r="E54" t="s">
        <v>3923</v>
      </c>
      <c r="F54" t="s">
        <v>3910</v>
      </c>
      <c r="G54" t="s">
        <v>217</v>
      </c>
      <c r="H54" t="s">
        <v>218</v>
      </c>
      <c r="I54" t="s">
        <v>102</v>
      </c>
      <c r="J54" s="77">
        <v>3466</v>
      </c>
      <c r="K54" s="77">
        <v>124.12</v>
      </c>
      <c r="L54" s="77">
        <v>4.3019992</v>
      </c>
      <c r="M54" s="78">
        <v>0</v>
      </c>
      <c r="N54" s="78">
        <v>0</v>
      </c>
      <c r="O54" s="78">
        <v>0</v>
      </c>
    </row>
    <row r="55" spans="2:15">
      <c r="B55" t="s">
        <v>4843</v>
      </c>
      <c r="C55" t="s">
        <v>4844</v>
      </c>
      <c r="D55" t="s">
        <v>100</v>
      </c>
      <c r="E55" t="s">
        <v>3923</v>
      </c>
      <c r="F55" t="s">
        <v>3910</v>
      </c>
      <c r="G55" t="s">
        <v>217</v>
      </c>
      <c r="H55" t="s">
        <v>218</v>
      </c>
      <c r="I55" t="s">
        <v>102</v>
      </c>
      <c r="J55" s="77">
        <v>14796</v>
      </c>
      <c r="K55" s="77">
        <v>123.42</v>
      </c>
      <c r="L55" s="77">
        <v>18.2612232</v>
      </c>
      <c r="M55" s="78">
        <v>0</v>
      </c>
      <c r="N55" s="78">
        <v>0</v>
      </c>
      <c r="O55" s="78">
        <v>0</v>
      </c>
    </row>
    <row r="56" spans="2:15">
      <c r="B56" t="s">
        <v>4845</v>
      </c>
      <c r="C56" t="s">
        <v>4846</v>
      </c>
      <c r="D56" t="s">
        <v>100</v>
      </c>
      <c r="E56" t="s">
        <v>3923</v>
      </c>
      <c r="F56" t="s">
        <v>3910</v>
      </c>
      <c r="G56" t="s">
        <v>217</v>
      </c>
      <c r="H56" t="s">
        <v>218</v>
      </c>
      <c r="I56" t="s">
        <v>102</v>
      </c>
      <c r="J56" s="77">
        <v>113000</v>
      </c>
      <c r="K56" s="77">
        <v>114.44</v>
      </c>
      <c r="L56" s="77">
        <v>129.31720000000001</v>
      </c>
      <c r="M56" s="78">
        <v>0</v>
      </c>
      <c r="N56" s="78">
        <v>2.9999999999999997E-4</v>
      </c>
      <c r="O56" s="78">
        <v>0</v>
      </c>
    </row>
    <row r="57" spans="2:15">
      <c r="B57" t="s">
        <v>4847</v>
      </c>
      <c r="C57" t="s">
        <v>4848</v>
      </c>
      <c r="D57" t="s">
        <v>100</v>
      </c>
      <c r="E57" t="s">
        <v>3923</v>
      </c>
      <c r="F57" t="s">
        <v>3910</v>
      </c>
      <c r="G57" t="s">
        <v>217</v>
      </c>
      <c r="H57" t="s">
        <v>218</v>
      </c>
      <c r="I57" t="s">
        <v>102</v>
      </c>
      <c r="J57" s="77">
        <v>103261</v>
      </c>
      <c r="K57" s="77">
        <v>189.49</v>
      </c>
      <c r="L57" s="77">
        <v>195.66926889999999</v>
      </c>
      <c r="M57" s="78">
        <v>1.1000000000000001E-3</v>
      </c>
      <c r="N57" s="78">
        <v>5.0000000000000001E-4</v>
      </c>
      <c r="O57" s="78">
        <v>0</v>
      </c>
    </row>
    <row r="58" spans="2:15">
      <c r="B58" t="s">
        <v>4849</v>
      </c>
      <c r="C58" t="s">
        <v>4850</v>
      </c>
      <c r="D58" t="s">
        <v>100</v>
      </c>
      <c r="E58" t="s">
        <v>3923</v>
      </c>
      <c r="F58" t="s">
        <v>3910</v>
      </c>
      <c r="G58" t="s">
        <v>217</v>
      </c>
      <c r="H58" t="s">
        <v>218</v>
      </c>
      <c r="I58" t="s">
        <v>102</v>
      </c>
      <c r="J58" s="77">
        <v>21129</v>
      </c>
      <c r="K58" s="77">
        <v>190.93</v>
      </c>
      <c r="L58" s="77">
        <v>40.341599700000003</v>
      </c>
      <c r="M58" s="78">
        <v>1E-4</v>
      </c>
      <c r="N58" s="78">
        <v>1E-4</v>
      </c>
      <c r="O58" s="78">
        <v>0</v>
      </c>
    </row>
    <row r="59" spans="2:15">
      <c r="B59" t="s">
        <v>4851</v>
      </c>
      <c r="C59" t="s">
        <v>4852</v>
      </c>
      <c r="D59" t="s">
        <v>100</v>
      </c>
      <c r="E59" t="s">
        <v>3923</v>
      </c>
      <c r="F59" t="s">
        <v>3910</v>
      </c>
      <c r="G59" t="s">
        <v>217</v>
      </c>
      <c r="H59" t="s">
        <v>218</v>
      </c>
      <c r="I59" t="s">
        <v>102</v>
      </c>
      <c r="J59" s="77">
        <v>2265</v>
      </c>
      <c r="K59" s="77">
        <v>121.1</v>
      </c>
      <c r="L59" s="77">
        <v>2.742915</v>
      </c>
      <c r="M59" s="78">
        <v>0</v>
      </c>
      <c r="N59" s="78">
        <v>0</v>
      </c>
      <c r="O59" s="78">
        <v>0</v>
      </c>
    </row>
    <row r="60" spans="2:15">
      <c r="B60" t="s">
        <v>4853</v>
      </c>
      <c r="C60" t="s">
        <v>4854</v>
      </c>
      <c r="D60" t="s">
        <v>100</v>
      </c>
      <c r="E60" t="s">
        <v>3923</v>
      </c>
      <c r="F60" t="s">
        <v>3910</v>
      </c>
      <c r="G60" t="s">
        <v>217</v>
      </c>
      <c r="H60" t="s">
        <v>218</v>
      </c>
      <c r="I60" t="s">
        <v>102</v>
      </c>
      <c r="J60" s="77">
        <v>10177</v>
      </c>
      <c r="K60" s="77">
        <v>194.83</v>
      </c>
      <c r="L60" s="77">
        <v>19.827849100000002</v>
      </c>
      <c r="M60" s="78">
        <v>0</v>
      </c>
      <c r="N60" s="78">
        <v>0</v>
      </c>
      <c r="O60" s="78">
        <v>0</v>
      </c>
    </row>
    <row r="61" spans="2:15">
      <c r="B61" t="s">
        <v>4855</v>
      </c>
      <c r="C61" t="s">
        <v>4856</v>
      </c>
      <c r="D61" t="s">
        <v>100</v>
      </c>
      <c r="E61" t="s">
        <v>3923</v>
      </c>
      <c r="F61" t="s">
        <v>3910</v>
      </c>
      <c r="G61" t="s">
        <v>217</v>
      </c>
      <c r="H61" t="s">
        <v>218</v>
      </c>
      <c r="I61" t="s">
        <v>102</v>
      </c>
      <c r="J61" s="77">
        <v>18568</v>
      </c>
      <c r="K61" s="77">
        <v>159.13</v>
      </c>
      <c r="L61" s="77">
        <v>29.5472584</v>
      </c>
      <c r="M61" s="78">
        <v>9.1000000000000004E-3</v>
      </c>
      <c r="N61" s="78">
        <v>1E-4</v>
      </c>
      <c r="O61" s="78">
        <v>0</v>
      </c>
    </row>
    <row r="62" spans="2:15">
      <c r="B62" t="s">
        <v>4857</v>
      </c>
      <c r="C62" t="s">
        <v>4858</v>
      </c>
      <c r="D62" t="s">
        <v>100</v>
      </c>
      <c r="E62" t="s">
        <v>3923</v>
      </c>
      <c r="F62" t="s">
        <v>3910</v>
      </c>
      <c r="G62" t="s">
        <v>217</v>
      </c>
      <c r="H62" t="s">
        <v>218</v>
      </c>
      <c r="I62" t="s">
        <v>102</v>
      </c>
      <c r="J62" s="77">
        <v>446486</v>
      </c>
      <c r="K62" s="77">
        <v>101.87</v>
      </c>
      <c r="L62" s="77">
        <v>454.83528819999998</v>
      </c>
      <c r="M62" s="78">
        <v>0</v>
      </c>
      <c r="N62" s="78">
        <v>1.1000000000000001E-3</v>
      </c>
      <c r="O62" s="78">
        <v>0</v>
      </c>
    </row>
    <row r="63" spans="2:15">
      <c r="B63" t="s">
        <v>4859</v>
      </c>
      <c r="C63" t="s">
        <v>4860</v>
      </c>
      <c r="D63" t="s">
        <v>100</v>
      </c>
      <c r="E63" t="s">
        <v>3923</v>
      </c>
      <c r="F63" t="s">
        <v>3910</v>
      </c>
      <c r="G63" t="s">
        <v>217</v>
      </c>
      <c r="H63" t="s">
        <v>218</v>
      </c>
      <c r="I63" t="s">
        <v>102</v>
      </c>
      <c r="J63" s="77">
        <v>714</v>
      </c>
      <c r="K63" s="77">
        <v>1774.28</v>
      </c>
      <c r="L63" s="77">
        <v>12.668359199999999</v>
      </c>
      <c r="M63" s="78">
        <v>0</v>
      </c>
      <c r="N63" s="78">
        <v>0</v>
      </c>
      <c r="O63" s="78">
        <v>0</v>
      </c>
    </row>
    <row r="64" spans="2:15">
      <c r="B64" t="s">
        <v>4861</v>
      </c>
      <c r="C64" t="s">
        <v>4862</v>
      </c>
      <c r="D64" t="s">
        <v>100</v>
      </c>
      <c r="E64" t="s">
        <v>3932</v>
      </c>
      <c r="F64" t="s">
        <v>3910</v>
      </c>
      <c r="G64" t="s">
        <v>217</v>
      </c>
      <c r="H64" t="s">
        <v>218</v>
      </c>
      <c r="I64" t="s">
        <v>102</v>
      </c>
      <c r="J64" s="77">
        <v>87039</v>
      </c>
      <c r="K64" s="77">
        <v>107.09</v>
      </c>
      <c r="L64" s="77">
        <v>93.210065099999994</v>
      </c>
      <c r="M64" s="78">
        <v>1.1000000000000001E-3</v>
      </c>
      <c r="N64" s="78">
        <v>2.0000000000000001E-4</v>
      </c>
      <c r="O64" s="78">
        <v>0</v>
      </c>
    </row>
    <row r="65" spans="2:15">
      <c r="B65" t="s">
        <v>4863</v>
      </c>
      <c r="C65" t="s">
        <v>4864</v>
      </c>
      <c r="D65" t="s">
        <v>100</v>
      </c>
      <c r="E65" t="s">
        <v>4783</v>
      </c>
      <c r="F65" t="s">
        <v>3910</v>
      </c>
      <c r="G65" t="s">
        <v>217</v>
      </c>
      <c r="H65" t="s">
        <v>218</v>
      </c>
      <c r="I65" t="s">
        <v>102</v>
      </c>
      <c r="J65" s="77">
        <v>27685</v>
      </c>
      <c r="K65" s="77">
        <v>109.12</v>
      </c>
      <c r="L65" s="77">
        <v>30.209872000000001</v>
      </c>
      <c r="M65" s="78">
        <v>5.9999999999999995E-4</v>
      </c>
      <c r="N65" s="78">
        <v>1E-4</v>
      </c>
      <c r="O65" s="78">
        <v>0</v>
      </c>
    </row>
    <row r="66" spans="2:15">
      <c r="B66" t="s">
        <v>4865</v>
      </c>
      <c r="C66" t="s">
        <v>4866</v>
      </c>
      <c r="D66" t="s">
        <v>100</v>
      </c>
      <c r="E66" t="s">
        <v>3949</v>
      </c>
      <c r="F66" t="s">
        <v>3910</v>
      </c>
      <c r="G66" t="s">
        <v>217</v>
      </c>
      <c r="H66" t="s">
        <v>218</v>
      </c>
      <c r="I66" t="s">
        <v>102</v>
      </c>
      <c r="J66" s="77">
        <v>39883</v>
      </c>
      <c r="K66" s="77">
        <v>112.09</v>
      </c>
      <c r="L66" s="77">
        <v>44.704854699999999</v>
      </c>
      <c r="M66" s="78">
        <v>0</v>
      </c>
      <c r="N66" s="78">
        <v>1E-4</v>
      </c>
      <c r="O66" s="78">
        <v>0</v>
      </c>
    </row>
    <row r="67" spans="2:15">
      <c r="B67" t="s">
        <v>4867</v>
      </c>
      <c r="C67" t="s">
        <v>4868</v>
      </c>
      <c r="D67" t="s">
        <v>100</v>
      </c>
      <c r="E67" t="s">
        <v>3949</v>
      </c>
      <c r="F67" t="s">
        <v>3910</v>
      </c>
      <c r="G67" t="s">
        <v>217</v>
      </c>
      <c r="H67" t="s">
        <v>218</v>
      </c>
      <c r="I67" t="s">
        <v>102</v>
      </c>
      <c r="J67" s="77">
        <v>30</v>
      </c>
      <c r="K67" s="77">
        <v>15186.88</v>
      </c>
      <c r="L67" s="77">
        <v>4.5560640000000001</v>
      </c>
      <c r="M67" s="78">
        <v>0</v>
      </c>
      <c r="N67" s="78">
        <v>0</v>
      </c>
      <c r="O67" s="78">
        <v>0</v>
      </c>
    </row>
    <row r="68" spans="2:15">
      <c r="B68" t="s">
        <v>4869</v>
      </c>
      <c r="C68" t="s">
        <v>4870</v>
      </c>
      <c r="D68" t="s">
        <v>100</v>
      </c>
      <c r="E68" t="s">
        <v>3949</v>
      </c>
      <c r="F68" t="s">
        <v>3910</v>
      </c>
      <c r="G68" t="s">
        <v>217</v>
      </c>
      <c r="H68" t="s">
        <v>218</v>
      </c>
      <c r="I68" t="s">
        <v>102</v>
      </c>
      <c r="J68" s="77">
        <v>55735</v>
      </c>
      <c r="K68" s="77">
        <v>101.03</v>
      </c>
      <c r="L68" s="77">
        <v>56.309070499999997</v>
      </c>
      <c r="M68" s="78">
        <v>0</v>
      </c>
      <c r="N68" s="78">
        <v>1E-4</v>
      </c>
      <c r="O68" s="78">
        <v>0</v>
      </c>
    </row>
    <row r="69" spans="2:15">
      <c r="B69" t="s">
        <v>4871</v>
      </c>
      <c r="C69" t="s">
        <v>4872</v>
      </c>
      <c r="D69" t="s">
        <v>100</v>
      </c>
      <c r="E69" t="s">
        <v>3949</v>
      </c>
      <c r="F69" t="s">
        <v>3910</v>
      </c>
      <c r="G69" t="s">
        <v>217</v>
      </c>
      <c r="H69" t="s">
        <v>218</v>
      </c>
      <c r="I69" t="s">
        <v>102</v>
      </c>
      <c r="J69" s="77">
        <v>85407</v>
      </c>
      <c r="K69" s="77">
        <v>123.32</v>
      </c>
      <c r="L69" s="77">
        <v>105.3239124</v>
      </c>
      <c r="M69" s="78">
        <v>0</v>
      </c>
      <c r="N69" s="78">
        <v>2.9999999999999997E-4</v>
      </c>
      <c r="O69" s="78">
        <v>0</v>
      </c>
    </row>
    <row r="70" spans="2:15">
      <c r="B70" t="s">
        <v>4873</v>
      </c>
      <c r="C70" t="s">
        <v>4874</v>
      </c>
      <c r="D70" t="s">
        <v>100</v>
      </c>
      <c r="E70" t="s">
        <v>3949</v>
      </c>
      <c r="F70" t="s">
        <v>3910</v>
      </c>
      <c r="G70" t="s">
        <v>217</v>
      </c>
      <c r="H70" t="s">
        <v>218</v>
      </c>
      <c r="I70" t="s">
        <v>102</v>
      </c>
      <c r="J70" s="77">
        <v>115637</v>
      </c>
      <c r="K70" s="77">
        <v>156.47</v>
      </c>
      <c r="L70" s="77">
        <v>180.93721389999999</v>
      </c>
      <c r="M70" s="78">
        <v>0</v>
      </c>
      <c r="N70" s="78">
        <v>4.0000000000000002E-4</v>
      </c>
      <c r="O70" s="78">
        <v>0</v>
      </c>
    </row>
    <row r="71" spans="2:15">
      <c r="B71" t="s">
        <v>4875</v>
      </c>
      <c r="C71" t="s">
        <v>4876</v>
      </c>
      <c r="D71" t="s">
        <v>100</v>
      </c>
      <c r="E71" t="s">
        <v>3949</v>
      </c>
      <c r="F71" t="s">
        <v>3910</v>
      </c>
      <c r="G71" t="s">
        <v>217</v>
      </c>
      <c r="H71" t="s">
        <v>218</v>
      </c>
      <c r="I71" t="s">
        <v>102</v>
      </c>
      <c r="J71" s="77">
        <v>180067</v>
      </c>
      <c r="K71" s="77">
        <v>131.61000000000001</v>
      </c>
      <c r="L71" s="77">
        <v>236.98617870000001</v>
      </c>
      <c r="M71" s="78">
        <v>0</v>
      </c>
      <c r="N71" s="78">
        <v>5.9999999999999995E-4</v>
      </c>
      <c r="O71" s="78">
        <v>0</v>
      </c>
    </row>
    <row r="72" spans="2:15">
      <c r="B72" t="s">
        <v>4877</v>
      </c>
      <c r="C72" t="s">
        <v>4878</v>
      </c>
      <c r="D72" t="s">
        <v>100</v>
      </c>
      <c r="E72" t="s">
        <v>4783</v>
      </c>
      <c r="F72" t="s">
        <v>3910</v>
      </c>
      <c r="G72" t="s">
        <v>217</v>
      </c>
      <c r="H72" t="s">
        <v>218</v>
      </c>
      <c r="I72" t="s">
        <v>102</v>
      </c>
      <c r="J72" s="77">
        <v>5000</v>
      </c>
      <c r="K72" s="77">
        <v>95.68</v>
      </c>
      <c r="L72" s="77">
        <v>4.7839999999999998</v>
      </c>
      <c r="M72" s="78">
        <v>0</v>
      </c>
      <c r="N72" s="78">
        <v>0</v>
      </c>
      <c r="O72" s="78">
        <v>0</v>
      </c>
    </row>
    <row r="73" spans="2:15">
      <c r="B73" t="s">
        <v>4879</v>
      </c>
      <c r="C73" t="s">
        <v>4880</v>
      </c>
      <c r="D73" t="s">
        <v>100</v>
      </c>
      <c r="E73" t="s">
        <v>4783</v>
      </c>
      <c r="F73" t="s">
        <v>3910</v>
      </c>
      <c r="G73" t="s">
        <v>217</v>
      </c>
      <c r="H73" t="s">
        <v>218</v>
      </c>
      <c r="I73" t="s">
        <v>102</v>
      </c>
      <c r="J73" s="77">
        <v>70863</v>
      </c>
      <c r="K73" s="77">
        <v>129.11000000000001</v>
      </c>
      <c r="L73" s="77">
        <v>91.491219299999997</v>
      </c>
      <c r="M73" s="78">
        <v>0</v>
      </c>
      <c r="N73" s="78">
        <v>2.0000000000000001E-4</v>
      </c>
      <c r="O73" s="78">
        <v>0</v>
      </c>
    </row>
    <row r="74" spans="2:15">
      <c r="B74" t="s">
        <v>4881</v>
      </c>
      <c r="C74" t="s">
        <v>4882</v>
      </c>
      <c r="D74" t="s">
        <v>100</v>
      </c>
      <c r="E74" t="s">
        <v>4783</v>
      </c>
      <c r="F74" t="s">
        <v>3910</v>
      </c>
      <c r="G74" t="s">
        <v>217</v>
      </c>
      <c r="H74" t="s">
        <v>218</v>
      </c>
      <c r="I74" t="s">
        <v>102</v>
      </c>
      <c r="J74" s="77">
        <v>31000</v>
      </c>
      <c r="K74" s="77">
        <v>184.53</v>
      </c>
      <c r="L74" s="77">
        <v>57.204300000000003</v>
      </c>
      <c r="M74" s="78">
        <v>0</v>
      </c>
      <c r="N74" s="78">
        <v>1E-4</v>
      </c>
      <c r="O74" s="78">
        <v>0</v>
      </c>
    </row>
    <row r="75" spans="2:15">
      <c r="B75" t="s">
        <v>4883</v>
      </c>
      <c r="C75" t="s">
        <v>4884</v>
      </c>
      <c r="D75" t="s">
        <v>100</v>
      </c>
      <c r="E75" t="s">
        <v>4783</v>
      </c>
      <c r="F75" t="s">
        <v>3910</v>
      </c>
      <c r="G75" t="s">
        <v>217</v>
      </c>
      <c r="H75" t="s">
        <v>218</v>
      </c>
      <c r="I75" t="s">
        <v>102</v>
      </c>
      <c r="J75" s="77">
        <v>3357.72</v>
      </c>
      <c r="K75" s="77">
        <v>57.3</v>
      </c>
      <c r="L75" s="77">
        <v>1.9239735600000001</v>
      </c>
      <c r="M75" s="78">
        <v>0</v>
      </c>
      <c r="N75" s="78">
        <v>0</v>
      </c>
      <c r="O75" s="78">
        <v>0</v>
      </c>
    </row>
    <row r="76" spans="2:15">
      <c r="B76" t="s">
        <v>4885</v>
      </c>
      <c r="C76" t="s">
        <v>4886</v>
      </c>
      <c r="D76" t="s">
        <v>100</v>
      </c>
      <c r="E76" t="s">
        <v>4783</v>
      </c>
      <c r="F76" t="s">
        <v>3910</v>
      </c>
      <c r="G76" t="s">
        <v>217</v>
      </c>
      <c r="H76" t="s">
        <v>218</v>
      </c>
      <c r="I76" t="s">
        <v>102</v>
      </c>
      <c r="J76" s="77">
        <v>13995</v>
      </c>
      <c r="K76" s="77">
        <v>140.96</v>
      </c>
      <c r="L76" s="77">
        <v>19.727352</v>
      </c>
      <c r="M76" s="78">
        <v>6.9999999999999999E-4</v>
      </c>
      <c r="N76" s="78">
        <v>0</v>
      </c>
      <c r="O76" s="78">
        <v>0</v>
      </c>
    </row>
    <row r="77" spans="2:15">
      <c r="B77" t="s">
        <v>4887</v>
      </c>
      <c r="C77" t="s">
        <v>4888</v>
      </c>
      <c r="D77" t="s">
        <v>100</v>
      </c>
      <c r="E77" t="s">
        <v>4783</v>
      </c>
      <c r="F77" t="s">
        <v>3910</v>
      </c>
      <c r="G77" t="s">
        <v>217</v>
      </c>
      <c r="H77" t="s">
        <v>218</v>
      </c>
      <c r="I77" t="s">
        <v>102</v>
      </c>
      <c r="J77" s="77">
        <v>17650</v>
      </c>
      <c r="K77" s="77">
        <v>462.74</v>
      </c>
      <c r="L77" s="77">
        <v>81.673609999999996</v>
      </c>
      <c r="M77" s="78">
        <v>1E-4</v>
      </c>
      <c r="N77" s="78">
        <v>2.0000000000000001E-4</v>
      </c>
      <c r="O77" s="78">
        <v>0</v>
      </c>
    </row>
    <row r="78" spans="2:15">
      <c r="B78" t="s">
        <v>4889</v>
      </c>
      <c r="C78" t="s">
        <v>4890</v>
      </c>
      <c r="D78" t="s">
        <v>100</v>
      </c>
      <c r="E78" t="s">
        <v>4783</v>
      </c>
      <c r="F78" t="s">
        <v>3910</v>
      </c>
      <c r="G78" t="s">
        <v>217</v>
      </c>
      <c r="H78" t="s">
        <v>218</v>
      </c>
      <c r="I78" t="s">
        <v>102</v>
      </c>
      <c r="J78" s="77">
        <v>417</v>
      </c>
      <c r="K78" s="77">
        <v>217.58</v>
      </c>
      <c r="L78" s="77">
        <v>0.90730860000000002</v>
      </c>
      <c r="M78" s="78">
        <v>0</v>
      </c>
      <c r="N78" s="78">
        <v>0</v>
      </c>
      <c r="O78" s="78">
        <v>0</v>
      </c>
    </row>
    <row r="79" spans="2:15">
      <c r="B79" t="s">
        <v>4891</v>
      </c>
      <c r="C79" t="s">
        <v>4892</v>
      </c>
      <c r="D79" t="s">
        <v>100</v>
      </c>
      <c r="E79" t="s">
        <v>4783</v>
      </c>
      <c r="F79" t="s">
        <v>3910</v>
      </c>
      <c r="G79" t="s">
        <v>217</v>
      </c>
      <c r="H79" t="s">
        <v>218</v>
      </c>
      <c r="I79" t="s">
        <v>102</v>
      </c>
      <c r="J79" s="77">
        <v>39500</v>
      </c>
      <c r="K79" s="77">
        <v>257</v>
      </c>
      <c r="L79" s="77">
        <v>101.515</v>
      </c>
      <c r="M79" s="78">
        <v>1.9E-2</v>
      </c>
      <c r="N79" s="78">
        <v>2.0000000000000001E-4</v>
      </c>
      <c r="O79" s="78">
        <v>0</v>
      </c>
    </row>
    <row r="80" spans="2:15">
      <c r="B80" t="s">
        <v>4893</v>
      </c>
      <c r="C80" t="s">
        <v>4894</v>
      </c>
      <c r="D80" t="s">
        <v>100</v>
      </c>
      <c r="E80" t="s">
        <v>4783</v>
      </c>
      <c r="F80" t="s">
        <v>3910</v>
      </c>
      <c r="G80" t="s">
        <v>217</v>
      </c>
      <c r="H80" t="s">
        <v>218</v>
      </c>
      <c r="I80" t="s">
        <v>102</v>
      </c>
      <c r="J80" s="77">
        <v>127590</v>
      </c>
      <c r="K80" s="77">
        <v>42.86</v>
      </c>
      <c r="L80" s="77">
        <v>54.685074</v>
      </c>
      <c r="M80" s="78">
        <v>0</v>
      </c>
      <c r="N80" s="78">
        <v>1E-4</v>
      </c>
      <c r="O80" s="78">
        <v>0</v>
      </c>
    </row>
    <row r="81" spans="2:15">
      <c r="B81" t="s">
        <v>4895</v>
      </c>
      <c r="C81" t="s">
        <v>4896</v>
      </c>
      <c r="D81" t="s">
        <v>100</v>
      </c>
      <c r="E81" t="s">
        <v>4897</v>
      </c>
      <c r="F81" t="s">
        <v>3910</v>
      </c>
      <c r="G81" t="s">
        <v>217</v>
      </c>
      <c r="H81" t="s">
        <v>218</v>
      </c>
      <c r="I81" t="s">
        <v>102</v>
      </c>
      <c r="J81" s="77">
        <v>6382</v>
      </c>
      <c r="K81" s="77">
        <v>157.07</v>
      </c>
      <c r="L81" s="77">
        <v>10.0242074</v>
      </c>
      <c r="M81" s="78">
        <v>0</v>
      </c>
      <c r="N81" s="78">
        <v>0</v>
      </c>
      <c r="O81" s="78">
        <v>0</v>
      </c>
    </row>
    <row r="82" spans="2:15">
      <c r="B82" t="s">
        <v>4898</v>
      </c>
      <c r="C82" t="s">
        <v>4899</v>
      </c>
      <c r="D82" t="s">
        <v>100</v>
      </c>
      <c r="E82" t="s">
        <v>4778</v>
      </c>
      <c r="F82" t="s">
        <v>3910</v>
      </c>
      <c r="G82" t="s">
        <v>217</v>
      </c>
      <c r="H82" t="s">
        <v>218</v>
      </c>
      <c r="I82" t="s">
        <v>102</v>
      </c>
      <c r="J82" s="77">
        <v>2954</v>
      </c>
      <c r="K82" s="77">
        <v>108.25</v>
      </c>
      <c r="L82" s="77">
        <v>3.197705</v>
      </c>
      <c r="M82" s="78">
        <v>0</v>
      </c>
      <c r="N82" s="78">
        <v>0</v>
      </c>
      <c r="O82" s="78">
        <v>0</v>
      </c>
    </row>
    <row r="83" spans="2:15">
      <c r="B83" t="s">
        <v>4900</v>
      </c>
      <c r="C83" t="s">
        <v>4901</v>
      </c>
      <c r="D83" t="s">
        <v>100</v>
      </c>
      <c r="E83" t="s">
        <v>4902</v>
      </c>
      <c r="F83" t="s">
        <v>3910</v>
      </c>
      <c r="G83" t="s">
        <v>217</v>
      </c>
      <c r="H83" t="s">
        <v>218</v>
      </c>
      <c r="I83" t="s">
        <v>102</v>
      </c>
      <c r="J83" s="77">
        <v>3469</v>
      </c>
      <c r="K83" s="77">
        <v>123.07</v>
      </c>
      <c r="L83" s="77">
        <v>4.2692983</v>
      </c>
      <c r="M83" s="78">
        <v>0</v>
      </c>
      <c r="N83" s="78">
        <v>0</v>
      </c>
      <c r="O83" s="78">
        <v>0</v>
      </c>
    </row>
    <row r="84" spans="2:15">
      <c r="B84" t="s">
        <v>4903</v>
      </c>
      <c r="C84" t="s">
        <v>4904</v>
      </c>
      <c r="D84" t="s">
        <v>100</v>
      </c>
      <c r="E84" t="s">
        <v>4902</v>
      </c>
      <c r="F84" t="s">
        <v>3910</v>
      </c>
      <c r="G84" t="s">
        <v>217</v>
      </c>
      <c r="H84" t="s">
        <v>218</v>
      </c>
      <c r="I84" t="s">
        <v>102</v>
      </c>
      <c r="J84" s="77">
        <v>7428</v>
      </c>
      <c r="K84" s="77">
        <v>114</v>
      </c>
      <c r="L84" s="77">
        <v>8.4679199999999994</v>
      </c>
      <c r="M84" s="78">
        <v>2.0000000000000001E-4</v>
      </c>
      <c r="N84" s="78">
        <v>0</v>
      </c>
      <c r="O84" s="78">
        <v>0</v>
      </c>
    </row>
    <row r="85" spans="2:15">
      <c r="B85" t="s">
        <v>4905</v>
      </c>
      <c r="C85" t="s">
        <v>4906</v>
      </c>
      <c r="D85" t="s">
        <v>100</v>
      </c>
      <c r="E85" t="s">
        <v>4902</v>
      </c>
      <c r="F85" t="s">
        <v>3910</v>
      </c>
      <c r="G85" t="s">
        <v>217</v>
      </c>
      <c r="H85" t="s">
        <v>218</v>
      </c>
      <c r="I85" t="s">
        <v>102</v>
      </c>
      <c r="J85" s="77">
        <v>8245</v>
      </c>
      <c r="K85" s="77">
        <v>188.84</v>
      </c>
      <c r="L85" s="77">
        <v>15.569858</v>
      </c>
      <c r="M85" s="78">
        <v>1E-4</v>
      </c>
      <c r="N85" s="78">
        <v>0</v>
      </c>
      <c r="O85" s="78">
        <v>0</v>
      </c>
    </row>
    <row r="86" spans="2:15">
      <c r="B86" t="s">
        <v>4907</v>
      </c>
      <c r="C86" t="s">
        <v>4908</v>
      </c>
      <c r="D86" t="s">
        <v>100</v>
      </c>
      <c r="E86" t="s">
        <v>3909</v>
      </c>
      <c r="F86" t="s">
        <v>3910</v>
      </c>
      <c r="G86" t="s">
        <v>217</v>
      </c>
      <c r="H86" t="s">
        <v>218</v>
      </c>
      <c r="I86" t="s">
        <v>102</v>
      </c>
      <c r="J86" s="77">
        <v>16242</v>
      </c>
      <c r="K86" s="77">
        <v>125.78</v>
      </c>
      <c r="L86" s="77">
        <v>20.429187599999999</v>
      </c>
      <c r="M86" s="78">
        <v>0</v>
      </c>
      <c r="N86" s="78">
        <v>0</v>
      </c>
      <c r="O86" s="78">
        <v>0</v>
      </c>
    </row>
    <row r="87" spans="2:15">
      <c r="B87" t="s">
        <v>4909</v>
      </c>
      <c r="C87" t="s">
        <v>4910</v>
      </c>
      <c r="D87" t="s">
        <v>100</v>
      </c>
      <c r="E87" t="s">
        <v>3906</v>
      </c>
      <c r="F87" t="s">
        <v>3910</v>
      </c>
      <c r="G87" t="s">
        <v>217</v>
      </c>
      <c r="H87" t="s">
        <v>218</v>
      </c>
      <c r="I87" t="s">
        <v>102</v>
      </c>
      <c r="J87" s="77">
        <v>3327</v>
      </c>
      <c r="K87" s="77">
        <v>108.47</v>
      </c>
      <c r="L87" s="77">
        <v>3.6087969000000002</v>
      </c>
      <c r="M87" s="78">
        <v>0</v>
      </c>
      <c r="N87" s="78">
        <v>0</v>
      </c>
      <c r="O87" s="78">
        <v>0</v>
      </c>
    </row>
    <row r="88" spans="2:15">
      <c r="B88" t="s">
        <v>4911</v>
      </c>
      <c r="C88" t="s">
        <v>4912</v>
      </c>
      <c r="D88" t="s">
        <v>100</v>
      </c>
      <c r="E88" t="s">
        <v>4110</v>
      </c>
      <c r="F88" t="s">
        <v>3910</v>
      </c>
      <c r="G88" t="s">
        <v>217</v>
      </c>
      <c r="H88" t="s">
        <v>218</v>
      </c>
      <c r="I88" t="s">
        <v>102</v>
      </c>
      <c r="J88" s="77">
        <v>31</v>
      </c>
      <c r="K88" s="77">
        <v>12518.45</v>
      </c>
      <c r="L88" s="77">
        <v>3.8807195000000001</v>
      </c>
      <c r="M88" s="78">
        <v>0</v>
      </c>
      <c r="N88" s="78">
        <v>0</v>
      </c>
      <c r="O88" s="78">
        <v>0</v>
      </c>
    </row>
    <row r="89" spans="2:15">
      <c r="B89" t="s">
        <v>4913</v>
      </c>
      <c r="C89" t="s">
        <v>4914</v>
      </c>
      <c r="D89" t="s">
        <v>100</v>
      </c>
      <c r="E89" t="s">
        <v>3949</v>
      </c>
      <c r="F89" t="s">
        <v>3910</v>
      </c>
      <c r="G89" t="s">
        <v>217</v>
      </c>
      <c r="H89" t="s">
        <v>218</v>
      </c>
      <c r="I89" t="s">
        <v>102</v>
      </c>
      <c r="J89" s="77">
        <v>21808</v>
      </c>
      <c r="K89" s="77">
        <v>154.91</v>
      </c>
      <c r="L89" s="77">
        <v>33.782772799999996</v>
      </c>
      <c r="M89" s="78">
        <v>0</v>
      </c>
      <c r="N89" s="78">
        <v>1E-4</v>
      </c>
      <c r="O89" s="78">
        <v>0</v>
      </c>
    </row>
    <row r="90" spans="2:15">
      <c r="B90" t="s">
        <v>4915</v>
      </c>
      <c r="C90" t="s">
        <v>4916</v>
      </c>
      <c r="D90" t="s">
        <v>100</v>
      </c>
      <c r="E90" t="s">
        <v>4917</v>
      </c>
      <c r="F90" t="s">
        <v>3910</v>
      </c>
      <c r="G90" t="s">
        <v>217</v>
      </c>
      <c r="H90" t="s">
        <v>218</v>
      </c>
      <c r="I90" t="s">
        <v>102</v>
      </c>
      <c r="J90" s="77">
        <v>17783</v>
      </c>
      <c r="K90" s="77">
        <v>167.06</v>
      </c>
      <c r="L90" s="77">
        <v>29.7082798</v>
      </c>
      <c r="M90" s="78">
        <v>0</v>
      </c>
      <c r="N90" s="78">
        <v>1E-4</v>
      </c>
      <c r="O90" s="78">
        <v>0</v>
      </c>
    </row>
    <row r="91" spans="2:15">
      <c r="B91" t="s">
        <v>4918</v>
      </c>
      <c r="C91" t="s">
        <v>4919</v>
      </c>
      <c r="D91" t="s">
        <v>100</v>
      </c>
      <c r="E91" t="s">
        <v>4917</v>
      </c>
      <c r="F91" t="s">
        <v>3910</v>
      </c>
      <c r="G91" t="s">
        <v>217</v>
      </c>
      <c r="H91" t="s">
        <v>218</v>
      </c>
      <c r="I91" t="s">
        <v>102</v>
      </c>
      <c r="J91" s="77">
        <v>38571</v>
      </c>
      <c r="K91" s="77">
        <v>120.05</v>
      </c>
      <c r="L91" s="77">
        <v>46.304485499999998</v>
      </c>
      <c r="M91" s="78">
        <v>0</v>
      </c>
      <c r="N91" s="78">
        <v>1E-4</v>
      </c>
      <c r="O91" s="78">
        <v>0</v>
      </c>
    </row>
    <row r="92" spans="2:15">
      <c r="B92" t="s">
        <v>4920</v>
      </c>
      <c r="C92" t="s">
        <v>4921</v>
      </c>
      <c r="D92" t="s">
        <v>100</v>
      </c>
      <c r="E92" t="s">
        <v>3909</v>
      </c>
      <c r="F92" t="s">
        <v>3910</v>
      </c>
      <c r="G92" t="s">
        <v>217</v>
      </c>
      <c r="H92" t="s">
        <v>218</v>
      </c>
      <c r="I92" t="s">
        <v>102</v>
      </c>
      <c r="J92" s="77">
        <v>222800</v>
      </c>
      <c r="K92" s="77">
        <v>120.21</v>
      </c>
      <c r="L92" s="77">
        <v>267.82787999999999</v>
      </c>
      <c r="M92" s="78">
        <v>0</v>
      </c>
      <c r="N92" s="78">
        <v>6.9999999999999999E-4</v>
      </c>
      <c r="O92" s="78">
        <v>0</v>
      </c>
    </row>
    <row r="93" spans="2:15">
      <c r="B93" t="s">
        <v>4922</v>
      </c>
      <c r="C93" t="s">
        <v>4923</v>
      </c>
      <c r="D93" t="s">
        <v>100</v>
      </c>
      <c r="E93" t="s">
        <v>3909</v>
      </c>
      <c r="F93" t="s">
        <v>3910</v>
      </c>
      <c r="G93" t="s">
        <v>217</v>
      </c>
      <c r="H93" t="s">
        <v>218</v>
      </c>
      <c r="I93" t="s">
        <v>102</v>
      </c>
      <c r="J93" s="77">
        <v>84468</v>
      </c>
      <c r="K93" s="77">
        <v>129.49</v>
      </c>
      <c r="L93" s="77">
        <v>109.3776132</v>
      </c>
      <c r="M93" s="78">
        <v>0</v>
      </c>
      <c r="N93" s="78">
        <v>2.9999999999999997E-4</v>
      </c>
      <c r="O93" s="78">
        <v>0</v>
      </c>
    </row>
    <row r="94" spans="2:15">
      <c r="B94" t="s">
        <v>4924</v>
      </c>
      <c r="C94" t="s">
        <v>4925</v>
      </c>
      <c r="D94" t="s">
        <v>100</v>
      </c>
      <c r="E94" t="s">
        <v>3909</v>
      </c>
      <c r="F94" t="s">
        <v>3910</v>
      </c>
      <c r="G94" t="s">
        <v>217</v>
      </c>
      <c r="H94" t="s">
        <v>218</v>
      </c>
      <c r="I94" t="s">
        <v>102</v>
      </c>
      <c r="J94" s="77">
        <v>2945</v>
      </c>
      <c r="K94" s="77">
        <v>99.18</v>
      </c>
      <c r="L94" s="77">
        <v>2.9208509999999999</v>
      </c>
      <c r="M94" s="78">
        <v>3.0999999999999999E-3</v>
      </c>
      <c r="N94" s="78">
        <v>0</v>
      </c>
      <c r="O94" s="78">
        <v>0</v>
      </c>
    </row>
    <row r="95" spans="2:15">
      <c r="B95" t="s">
        <v>4926</v>
      </c>
      <c r="C95" t="s">
        <v>4927</v>
      </c>
      <c r="D95" t="s">
        <v>100</v>
      </c>
      <c r="E95" t="s">
        <v>3909</v>
      </c>
      <c r="F95" t="s">
        <v>3910</v>
      </c>
      <c r="G95" t="s">
        <v>217</v>
      </c>
      <c r="H95" t="s">
        <v>218</v>
      </c>
      <c r="I95" t="s">
        <v>102</v>
      </c>
      <c r="J95" s="77">
        <v>13076</v>
      </c>
      <c r="K95" s="77">
        <v>112.5</v>
      </c>
      <c r="L95" s="77">
        <v>14.7105</v>
      </c>
      <c r="M95" s="78">
        <v>1E-4</v>
      </c>
      <c r="N95" s="78">
        <v>0</v>
      </c>
      <c r="O95" s="78">
        <v>0</v>
      </c>
    </row>
    <row r="96" spans="2:15">
      <c r="B96" t="s">
        <v>4928</v>
      </c>
      <c r="C96" t="s">
        <v>4929</v>
      </c>
      <c r="D96" t="s">
        <v>100</v>
      </c>
      <c r="E96" t="s">
        <v>3909</v>
      </c>
      <c r="F96" t="s">
        <v>3910</v>
      </c>
      <c r="G96" t="s">
        <v>217</v>
      </c>
      <c r="H96" t="s">
        <v>218</v>
      </c>
      <c r="I96" t="s">
        <v>102</v>
      </c>
      <c r="J96" s="77">
        <v>15000</v>
      </c>
      <c r="K96" s="77">
        <v>141.15</v>
      </c>
      <c r="L96" s="77">
        <v>21.172499999999999</v>
      </c>
      <c r="M96" s="78">
        <v>0</v>
      </c>
      <c r="N96" s="78">
        <v>1E-4</v>
      </c>
      <c r="O96" s="78">
        <v>0</v>
      </c>
    </row>
    <row r="97" spans="2:15">
      <c r="B97" t="s">
        <v>4930</v>
      </c>
      <c r="C97" t="s">
        <v>4931</v>
      </c>
      <c r="D97" t="s">
        <v>100</v>
      </c>
      <c r="E97" t="s">
        <v>3909</v>
      </c>
      <c r="F97" t="s">
        <v>3910</v>
      </c>
      <c r="G97" t="s">
        <v>217</v>
      </c>
      <c r="H97" t="s">
        <v>218</v>
      </c>
      <c r="I97" t="s">
        <v>102</v>
      </c>
      <c r="J97" s="77">
        <v>5000</v>
      </c>
      <c r="K97" s="77">
        <v>76.959999999999994</v>
      </c>
      <c r="L97" s="77">
        <v>3.8479999999999999</v>
      </c>
      <c r="M97" s="78">
        <v>0</v>
      </c>
      <c r="N97" s="78">
        <v>0</v>
      </c>
      <c r="O97" s="78">
        <v>0</v>
      </c>
    </row>
    <row r="98" spans="2:15">
      <c r="B98" t="s">
        <v>4932</v>
      </c>
      <c r="C98" t="s">
        <v>4933</v>
      </c>
      <c r="D98" t="s">
        <v>100</v>
      </c>
      <c r="E98" t="s">
        <v>3909</v>
      </c>
      <c r="F98" t="s">
        <v>3910</v>
      </c>
      <c r="G98" t="s">
        <v>217</v>
      </c>
      <c r="H98" t="s">
        <v>218</v>
      </c>
      <c r="I98" t="s">
        <v>102</v>
      </c>
      <c r="J98" s="77">
        <v>69773</v>
      </c>
      <c r="K98" s="77">
        <v>132.66</v>
      </c>
      <c r="L98" s="77">
        <v>92.560861799999998</v>
      </c>
      <c r="M98" s="78">
        <v>0</v>
      </c>
      <c r="N98" s="78">
        <v>2.0000000000000001E-4</v>
      </c>
      <c r="O98" s="78">
        <v>0</v>
      </c>
    </row>
    <row r="99" spans="2:15">
      <c r="B99" t="s">
        <v>4934</v>
      </c>
      <c r="C99" t="s">
        <v>4935</v>
      </c>
      <c r="D99" t="s">
        <v>100</v>
      </c>
      <c r="E99" t="s">
        <v>3949</v>
      </c>
      <c r="F99" t="s">
        <v>3910</v>
      </c>
      <c r="G99" t="s">
        <v>217</v>
      </c>
      <c r="H99" t="s">
        <v>218</v>
      </c>
      <c r="I99" t="s">
        <v>102</v>
      </c>
      <c r="J99" s="77">
        <v>5500</v>
      </c>
      <c r="K99" s="77">
        <v>182.52</v>
      </c>
      <c r="L99" s="77">
        <v>10.038600000000001</v>
      </c>
      <c r="M99" s="78">
        <v>0</v>
      </c>
      <c r="N99" s="78">
        <v>0</v>
      </c>
      <c r="O99" s="78">
        <v>0</v>
      </c>
    </row>
    <row r="100" spans="2:15">
      <c r="B100" t="s">
        <v>4936</v>
      </c>
      <c r="C100" t="s">
        <v>4937</v>
      </c>
      <c r="D100" t="s">
        <v>100</v>
      </c>
      <c r="E100" t="s">
        <v>4778</v>
      </c>
      <c r="F100" t="s">
        <v>3910</v>
      </c>
      <c r="G100" t="s">
        <v>217</v>
      </c>
      <c r="H100" t="s">
        <v>218</v>
      </c>
      <c r="I100" t="s">
        <v>102</v>
      </c>
      <c r="J100" s="77">
        <v>1658</v>
      </c>
      <c r="K100" s="77">
        <v>295.11</v>
      </c>
      <c r="L100" s="77">
        <v>4.8929238000000002</v>
      </c>
      <c r="M100" s="78">
        <v>0</v>
      </c>
      <c r="N100" s="78">
        <v>0</v>
      </c>
      <c r="O100" s="78">
        <v>0</v>
      </c>
    </row>
    <row r="101" spans="2:15">
      <c r="B101" t="s">
        <v>4938</v>
      </c>
      <c r="C101" t="s">
        <v>4939</v>
      </c>
      <c r="D101" t="s">
        <v>100</v>
      </c>
      <c r="E101" t="s">
        <v>3949</v>
      </c>
      <c r="F101" t="s">
        <v>3910</v>
      </c>
      <c r="G101" t="s">
        <v>217</v>
      </c>
      <c r="H101" t="s">
        <v>218</v>
      </c>
      <c r="I101" t="s">
        <v>102</v>
      </c>
      <c r="J101" s="77">
        <v>292</v>
      </c>
      <c r="K101" s="77">
        <v>1955.06</v>
      </c>
      <c r="L101" s="77">
        <v>5.7087751999999998</v>
      </c>
      <c r="M101" s="78">
        <v>0</v>
      </c>
      <c r="N101" s="78">
        <v>0</v>
      </c>
      <c r="O101" s="78">
        <v>0</v>
      </c>
    </row>
    <row r="102" spans="2:15">
      <c r="B102" t="s">
        <v>4940</v>
      </c>
      <c r="C102" t="s">
        <v>4941</v>
      </c>
      <c r="D102" t="s">
        <v>100</v>
      </c>
      <c r="E102" t="s">
        <v>4002</v>
      </c>
      <c r="F102" t="s">
        <v>3910</v>
      </c>
      <c r="G102" t="s">
        <v>217</v>
      </c>
      <c r="H102" t="s">
        <v>218</v>
      </c>
      <c r="I102" t="s">
        <v>102</v>
      </c>
      <c r="J102" s="77">
        <v>5449</v>
      </c>
      <c r="K102" s="77">
        <v>192.76</v>
      </c>
      <c r="L102" s="77">
        <v>10.503492400000001</v>
      </c>
      <c r="M102" s="78">
        <v>1E-4</v>
      </c>
      <c r="N102" s="78">
        <v>0</v>
      </c>
      <c r="O102" s="78">
        <v>0</v>
      </c>
    </row>
    <row r="103" spans="2:15">
      <c r="B103" t="s">
        <v>4942</v>
      </c>
      <c r="C103" t="s">
        <v>4943</v>
      </c>
      <c r="D103" t="s">
        <v>100</v>
      </c>
      <c r="E103" t="s">
        <v>4002</v>
      </c>
      <c r="F103" t="s">
        <v>3910</v>
      </c>
      <c r="G103" t="s">
        <v>217</v>
      </c>
      <c r="H103" t="s">
        <v>218</v>
      </c>
      <c r="I103" t="s">
        <v>102</v>
      </c>
      <c r="J103" s="77">
        <v>55816</v>
      </c>
      <c r="K103" s="77">
        <v>128.81</v>
      </c>
      <c r="L103" s="77">
        <v>71.896589599999999</v>
      </c>
      <c r="M103" s="78">
        <v>6.9999999999999999E-4</v>
      </c>
      <c r="N103" s="78">
        <v>2.0000000000000001E-4</v>
      </c>
      <c r="O103" s="78">
        <v>0</v>
      </c>
    </row>
    <row r="104" spans="2:15">
      <c r="B104" t="s">
        <v>4944</v>
      </c>
      <c r="C104" t="s">
        <v>4945</v>
      </c>
      <c r="D104" t="s">
        <v>100</v>
      </c>
      <c r="E104" t="s">
        <v>4002</v>
      </c>
      <c r="F104" t="s">
        <v>3910</v>
      </c>
      <c r="G104" t="s">
        <v>217</v>
      </c>
      <c r="H104" t="s">
        <v>218</v>
      </c>
      <c r="I104" t="s">
        <v>102</v>
      </c>
      <c r="J104" s="77">
        <v>13796</v>
      </c>
      <c r="K104" s="77">
        <v>174.98</v>
      </c>
      <c r="L104" s="77">
        <v>24.140240800000001</v>
      </c>
      <c r="M104" s="78">
        <v>0</v>
      </c>
      <c r="N104" s="78">
        <v>1E-4</v>
      </c>
      <c r="O104" s="78">
        <v>0</v>
      </c>
    </row>
    <row r="105" spans="2:15">
      <c r="B105" t="s">
        <v>4946</v>
      </c>
      <c r="C105" t="s">
        <v>4947</v>
      </c>
      <c r="D105" t="s">
        <v>100</v>
      </c>
      <c r="E105" t="s">
        <v>4002</v>
      </c>
      <c r="F105" t="s">
        <v>3910</v>
      </c>
      <c r="G105" t="s">
        <v>217</v>
      </c>
      <c r="H105" t="s">
        <v>218</v>
      </c>
      <c r="I105" t="s">
        <v>102</v>
      </c>
      <c r="J105" s="77">
        <v>5000</v>
      </c>
      <c r="K105" s="77">
        <v>146.05000000000001</v>
      </c>
      <c r="L105" s="77">
        <v>7.3025000000000002</v>
      </c>
      <c r="M105" s="78">
        <v>1.5E-3</v>
      </c>
      <c r="N105" s="78">
        <v>0</v>
      </c>
      <c r="O105" s="78">
        <v>0</v>
      </c>
    </row>
    <row r="106" spans="2:15">
      <c r="B106" t="s">
        <v>4948</v>
      </c>
      <c r="C106" t="s">
        <v>4949</v>
      </c>
      <c r="D106" t="s">
        <v>100</v>
      </c>
      <c r="E106" t="s">
        <v>3949</v>
      </c>
      <c r="F106" t="s">
        <v>3910</v>
      </c>
      <c r="G106" t="s">
        <v>217</v>
      </c>
      <c r="H106" t="s">
        <v>218</v>
      </c>
      <c r="I106" t="s">
        <v>102</v>
      </c>
      <c r="J106" s="77">
        <v>63518</v>
      </c>
      <c r="K106" s="77">
        <v>173.64</v>
      </c>
      <c r="L106" s="77">
        <v>110.2926552</v>
      </c>
      <c r="M106" s="78">
        <v>0</v>
      </c>
      <c r="N106" s="78">
        <v>2.9999999999999997E-4</v>
      </c>
      <c r="O106" s="78">
        <v>0</v>
      </c>
    </row>
    <row r="107" spans="2:15">
      <c r="B107" t="s">
        <v>4950</v>
      </c>
      <c r="C107" t="s">
        <v>4951</v>
      </c>
      <c r="D107" t="s">
        <v>100</v>
      </c>
      <c r="E107" t="s">
        <v>3906</v>
      </c>
      <c r="F107" t="s">
        <v>3910</v>
      </c>
      <c r="G107" t="s">
        <v>217</v>
      </c>
      <c r="H107" t="s">
        <v>218</v>
      </c>
      <c r="I107" t="s">
        <v>102</v>
      </c>
      <c r="J107" s="77">
        <v>29694</v>
      </c>
      <c r="K107" s="77">
        <v>174.87</v>
      </c>
      <c r="L107" s="77">
        <v>51.925897800000001</v>
      </c>
      <c r="M107" s="78">
        <v>0</v>
      </c>
      <c r="N107" s="78">
        <v>1E-4</v>
      </c>
      <c r="O107" s="78">
        <v>0</v>
      </c>
    </row>
    <row r="108" spans="2:15">
      <c r="B108" t="s">
        <v>4952</v>
      </c>
      <c r="C108" t="s">
        <v>4953</v>
      </c>
      <c r="D108" t="s">
        <v>100</v>
      </c>
      <c r="E108" t="s">
        <v>3906</v>
      </c>
      <c r="F108" t="s">
        <v>3910</v>
      </c>
      <c r="G108" t="s">
        <v>217</v>
      </c>
      <c r="H108" t="s">
        <v>218</v>
      </c>
      <c r="I108" t="s">
        <v>102</v>
      </c>
      <c r="J108" s="77">
        <v>83137</v>
      </c>
      <c r="K108" s="77">
        <v>121.91</v>
      </c>
      <c r="L108" s="77">
        <v>101.3523167</v>
      </c>
      <c r="M108" s="78">
        <v>0</v>
      </c>
      <c r="N108" s="78">
        <v>2.0000000000000001E-4</v>
      </c>
      <c r="O108" s="78">
        <v>0</v>
      </c>
    </row>
    <row r="109" spans="2:15">
      <c r="B109" t="s">
        <v>4954</v>
      </c>
      <c r="C109" t="s">
        <v>4955</v>
      </c>
      <c r="D109" t="s">
        <v>100</v>
      </c>
      <c r="E109" t="s">
        <v>3906</v>
      </c>
      <c r="F109" t="s">
        <v>3910</v>
      </c>
      <c r="G109" t="s">
        <v>217</v>
      </c>
      <c r="H109" t="s">
        <v>218</v>
      </c>
      <c r="I109" t="s">
        <v>102</v>
      </c>
      <c r="J109" s="77">
        <v>134945</v>
      </c>
      <c r="K109" s="77">
        <v>188.45</v>
      </c>
      <c r="L109" s="77">
        <v>254.3038525</v>
      </c>
      <c r="M109" s="78">
        <v>0</v>
      </c>
      <c r="N109" s="78">
        <v>5.9999999999999995E-4</v>
      </c>
      <c r="O109" s="78">
        <v>0</v>
      </c>
    </row>
    <row r="110" spans="2:15">
      <c r="B110" t="s">
        <v>4956</v>
      </c>
      <c r="C110" t="s">
        <v>4957</v>
      </c>
      <c r="D110" t="s">
        <v>100</v>
      </c>
      <c r="E110" t="s">
        <v>3906</v>
      </c>
      <c r="F110" t="s">
        <v>3910</v>
      </c>
      <c r="G110" t="s">
        <v>217</v>
      </c>
      <c r="H110" t="s">
        <v>218</v>
      </c>
      <c r="I110" t="s">
        <v>102</v>
      </c>
      <c r="J110" s="77">
        <v>54624</v>
      </c>
      <c r="K110" s="77">
        <v>165.01</v>
      </c>
      <c r="L110" s="77">
        <v>90.135062399999995</v>
      </c>
      <c r="M110" s="78">
        <v>0</v>
      </c>
      <c r="N110" s="78">
        <v>2.0000000000000001E-4</v>
      </c>
      <c r="O110" s="78">
        <v>0</v>
      </c>
    </row>
    <row r="111" spans="2:15">
      <c r="B111" t="s">
        <v>4958</v>
      </c>
      <c r="C111" t="s">
        <v>4959</v>
      </c>
      <c r="D111" t="s">
        <v>100</v>
      </c>
      <c r="E111" t="s">
        <v>3906</v>
      </c>
      <c r="F111" t="s">
        <v>3910</v>
      </c>
      <c r="G111" t="s">
        <v>217</v>
      </c>
      <c r="H111" t="s">
        <v>218</v>
      </c>
      <c r="I111" t="s">
        <v>102</v>
      </c>
      <c r="J111" s="77">
        <v>24459</v>
      </c>
      <c r="K111" s="77">
        <v>189.8</v>
      </c>
      <c r="L111" s="77">
        <v>46.423181999999997</v>
      </c>
      <c r="M111" s="78">
        <v>0</v>
      </c>
      <c r="N111" s="78">
        <v>1E-4</v>
      </c>
      <c r="O111" s="78">
        <v>0</v>
      </c>
    </row>
    <row r="112" spans="2:15">
      <c r="B112" t="s">
        <v>4960</v>
      </c>
      <c r="C112" t="s">
        <v>4961</v>
      </c>
      <c r="D112" t="s">
        <v>100</v>
      </c>
      <c r="E112" t="s">
        <v>3906</v>
      </c>
      <c r="F112" t="s">
        <v>3910</v>
      </c>
      <c r="G112" t="s">
        <v>217</v>
      </c>
      <c r="H112" t="s">
        <v>218</v>
      </c>
      <c r="I112" t="s">
        <v>102</v>
      </c>
      <c r="J112" s="77">
        <v>8062</v>
      </c>
      <c r="K112" s="77">
        <v>85.59</v>
      </c>
      <c r="L112" s="77">
        <v>6.9002657999999997</v>
      </c>
      <c r="M112" s="78">
        <v>0</v>
      </c>
      <c r="N112" s="78">
        <v>0</v>
      </c>
      <c r="O112" s="78">
        <v>0</v>
      </c>
    </row>
    <row r="113" spans="2:15">
      <c r="B113" t="s">
        <v>4962</v>
      </c>
      <c r="C113" t="s">
        <v>4963</v>
      </c>
      <c r="D113" t="s">
        <v>100</v>
      </c>
      <c r="E113" t="s">
        <v>3906</v>
      </c>
      <c r="F113" t="s">
        <v>3910</v>
      </c>
      <c r="G113" t="s">
        <v>217</v>
      </c>
      <c r="H113" t="s">
        <v>218</v>
      </c>
      <c r="I113" t="s">
        <v>102</v>
      </c>
      <c r="J113" s="77">
        <v>2061</v>
      </c>
      <c r="K113" s="77">
        <v>171.42</v>
      </c>
      <c r="L113" s="77">
        <v>3.5329662000000002</v>
      </c>
      <c r="M113" s="78">
        <v>1E-4</v>
      </c>
      <c r="N113" s="78">
        <v>0</v>
      </c>
      <c r="O113" s="78">
        <v>0</v>
      </c>
    </row>
    <row r="114" spans="2:15">
      <c r="B114" t="s">
        <v>4964</v>
      </c>
      <c r="C114" t="s">
        <v>4965</v>
      </c>
      <c r="D114" t="s">
        <v>100</v>
      </c>
      <c r="E114" t="s">
        <v>3906</v>
      </c>
      <c r="F114" t="s">
        <v>3910</v>
      </c>
      <c r="G114" t="s">
        <v>217</v>
      </c>
      <c r="H114" t="s">
        <v>218</v>
      </c>
      <c r="I114" t="s">
        <v>102</v>
      </c>
      <c r="J114" s="77">
        <v>3114</v>
      </c>
      <c r="K114" s="77">
        <v>102.21</v>
      </c>
      <c r="L114" s="77">
        <v>3.1828194000000001</v>
      </c>
      <c r="M114" s="78">
        <v>0</v>
      </c>
      <c r="N114" s="78">
        <v>0</v>
      </c>
      <c r="O114" s="78">
        <v>0</v>
      </c>
    </row>
    <row r="115" spans="2:15">
      <c r="B115" t="s">
        <v>4966</v>
      </c>
      <c r="C115" t="s">
        <v>4967</v>
      </c>
      <c r="D115" t="s">
        <v>100</v>
      </c>
      <c r="E115" t="s">
        <v>3906</v>
      </c>
      <c r="F115" t="s">
        <v>3910</v>
      </c>
      <c r="G115" t="s">
        <v>217</v>
      </c>
      <c r="H115" t="s">
        <v>218</v>
      </c>
      <c r="I115" t="s">
        <v>102</v>
      </c>
      <c r="J115" s="77">
        <v>200907</v>
      </c>
      <c r="K115" s="77">
        <v>188</v>
      </c>
      <c r="L115" s="77">
        <v>377.70515999999998</v>
      </c>
      <c r="M115" s="78">
        <v>0</v>
      </c>
      <c r="N115" s="78">
        <v>8.9999999999999998E-4</v>
      </c>
      <c r="O115" s="78">
        <v>0</v>
      </c>
    </row>
    <row r="116" spans="2:15">
      <c r="B116" t="s">
        <v>4968</v>
      </c>
      <c r="C116" t="s">
        <v>4969</v>
      </c>
      <c r="D116" t="s">
        <v>100</v>
      </c>
      <c r="E116" t="s">
        <v>3906</v>
      </c>
      <c r="F116" t="s">
        <v>3910</v>
      </c>
      <c r="G116" t="s">
        <v>217</v>
      </c>
      <c r="H116" t="s">
        <v>218</v>
      </c>
      <c r="I116" t="s">
        <v>102</v>
      </c>
      <c r="J116" s="77">
        <v>41496</v>
      </c>
      <c r="K116" s="77">
        <v>215.87</v>
      </c>
      <c r="L116" s="77">
        <v>89.577415200000004</v>
      </c>
      <c r="M116" s="78">
        <v>0</v>
      </c>
      <c r="N116" s="78">
        <v>2.0000000000000001E-4</v>
      </c>
      <c r="O116" s="78">
        <v>0</v>
      </c>
    </row>
    <row r="117" spans="2:15">
      <c r="B117" t="s">
        <v>4970</v>
      </c>
      <c r="C117" t="s">
        <v>4971</v>
      </c>
      <c r="D117" t="s">
        <v>100</v>
      </c>
      <c r="E117" t="s">
        <v>3906</v>
      </c>
      <c r="F117" t="s">
        <v>3910</v>
      </c>
      <c r="G117" t="s">
        <v>217</v>
      </c>
      <c r="H117" t="s">
        <v>218</v>
      </c>
      <c r="I117" t="s">
        <v>102</v>
      </c>
      <c r="J117" s="77">
        <v>106888</v>
      </c>
      <c r="K117" s="77">
        <v>103.67</v>
      </c>
      <c r="L117" s="77">
        <v>110.81078960000001</v>
      </c>
      <c r="M117" s="78">
        <v>4.0000000000000002E-4</v>
      </c>
      <c r="N117" s="78">
        <v>2.9999999999999997E-4</v>
      </c>
      <c r="O117" s="78">
        <v>0</v>
      </c>
    </row>
    <row r="118" spans="2:15">
      <c r="B118" t="s">
        <v>4972</v>
      </c>
      <c r="C118" t="s">
        <v>4973</v>
      </c>
      <c r="D118" t="s">
        <v>100</v>
      </c>
      <c r="E118" t="s">
        <v>3906</v>
      </c>
      <c r="F118" t="s">
        <v>3910</v>
      </c>
      <c r="G118" t="s">
        <v>217</v>
      </c>
      <c r="H118" t="s">
        <v>218</v>
      </c>
      <c r="I118" t="s">
        <v>102</v>
      </c>
      <c r="J118" s="77">
        <v>13000</v>
      </c>
      <c r="K118" s="77">
        <v>96.35</v>
      </c>
      <c r="L118" s="77">
        <v>12.525499999999999</v>
      </c>
      <c r="M118" s="78">
        <v>0</v>
      </c>
      <c r="N118" s="78">
        <v>0</v>
      </c>
      <c r="O118" s="78">
        <v>0</v>
      </c>
    </row>
    <row r="119" spans="2:15">
      <c r="B119" t="s">
        <v>4974</v>
      </c>
      <c r="C119" t="s">
        <v>4975</v>
      </c>
      <c r="D119" t="s">
        <v>100</v>
      </c>
      <c r="E119" t="s">
        <v>3906</v>
      </c>
      <c r="F119" t="s">
        <v>3910</v>
      </c>
      <c r="G119" t="s">
        <v>217</v>
      </c>
      <c r="H119" t="s">
        <v>218</v>
      </c>
      <c r="I119" t="s">
        <v>102</v>
      </c>
      <c r="J119" s="77">
        <v>254922</v>
      </c>
      <c r="K119" s="77">
        <v>210.08</v>
      </c>
      <c r="L119" s="77">
        <v>535.54013759999998</v>
      </c>
      <c r="M119" s="78">
        <v>0</v>
      </c>
      <c r="N119" s="78">
        <v>1.2999999999999999E-3</v>
      </c>
      <c r="O119" s="78">
        <v>0</v>
      </c>
    </row>
    <row r="120" spans="2:15">
      <c r="B120" t="s">
        <v>4976</v>
      </c>
      <c r="C120" t="s">
        <v>4977</v>
      </c>
      <c r="D120" t="s">
        <v>100</v>
      </c>
      <c r="E120" t="s">
        <v>3906</v>
      </c>
      <c r="F120" t="s">
        <v>3910</v>
      </c>
      <c r="G120" t="s">
        <v>217</v>
      </c>
      <c r="H120" t="s">
        <v>218</v>
      </c>
      <c r="I120" t="s">
        <v>102</v>
      </c>
      <c r="J120" s="77">
        <v>42460</v>
      </c>
      <c r="K120" s="77">
        <v>183.3</v>
      </c>
      <c r="L120" s="77">
        <v>77.829179999999994</v>
      </c>
      <c r="M120" s="78">
        <v>0</v>
      </c>
      <c r="N120" s="78">
        <v>2.0000000000000001E-4</v>
      </c>
      <c r="O120" s="78">
        <v>0</v>
      </c>
    </row>
    <row r="121" spans="2:15">
      <c r="B121" t="s">
        <v>4978</v>
      </c>
      <c r="C121" t="s">
        <v>4979</v>
      </c>
      <c r="D121" t="s">
        <v>100</v>
      </c>
      <c r="E121" t="s">
        <v>3932</v>
      </c>
      <c r="F121" t="s">
        <v>3910</v>
      </c>
      <c r="G121" t="s">
        <v>217</v>
      </c>
      <c r="H121" t="s">
        <v>218</v>
      </c>
      <c r="I121" t="s">
        <v>102</v>
      </c>
      <c r="J121" s="77">
        <v>150486</v>
      </c>
      <c r="K121" s="77">
        <v>127.67</v>
      </c>
      <c r="L121" s="77">
        <v>192.12547620000001</v>
      </c>
      <c r="M121" s="78">
        <v>1E-3</v>
      </c>
      <c r="N121" s="78">
        <v>5.0000000000000001E-4</v>
      </c>
      <c r="O121" s="78">
        <v>0</v>
      </c>
    </row>
    <row r="122" spans="2:15">
      <c r="B122" t="s">
        <v>4980</v>
      </c>
      <c r="C122" t="s">
        <v>4981</v>
      </c>
      <c r="D122" t="s">
        <v>100</v>
      </c>
      <c r="E122" t="s">
        <v>3932</v>
      </c>
      <c r="F122" t="s">
        <v>3910</v>
      </c>
      <c r="G122" t="s">
        <v>217</v>
      </c>
      <c r="H122" t="s">
        <v>218</v>
      </c>
      <c r="I122" t="s">
        <v>102</v>
      </c>
      <c r="J122" s="77">
        <v>5000</v>
      </c>
      <c r="K122" s="77">
        <v>98.81</v>
      </c>
      <c r="L122" s="77">
        <v>4.9405000000000001</v>
      </c>
      <c r="M122" s="78">
        <v>0</v>
      </c>
      <c r="N122" s="78">
        <v>0</v>
      </c>
      <c r="O122" s="78">
        <v>0</v>
      </c>
    </row>
    <row r="123" spans="2:15">
      <c r="B123" t="s">
        <v>4982</v>
      </c>
      <c r="C123" t="s">
        <v>4983</v>
      </c>
      <c r="D123" t="s">
        <v>100</v>
      </c>
      <c r="E123" t="s">
        <v>4071</v>
      </c>
      <c r="F123" t="s">
        <v>3910</v>
      </c>
      <c r="G123" t="s">
        <v>217</v>
      </c>
      <c r="H123" t="s">
        <v>218</v>
      </c>
      <c r="I123" t="s">
        <v>102</v>
      </c>
      <c r="J123" s="77">
        <v>106004</v>
      </c>
      <c r="K123" s="77">
        <v>160.22</v>
      </c>
      <c r="L123" s="77">
        <v>169.83960880000001</v>
      </c>
      <c r="M123" s="78">
        <v>0</v>
      </c>
      <c r="N123" s="78">
        <v>4.0000000000000002E-4</v>
      </c>
      <c r="O123" s="78">
        <v>0</v>
      </c>
    </row>
    <row r="124" spans="2:15">
      <c r="B124" t="s">
        <v>4984</v>
      </c>
      <c r="C124" t="s">
        <v>4985</v>
      </c>
      <c r="D124" t="s">
        <v>100</v>
      </c>
      <c r="E124" t="s">
        <v>2322</v>
      </c>
      <c r="F124" t="s">
        <v>3910</v>
      </c>
      <c r="G124" t="s">
        <v>217</v>
      </c>
      <c r="H124" t="s">
        <v>218</v>
      </c>
      <c r="I124" t="s">
        <v>102</v>
      </c>
      <c r="J124" s="77">
        <v>12661</v>
      </c>
      <c r="K124" s="77">
        <v>260.95</v>
      </c>
      <c r="L124" s="77">
        <v>33.0388795</v>
      </c>
      <c r="M124" s="78">
        <v>0</v>
      </c>
      <c r="N124" s="78">
        <v>1E-4</v>
      </c>
      <c r="O124" s="78">
        <v>0</v>
      </c>
    </row>
    <row r="125" spans="2:15">
      <c r="B125" t="s">
        <v>4986</v>
      </c>
      <c r="C125" t="s">
        <v>4987</v>
      </c>
      <c r="D125" t="s">
        <v>100</v>
      </c>
      <c r="E125" t="s">
        <v>4988</v>
      </c>
      <c r="F125" t="s">
        <v>3910</v>
      </c>
      <c r="G125" t="s">
        <v>217</v>
      </c>
      <c r="H125" t="s">
        <v>218</v>
      </c>
      <c r="I125" t="s">
        <v>102</v>
      </c>
      <c r="J125" s="77">
        <v>51913</v>
      </c>
      <c r="K125" s="77">
        <v>262.33999999999997</v>
      </c>
      <c r="L125" s="77">
        <v>136.1885642</v>
      </c>
      <c r="M125" s="78">
        <v>0</v>
      </c>
      <c r="N125" s="78">
        <v>2.9999999999999997E-4</v>
      </c>
      <c r="O125" s="78">
        <v>0</v>
      </c>
    </row>
    <row r="126" spans="2:15">
      <c r="B126" t="s">
        <v>4989</v>
      </c>
      <c r="C126" t="s">
        <v>4990</v>
      </c>
      <c r="D126" t="s">
        <v>100</v>
      </c>
      <c r="E126" t="s">
        <v>3932</v>
      </c>
      <c r="F126" t="s">
        <v>3910</v>
      </c>
      <c r="G126" t="s">
        <v>217</v>
      </c>
      <c r="H126" t="s">
        <v>218</v>
      </c>
      <c r="I126" t="s">
        <v>102</v>
      </c>
      <c r="J126" s="77">
        <v>5000</v>
      </c>
      <c r="K126" s="77">
        <v>120.42</v>
      </c>
      <c r="L126" s="77">
        <v>6.0209999999999999</v>
      </c>
      <c r="M126" s="78">
        <v>4.5999999999999999E-3</v>
      </c>
      <c r="N126" s="78">
        <v>0</v>
      </c>
      <c r="O126" s="78">
        <v>0</v>
      </c>
    </row>
    <row r="127" spans="2:15">
      <c r="B127" t="s">
        <v>4991</v>
      </c>
      <c r="C127" t="s">
        <v>4992</v>
      </c>
      <c r="D127" t="s">
        <v>100</v>
      </c>
      <c r="E127" t="s">
        <v>3932</v>
      </c>
      <c r="F127" t="s">
        <v>3910</v>
      </c>
      <c r="G127" t="s">
        <v>217</v>
      </c>
      <c r="H127" t="s">
        <v>218</v>
      </c>
      <c r="I127" t="s">
        <v>102</v>
      </c>
      <c r="J127" s="77">
        <v>5000</v>
      </c>
      <c r="K127" s="77">
        <v>133.47</v>
      </c>
      <c r="L127" s="77">
        <v>6.6734999999999998</v>
      </c>
      <c r="M127" s="78">
        <v>0</v>
      </c>
      <c r="N127" s="78">
        <v>0</v>
      </c>
      <c r="O127" s="78">
        <v>0</v>
      </c>
    </row>
    <row r="128" spans="2:15">
      <c r="B128" t="s">
        <v>4993</v>
      </c>
      <c r="C128" t="s">
        <v>4994</v>
      </c>
      <c r="D128" t="s">
        <v>100</v>
      </c>
      <c r="E128" t="s">
        <v>3932</v>
      </c>
      <c r="F128" t="s">
        <v>3910</v>
      </c>
      <c r="G128" t="s">
        <v>217</v>
      </c>
      <c r="H128" t="s">
        <v>218</v>
      </c>
      <c r="I128" t="s">
        <v>102</v>
      </c>
      <c r="J128" s="77">
        <v>91487</v>
      </c>
      <c r="K128" s="77">
        <v>187.04</v>
      </c>
      <c r="L128" s="77">
        <v>171.11728479999999</v>
      </c>
      <c r="M128" s="78">
        <v>0</v>
      </c>
      <c r="N128" s="78">
        <v>4.0000000000000002E-4</v>
      </c>
      <c r="O128" s="78">
        <v>0</v>
      </c>
    </row>
    <row r="129" spans="2:15">
      <c r="B129" t="s">
        <v>4995</v>
      </c>
      <c r="C129" t="s">
        <v>4996</v>
      </c>
      <c r="D129" t="s">
        <v>100</v>
      </c>
      <c r="E129" t="s">
        <v>3932</v>
      </c>
      <c r="F129" t="s">
        <v>3910</v>
      </c>
      <c r="G129" t="s">
        <v>217</v>
      </c>
      <c r="H129" t="s">
        <v>218</v>
      </c>
      <c r="I129" t="s">
        <v>102</v>
      </c>
      <c r="J129" s="77">
        <v>18600</v>
      </c>
      <c r="K129" s="77">
        <v>163.54</v>
      </c>
      <c r="L129" s="77">
        <v>30.41844</v>
      </c>
      <c r="M129" s="78">
        <v>0</v>
      </c>
      <c r="N129" s="78">
        <v>1E-4</v>
      </c>
      <c r="O129" s="78">
        <v>0</v>
      </c>
    </row>
    <row r="130" spans="2:15">
      <c r="B130" t="s">
        <v>4997</v>
      </c>
      <c r="C130" t="s">
        <v>4998</v>
      </c>
      <c r="D130" t="s">
        <v>100</v>
      </c>
      <c r="E130" t="s">
        <v>3932</v>
      </c>
      <c r="F130" t="s">
        <v>3910</v>
      </c>
      <c r="G130" t="s">
        <v>217</v>
      </c>
      <c r="H130" t="s">
        <v>218</v>
      </c>
      <c r="I130" t="s">
        <v>102</v>
      </c>
      <c r="J130" s="77">
        <v>25293</v>
      </c>
      <c r="K130" s="77">
        <v>46.29</v>
      </c>
      <c r="L130" s="77">
        <v>11.708129700000001</v>
      </c>
      <c r="M130" s="78">
        <v>0</v>
      </c>
      <c r="N130" s="78">
        <v>0</v>
      </c>
      <c r="O130" s="78">
        <v>0</v>
      </c>
    </row>
    <row r="131" spans="2:15">
      <c r="B131" t="s">
        <v>4999</v>
      </c>
      <c r="C131" t="s">
        <v>5000</v>
      </c>
      <c r="D131" t="s">
        <v>100</v>
      </c>
      <c r="E131" t="s">
        <v>3932</v>
      </c>
      <c r="F131" t="s">
        <v>3910</v>
      </c>
      <c r="G131" t="s">
        <v>217</v>
      </c>
      <c r="H131" t="s">
        <v>218</v>
      </c>
      <c r="I131" t="s">
        <v>102</v>
      </c>
      <c r="J131" s="77">
        <v>10000</v>
      </c>
      <c r="K131" s="77">
        <v>152.41999999999999</v>
      </c>
      <c r="L131" s="77">
        <v>15.242000000000001</v>
      </c>
      <c r="M131" s="78">
        <v>0</v>
      </c>
      <c r="N131" s="78">
        <v>0</v>
      </c>
      <c r="O131" s="78">
        <v>0</v>
      </c>
    </row>
    <row r="132" spans="2:15">
      <c r="B132" s="79" t="s">
        <v>1245</v>
      </c>
      <c r="C132" s="16"/>
      <c r="D132" s="16"/>
      <c r="E132" s="16"/>
      <c r="J132" s="81">
        <v>2544660</v>
      </c>
      <c r="L132" s="81">
        <v>7470.6459096983999</v>
      </c>
      <c r="N132" s="80">
        <v>1.8100000000000002E-2</v>
      </c>
      <c r="O132" s="80">
        <v>2.9999999999999997E-4</v>
      </c>
    </row>
    <row r="133" spans="2:15">
      <c r="B133" t="s">
        <v>5001</v>
      </c>
      <c r="C133" t="s">
        <v>5002</v>
      </c>
      <c r="D133" t="s">
        <v>100</v>
      </c>
      <c r="E133" t="s">
        <v>3949</v>
      </c>
      <c r="F133" t="s">
        <v>123</v>
      </c>
      <c r="G133" t="s">
        <v>217</v>
      </c>
      <c r="H133" t="s">
        <v>218</v>
      </c>
      <c r="I133" t="s">
        <v>102</v>
      </c>
      <c r="J133" s="77">
        <v>1</v>
      </c>
      <c r="K133" s="77">
        <v>37643.769999999997</v>
      </c>
      <c r="L133" s="77">
        <v>0.37643769999999999</v>
      </c>
      <c r="M133" s="78">
        <v>0</v>
      </c>
      <c r="N133" s="78">
        <v>0</v>
      </c>
      <c r="O133" s="78">
        <v>0</v>
      </c>
    </row>
    <row r="134" spans="2:15">
      <c r="B134" t="s">
        <v>5003</v>
      </c>
      <c r="C134" t="s">
        <v>5004</v>
      </c>
      <c r="D134" t="s">
        <v>100</v>
      </c>
      <c r="E134" t="s">
        <v>4783</v>
      </c>
      <c r="F134" t="s">
        <v>4042</v>
      </c>
      <c r="G134" t="s">
        <v>217</v>
      </c>
      <c r="H134" t="s">
        <v>218</v>
      </c>
      <c r="I134" t="s">
        <v>106</v>
      </c>
      <c r="J134" s="77">
        <v>264149</v>
      </c>
      <c r="K134" s="77">
        <v>108.55</v>
      </c>
      <c r="L134" s="77">
        <v>1028.2271898470001</v>
      </c>
      <c r="M134" s="78">
        <v>0</v>
      </c>
      <c r="N134" s="78">
        <v>2.5000000000000001E-3</v>
      </c>
      <c r="O134" s="78">
        <v>0</v>
      </c>
    </row>
    <row r="135" spans="2:15">
      <c r="B135" t="s">
        <v>5005</v>
      </c>
      <c r="C135" t="s">
        <v>5006</v>
      </c>
      <c r="D135" t="s">
        <v>100</v>
      </c>
      <c r="E135" t="s">
        <v>4783</v>
      </c>
      <c r="F135" t="s">
        <v>123</v>
      </c>
      <c r="G135" t="s">
        <v>217</v>
      </c>
      <c r="H135" t="s">
        <v>218</v>
      </c>
      <c r="I135" t="s">
        <v>102</v>
      </c>
      <c r="J135" s="77">
        <v>146456</v>
      </c>
      <c r="K135" s="77">
        <v>136.6</v>
      </c>
      <c r="L135" s="77">
        <v>200.058896</v>
      </c>
      <c r="M135" s="78">
        <v>2.0000000000000001E-4</v>
      </c>
      <c r="N135" s="78">
        <v>5.0000000000000001E-4</v>
      </c>
      <c r="O135" s="78">
        <v>0</v>
      </c>
    </row>
    <row r="136" spans="2:15">
      <c r="B136" t="s">
        <v>5007</v>
      </c>
      <c r="C136" t="s">
        <v>5008</v>
      </c>
      <c r="D136" t="s">
        <v>100</v>
      </c>
      <c r="E136" t="s">
        <v>4778</v>
      </c>
      <c r="F136" t="s">
        <v>123</v>
      </c>
      <c r="G136" t="s">
        <v>217</v>
      </c>
      <c r="H136" t="s">
        <v>218</v>
      </c>
      <c r="I136" t="s">
        <v>102</v>
      </c>
      <c r="J136" s="77">
        <v>1309203</v>
      </c>
      <c r="K136" s="77">
        <v>104.01</v>
      </c>
      <c r="L136" s="77">
        <v>1361.7020402999999</v>
      </c>
      <c r="M136" s="78">
        <v>6.9999999999999999E-4</v>
      </c>
      <c r="N136" s="78">
        <v>3.3E-3</v>
      </c>
      <c r="O136" s="78">
        <v>1E-4</v>
      </c>
    </row>
    <row r="137" spans="2:15">
      <c r="B137" t="s">
        <v>5009</v>
      </c>
      <c r="C137" t="s">
        <v>5010</v>
      </c>
      <c r="D137" t="s">
        <v>100</v>
      </c>
      <c r="E137" t="s">
        <v>2317</v>
      </c>
      <c r="F137" t="s">
        <v>123</v>
      </c>
      <c r="G137" t="s">
        <v>217</v>
      </c>
      <c r="H137" t="s">
        <v>218</v>
      </c>
      <c r="I137" t="s">
        <v>102</v>
      </c>
      <c r="J137" s="77">
        <v>110634</v>
      </c>
      <c r="K137" s="77">
        <v>103.41</v>
      </c>
      <c r="L137" s="77">
        <v>114.4066194</v>
      </c>
      <c r="M137" s="78">
        <v>1.2999999999999999E-3</v>
      </c>
      <c r="N137" s="78">
        <v>2.9999999999999997E-4</v>
      </c>
      <c r="O137" s="78">
        <v>0</v>
      </c>
    </row>
    <row r="138" spans="2:15">
      <c r="B138" t="s">
        <v>5011</v>
      </c>
      <c r="C138" t="s">
        <v>5012</v>
      </c>
      <c r="D138" t="s">
        <v>100</v>
      </c>
      <c r="E138" t="s">
        <v>2317</v>
      </c>
      <c r="F138" t="s">
        <v>123</v>
      </c>
      <c r="G138" t="s">
        <v>217</v>
      </c>
      <c r="H138" t="s">
        <v>218</v>
      </c>
      <c r="I138" t="s">
        <v>102</v>
      </c>
      <c r="J138" s="77">
        <v>72376</v>
      </c>
      <c r="K138" s="77">
        <v>345.53</v>
      </c>
      <c r="L138" s="77">
        <v>250.08079280000001</v>
      </c>
      <c r="M138" s="78">
        <v>0</v>
      </c>
      <c r="N138" s="78">
        <v>5.9999999999999995E-4</v>
      </c>
      <c r="O138" s="78">
        <v>0</v>
      </c>
    </row>
    <row r="139" spans="2:15">
      <c r="B139" t="s">
        <v>5013</v>
      </c>
      <c r="C139" t="s">
        <v>5014</v>
      </c>
      <c r="D139" t="s">
        <v>100</v>
      </c>
      <c r="E139" t="s">
        <v>3909</v>
      </c>
      <c r="F139" t="s">
        <v>123</v>
      </c>
      <c r="G139" t="s">
        <v>217</v>
      </c>
      <c r="H139" t="s">
        <v>218</v>
      </c>
      <c r="I139" t="s">
        <v>102</v>
      </c>
      <c r="J139" s="77">
        <v>29526</v>
      </c>
      <c r="K139" s="77">
        <v>1026.81</v>
      </c>
      <c r="L139" s="77">
        <v>303.17592059999998</v>
      </c>
      <c r="M139" s="78">
        <v>0</v>
      </c>
      <c r="N139" s="78">
        <v>6.9999999999999999E-4</v>
      </c>
      <c r="O139" s="78">
        <v>0</v>
      </c>
    </row>
    <row r="140" spans="2:15">
      <c r="B140" t="s">
        <v>5015</v>
      </c>
      <c r="C140" t="s">
        <v>5016</v>
      </c>
      <c r="D140" t="s">
        <v>100</v>
      </c>
      <c r="E140" t="s">
        <v>3909</v>
      </c>
      <c r="F140" t="s">
        <v>123</v>
      </c>
      <c r="G140" t="s">
        <v>217</v>
      </c>
      <c r="H140" t="s">
        <v>218</v>
      </c>
      <c r="I140" t="s">
        <v>102</v>
      </c>
      <c r="J140" s="77">
        <v>60000</v>
      </c>
      <c r="K140" s="77">
        <v>105.21</v>
      </c>
      <c r="L140" s="77">
        <v>63.125999999999998</v>
      </c>
      <c r="M140" s="78">
        <v>0</v>
      </c>
      <c r="N140" s="78">
        <v>2.0000000000000001E-4</v>
      </c>
      <c r="O140" s="78">
        <v>0</v>
      </c>
    </row>
    <row r="141" spans="2:15">
      <c r="B141" t="s">
        <v>5017</v>
      </c>
      <c r="C141" t="s">
        <v>5018</v>
      </c>
      <c r="D141" t="s">
        <v>100</v>
      </c>
      <c r="E141" t="s">
        <v>3909</v>
      </c>
      <c r="F141" t="s">
        <v>123</v>
      </c>
      <c r="G141" t="s">
        <v>217</v>
      </c>
      <c r="H141" t="s">
        <v>218</v>
      </c>
      <c r="I141" t="s">
        <v>106</v>
      </c>
      <c r="J141" s="77">
        <v>72761</v>
      </c>
      <c r="K141" s="77">
        <v>114.99</v>
      </c>
      <c r="L141" s="77">
        <v>300.03299580539999</v>
      </c>
      <c r="M141" s="78">
        <v>0</v>
      </c>
      <c r="N141" s="78">
        <v>6.9999999999999999E-4</v>
      </c>
      <c r="O141" s="78">
        <v>0</v>
      </c>
    </row>
    <row r="142" spans="2:15">
      <c r="B142" t="s">
        <v>5019</v>
      </c>
      <c r="C142" t="s">
        <v>5020</v>
      </c>
      <c r="D142" t="s">
        <v>100</v>
      </c>
      <c r="E142" t="s">
        <v>4071</v>
      </c>
      <c r="F142" t="s">
        <v>123</v>
      </c>
      <c r="G142" t="s">
        <v>217</v>
      </c>
      <c r="H142" t="s">
        <v>218</v>
      </c>
      <c r="I142" t="s">
        <v>102</v>
      </c>
      <c r="J142" s="77">
        <v>306066</v>
      </c>
      <c r="K142" s="77">
        <v>1016.35</v>
      </c>
      <c r="L142" s="77">
        <v>3110.701791</v>
      </c>
      <c r="M142" s="78">
        <v>0</v>
      </c>
      <c r="N142" s="78">
        <v>7.6E-3</v>
      </c>
      <c r="O142" s="78">
        <v>1E-4</v>
      </c>
    </row>
    <row r="143" spans="2:15">
      <c r="B143" t="s">
        <v>5021</v>
      </c>
      <c r="C143" t="s">
        <v>5022</v>
      </c>
      <c r="D143" t="s">
        <v>100</v>
      </c>
      <c r="E143" t="s">
        <v>4071</v>
      </c>
      <c r="F143" t="s">
        <v>123</v>
      </c>
      <c r="G143" t="s">
        <v>217</v>
      </c>
      <c r="H143" t="s">
        <v>218</v>
      </c>
      <c r="I143" t="s">
        <v>106</v>
      </c>
      <c r="J143" s="77">
        <v>77022</v>
      </c>
      <c r="K143" s="77">
        <v>108.65</v>
      </c>
      <c r="L143" s="77">
        <v>300.09226915800002</v>
      </c>
      <c r="M143" s="78">
        <v>0</v>
      </c>
      <c r="N143" s="78">
        <v>6.9999999999999999E-4</v>
      </c>
      <c r="O143" s="78">
        <v>0</v>
      </c>
    </row>
    <row r="144" spans="2:15">
      <c r="B144" t="s">
        <v>5023</v>
      </c>
      <c r="C144" t="s">
        <v>5024</v>
      </c>
      <c r="D144" t="s">
        <v>100</v>
      </c>
      <c r="E144" t="s">
        <v>3949</v>
      </c>
      <c r="F144" t="s">
        <v>123</v>
      </c>
      <c r="G144" t="s">
        <v>217</v>
      </c>
      <c r="H144" t="s">
        <v>218</v>
      </c>
      <c r="I144" t="s">
        <v>102</v>
      </c>
      <c r="J144" s="77">
        <v>12963</v>
      </c>
      <c r="K144" s="77">
        <v>102.34</v>
      </c>
      <c r="L144" s="77">
        <v>13.266334199999999</v>
      </c>
      <c r="M144" s="78">
        <v>0</v>
      </c>
      <c r="N144" s="78">
        <v>0</v>
      </c>
      <c r="O144" s="78">
        <v>0</v>
      </c>
    </row>
    <row r="145" spans="2:15">
      <c r="B145" t="s">
        <v>5025</v>
      </c>
      <c r="C145" t="s">
        <v>5026</v>
      </c>
      <c r="D145" t="s">
        <v>100</v>
      </c>
      <c r="E145" t="s">
        <v>3949</v>
      </c>
      <c r="F145" t="s">
        <v>123</v>
      </c>
      <c r="G145" t="s">
        <v>217</v>
      </c>
      <c r="H145" t="s">
        <v>218</v>
      </c>
      <c r="I145" t="s">
        <v>106</v>
      </c>
      <c r="J145" s="77">
        <v>6500</v>
      </c>
      <c r="K145" s="77">
        <v>103.05</v>
      </c>
      <c r="L145" s="77">
        <v>24.019924499999998</v>
      </c>
      <c r="M145" s="78">
        <v>0</v>
      </c>
      <c r="N145" s="78">
        <v>1E-4</v>
      </c>
      <c r="O145" s="78">
        <v>0</v>
      </c>
    </row>
    <row r="146" spans="2:15">
      <c r="B146" t="s">
        <v>5027</v>
      </c>
      <c r="C146" t="s">
        <v>5028</v>
      </c>
      <c r="D146" t="s">
        <v>100</v>
      </c>
      <c r="E146" t="s">
        <v>3949</v>
      </c>
      <c r="F146" t="s">
        <v>123</v>
      </c>
      <c r="G146" t="s">
        <v>217</v>
      </c>
      <c r="H146" t="s">
        <v>218</v>
      </c>
      <c r="I146" t="s">
        <v>106</v>
      </c>
      <c r="J146" s="77">
        <v>75097</v>
      </c>
      <c r="K146" s="77">
        <v>111.4</v>
      </c>
      <c r="L146" s="77">
        <v>299.99779598800001</v>
      </c>
      <c r="M146" s="78">
        <v>0</v>
      </c>
      <c r="N146" s="78">
        <v>6.9999999999999999E-4</v>
      </c>
      <c r="O146" s="78">
        <v>0</v>
      </c>
    </row>
    <row r="147" spans="2:15">
      <c r="B147" t="s">
        <v>5029</v>
      </c>
      <c r="C147" t="s">
        <v>5030</v>
      </c>
      <c r="D147" t="s">
        <v>100</v>
      </c>
      <c r="E147" t="s">
        <v>3949</v>
      </c>
      <c r="F147" t="s">
        <v>123</v>
      </c>
      <c r="G147" t="s">
        <v>217</v>
      </c>
      <c r="H147" t="s">
        <v>218</v>
      </c>
      <c r="I147" t="s">
        <v>102</v>
      </c>
      <c r="J147" s="77">
        <v>1906</v>
      </c>
      <c r="K147" s="77">
        <v>5319.04</v>
      </c>
      <c r="L147" s="77">
        <v>101.3809024</v>
      </c>
      <c r="M147" s="78">
        <v>0</v>
      </c>
      <c r="N147" s="78">
        <v>2.0000000000000001E-4</v>
      </c>
      <c r="O147" s="78">
        <v>0</v>
      </c>
    </row>
    <row r="148" spans="2:15">
      <c r="B148" s="79" t="s">
        <v>256</v>
      </c>
      <c r="C148" s="16"/>
      <c r="D148" s="16"/>
      <c r="E148" s="16"/>
      <c r="J148" s="81">
        <v>3726409.19</v>
      </c>
      <c r="L148" s="81">
        <v>395187.52182595461</v>
      </c>
      <c r="N148" s="80">
        <v>0.9597</v>
      </c>
      <c r="O148" s="80">
        <v>1.6199999999999999E-2</v>
      </c>
    </row>
    <row r="149" spans="2:15">
      <c r="B149" s="79" t="s">
        <v>4760</v>
      </c>
      <c r="C149" s="16"/>
      <c r="D149" s="16"/>
      <c r="E149" s="16"/>
      <c r="J149" s="81">
        <v>40052</v>
      </c>
      <c r="L149" s="81">
        <v>39.675511200000003</v>
      </c>
      <c r="N149" s="80">
        <v>1E-4</v>
      </c>
      <c r="O149" s="80">
        <v>0</v>
      </c>
    </row>
    <row r="150" spans="2:15">
      <c r="B150" t="s">
        <v>5031</v>
      </c>
      <c r="C150" t="s">
        <v>5032</v>
      </c>
      <c r="D150" t="s">
        <v>100</v>
      </c>
      <c r="E150" t="s">
        <v>4902</v>
      </c>
      <c r="F150" t="s">
        <v>4042</v>
      </c>
      <c r="G150" t="s">
        <v>217</v>
      </c>
      <c r="H150" t="s">
        <v>218</v>
      </c>
      <c r="I150" t="s">
        <v>102</v>
      </c>
      <c r="J150" s="77">
        <v>40052</v>
      </c>
      <c r="K150" s="77">
        <v>99.06</v>
      </c>
      <c r="L150" s="77">
        <v>39.675511200000003</v>
      </c>
      <c r="M150" s="78">
        <v>0</v>
      </c>
      <c r="N150" s="78">
        <v>1E-4</v>
      </c>
      <c r="O150" s="78">
        <v>0</v>
      </c>
    </row>
    <row r="151" spans="2:15">
      <c r="B151" s="79" t="s">
        <v>4763</v>
      </c>
      <c r="C151" s="16"/>
      <c r="D151" s="16"/>
      <c r="E151" s="16"/>
      <c r="J151" s="81">
        <v>2001267.57</v>
      </c>
      <c r="L151" s="81">
        <v>146885.10554820669</v>
      </c>
      <c r="N151" s="80">
        <v>0.35670000000000002</v>
      </c>
      <c r="O151" s="80">
        <v>6.0000000000000001E-3</v>
      </c>
    </row>
    <row r="152" spans="2:15">
      <c r="B152" t="s">
        <v>5033</v>
      </c>
      <c r="C152" t="s">
        <v>5034</v>
      </c>
      <c r="D152" t="s">
        <v>123</v>
      </c>
      <c r="E152" t="s">
        <v>4248</v>
      </c>
      <c r="F152" t="s">
        <v>4042</v>
      </c>
      <c r="G152" t="s">
        <v>598</v>
      </c>
      <c r="H152" t="s">
        <v>223</v>
      </c>
      <c r="I152" t="s">
        <v>106</v>
      </c>
      <c r="J152" s="77">
        <v>611.15</v>
      </c>
      <c r="K152" s="77">
        <v>1015461</v>
      </c>
      <c r="L152" s="77">
        <v>22254.679786779001</v>
      </c>
      <c r="M152" s="78">
        <v>0</v>
      </c>
      <c r="N152" s="78">
        <v>5.3999999999999999E-2</v>
      </c>
      <c r="O152" s="78">
        <v>8.9999999999999998E-4</v>
      </c>
    </row>
    <row r="153" spans="2:15">
      <c r="B153" t="s">
        <v>5035</v>
      </c>
      <c r="C153" t="s">
        <v>5036</v>
      </c>
      <c r="D153" t="s">
        <v>123</v>
      </c>
      <c r="E153" t="s">
        <v>5037</v>
      </c>
      <c r="F153" t="s">
        <v>4042</v>
      </c>
      <c r="G153" t="s">
        <v>5038</v>
      </c>
      <c r="H153" t="s">
        <v>386</v>
      </c>
      <c r="I153" t="s">
        <v>106</v>
      </c>
      <c r="J153" s="77">
        <v>8483.58</v>
      </c>
      <c r="K153" s="77">
        <v>113351</v>
      </c>
      <c r="L153" s="77">
        <v>34483.774838158803</v>
      </c>
      <c r="M153" s="78">
        <v>0</v>
      </c>
      <c r="N153" s="78">
        <v>8.3699999999999997E-2</v>
      </c>
      <c r="O153" s="78">
        <v>1.4E-3</v>
      </c>
    </row>
    <row r="154" spans="2:15">
      <c r="B154" t="s">
        <v>5039</v>
      </c>
      <c r="C154" t="s">
        <v>5040</v>
      </c>
      <c r="D154" t="s">
        <v>123</v>
      </c>
      <c r="E154" t="s">
        <v>5041</v>
      </c>
      <c r="F154" t="s">
        <v>4042</v>
      </c>
      <c r="G154" t="s">
        <v>847</v>
      </c>
      <c r="H154" t="s">
        <v>212</v>
      </c>
      <c r="I154" t="s">
        <v>106</v>
      </c>
      <c r="J154" s="77">
        <v>10945.25</v>
      </c>
      <c r="K154" s="77">
        <v>11839</v>
      </c>
      <c r="L154" s="77">
        <v>4646.7680169349997</v>
      </c>
      <c r="M154" s="78">
        <v>0</v>
      </c>
      <c r="N154" s="78">
        <v>1.1299999999999999E-2</v>
      </c>
      <c r="O154" s="78">
        <v>2.0000000000000001E-4</v>
      </c>
    </row>
    <row r="155" spans="2:15">
      <c r="B155" t="s">
        <v>5042</v>
      </c>
      <c r="C155" t="s">
        <v>5043</v>
      </c>
      <c r="D155" t="s">
        <v>123</v>
      </c>
      <c r="E155" t="s">
        <v>5044</v>
      </c>
      <c r="F155" t="s">
        <v>4042</v>
      </c>
      <c r="G155" t="s">
        <v>1249</v>
      </c>
      <c r="H155" t="s">
        <v>223</v>
      </c>
      <c r="I155" t="s">
        <v>110</v>
      </c>
      <c r="J155" s="77">
        <v>3598.77</v>
      </c>
      <c r="K155" s="77">
        <v>101083</v>
      </c>
      <c r="L155" s="77">
        <v>14173.3808187095</v>
      </c>
      <c r="M155" s="78">
        <v>1.0168999999999999</v>
      </c>
      <c r="N155" s="78">
        <v>3.44E-2</v>
      </c>
      <c r="O155" s="78">
        <v>5.9999999999999995E-4</v>
      </c>
    </row>
    <row r="156" spans="2:15">
      <c r="B156" t="s">
        <v>5045</v>
      </c>
      <c r="C156" t="s">
        <v>5046</v>
      </c>
      <c r="D156" t="s">
        <v>123</v>
      </c>
      <c r="E156" t="s">
        <v>4207</v>
      </c>
      <c r="F156" t="s">
        <v>4042</v>
      </c>
      <c r="G156" t="s">
        <v>1249</v>
      </c>
      <c r="H156" t="s">
        <v>151</v>
      </c>
      <c r="I156" t="s">
        <v>106</v>
      </c>
      <c r="J156" s="77">
        <v>22300.880000000001</v>
      </c>
      <c r="K156" s="77">
        <v>33766</v>
      </c>
      <c r="L156" s="77">
        <v>27002.992894908799</v>
      </c>
      <c r="M156" s="78">
        <v>0</v>
      </c>
      <c r="N156" s="78">
        <v>6.5600000000000006E-2</v>
      </c>
      <c r="O156" s="78">
        <v>1.1000000000000001E-3</v>
      </c>
    </row>
    <row r="157" spans="2:15">
      <c r="B157" t="s">
        <v>5045</v>
      </c>
      <c r="C157" t="s">
        <v>5046</v>
      </c>
      <c r="D157" t="s">
        <v>123</v>
      </c>
      <c r="E157" t="s">
        <v>4207</v>
      </c>
      <c r="F157" t="s">
        <v>4042</v>
      </c>
      <c r="G157" t="s">
        <v>884</v>
      </c>
      <c r="H157" t="s">
        <v>223</v>
      </c>
      <c r="I157" t="s">
        <v>106</v>
      </c>
      <c r="J157" s="77">
        <v>2402</v>
      </c>
      <c r="K157" s="77">
        <v>33765.65</v>
      </c>
      <c r="L157" s="77">
        <v>2908.4285740179998</v>
      </c>
      <c r="M157" s="78">
        <v>5.0000000000000001E-4</v>
      </c>
      <c r="N157" s="78">
        <v>7.1000000000000004E-3</v>
      </c>
      <c r="O157" s="78">
        <v>1E-4</v>
      </c>
    </row>
    <row r="158" spans="2:15">
      <c r="B158" t="s">
        <v>5047</v>
      </c>
      <c r="C158" t="s">
        <v>5048</v>
      </c>
      <c r="D158" t="s">
        <v>398</v>
      </c>
      <c r="E158" t="s">
        <v>2785</v>
      </c>
      <c r="F158" t="s">
        <v>4042</v>
      </c>
      <c r="G158" t="s">
        <v>217</v>
      </c>
      <c r="H158" t="s">
        <v>218</v>
      </c>
      <c r="I158" t="s">
        <v>106</v>
      </c>
      <c r="J158" s="77">
        <v>1645</v>
      </c>
      <c r="K158" s="77">
        <v>868</v>
      </c>
      <c r="L158" s="77">
        <v>51.203059600000003</v>
      </c>
      <c r="M158" s="78">
        <v>0</v>
      </c>
      <c r="N158" s="78">
        <v>1E-4</v>
      </c>
      <c r="O158" s="78">
        <v>0</v>
      </c>
    </row>
    <row r="159" spans="2:15">
      <c r="B159" t="s">
        <v>5049</v>
      </c>
      <c r="C159" t="s">
        <v>5050</v>
      </c>
      <c r="D159" t="s">
        <v>123</v>
      </c>
      <c r="E159" t="s">
        <v>5044</v>
      </c>
      <c r="F159" t="s">
        <v>4042</v>
      </c>
      <c r="G159" t="s">
        <v>217</v>
      </c>
      <c r="H159" t="s">
        <v>218</v>
      </c>
      <c r="I159" t="s">
        <v>110</v>
      </c>
      <c r="J159" s="77">
        <v>3459.27</v>
      </c>
      <c r="K159" s="77">
        <v>220567</v>
      </c>
      <c r="L159" s="77">
        <v>29728.0374068786</v>
      </c>
      <c r="M159" s="78">
        <v>0</v>
      </c>
      <c r="N159" s="78">
        <v>7.22E-2</v>
      </c>
      <c r="O159" s="78">
        <v>1.1999999999999999E-3</v>
      </c>
    </row>
    <row r="160" spans="2:15">
      <c r="B160" t="s">
        <v>5051</v>
      </c>
      <c r="C160" t="s">
        <v>5052</v>
      </c>
      <c r="D160" t="s">
        <v>398</v>
      </c>
      <c r="E160" t="s">
        <v>4734</v>
      </c>
      <c r="F160" t="s">
        <v>4042</v>
      </c>
      <c r="G160" t="s">
        <v>217</v>
      </c>
      <c r="H160" t="s">
        <v>218</v>
      </c>
      <c r="I160" t="s">
        <v>106</v>
      </c>
      <c r="J160" s="77">
        <v>670</v>
      </c>
      <c r="K160" s="77">
        <v>1814</v>
      </c>
      <c r="L160" s="77">
        <v>43.980891460000002</v>
      </c>
      <c r="M160" s="78">
        <v>0</v>
      </c>
      <c r="N160" s="78">
        <v>1E-4</v>
      </c>
      <c r="O160" s="78">
        <v>0</v>
      </c>
    </row>
    <row r="161" spans="2:15">
      <c r="B161" t="s">
        <v>5053</v>
      </c>
      <c r="C161" t="s">
        <v>5054</v>
      </c>
      <c r="D161" t="s">
        <v>2896</v>
      </c>
      <c r="E161" t="s">
        <v>5055</v>
      </c>
      <c r="F161" t="s">
        <v>4042</v>
      </c>
      <c r="G161" t="s">
        <v>217</v>
      </c>
      <c r="H161" t="s">
        <v>218</v>
      </c>
      <c r="I161" t="s">
        <v>113</v>
      </c>
      <c r="J161" s="77">
        <v>1947151.67</v>
      </c>
      <c r="K161" s="77">
        <v>134.5</v>
      </c>
      <c r="L161" s="77">
        <v>11591.859260759</v>
      </c>
      <c r="M161" s="78">
        <v>1.4E-3</v>
      </c>
      <c r="N161" s="78">
        <v>2.8199999999999999E-2</v>
      </c>
      <c r="O161" s="78">
        <v>5.0000000000000001E-4</v>
      </c>
    </row>
    <row r="162" spans="2:15">
      <c r="B162" s="79" t="s">
        <v>92</v>
      </c>
      <c r="C162" s="16"/>
      <c r="D162" s="16"/>
      <c r="E162" s="16"/>
      <c r="J162" s="81">
        <v>1667825.62</v>
      </c>
      <c r="L162" s="81">
        <v>247470.33044950789</v>
      </c>
      <c r="N162" s="80">
        <v>0.60099999999999998</v>
      </c>
      <c r="O162" s="80">
        <v>1.01E-2</v>
      </c>
    </row>
    <row r="163" spans="2:15">
      <c r="B163" t="s">
        <v>5056</v>
      </c>
      <c r="C163" t="s">
        <v>5057</v>
      </c>
      <c r="D163" t="s">
        <v>2896</v>
      </c>
      <c r="E163" t="s">
        <v>4231</v>
      </c>
      <c r="F163" t="s">
        <v>3910</v>
      </c>
      <c r="G163" t="s">
        <v>5058</v>
      </c>
      <c r="H163" t="s">
        <v>223</v>
      </c>
      <c r="I163" t="s">
        <v>106</v>
      </c>
      <c r="J163" s="77">
        <v>158</v>
      </c>
      <c r="K163" s="77">
        <v>5394.5</v>
      </c>
      <c r="L163" s="77">
        <v>30.564589659999999</v>
      </c>
      <c r="M163" s="78">
        <v>0</v>
      </c>
      <c r="N163" s="78">
        <v>1E-4</v>
      </c>
      <c r="O163" s="78">
        <v>0</v>
      </c>
    </row>
    <row r="164" spans="2:15">
      <c r="B164" t="s">
        <v>5059</v>
      </c>
      <c r="C164" t="s">
        <v>5060</v>
      </c>
      <c r="D164" t="s">
        <v>398</v>
      </c>
      <c r="E164" t="s">
        <v>4231</v>
      </c>
      <c r="F164" t="s">
        <v>3910</v>
      </c>
      <c r="G164" t="s">
        <v>5058</v>
      </c>
      <c r="H164" t="s">
        <v>223</v>
      </c>
      <c r="I164" t="s">
        <v>106</v>
      </c>
      <c r="J164" s="77">
        <v>3247</v>
      </c>
      <c r="K164" s="77">
        <v>20107</v>
      </c>
      <c r="L164" s="77">
        <v>2341.20720394</v>
      </c>
      <c r="M164" s="78">
        <v>0</v>
      </c>
      <c r="N164" s="78">
        <v>5.7000000000000002E-3</v>
      </c>
      <c r="O164" s="78">
        <v>1E-4</v>
      </c>
    </row>
    <row r="165" spans="2:15">
      <c r="B165" t="s">
        <v>5061</v>
      </c>
      <c r="C165" t="s">
        <v>5062</v>
      </c>
      <c r="D165" t="s">
        <v>2374</v>
      </c>
      <c r="E165" t="s">
        <v>4231</v>
      </c>
      <c r="F165" t="s">
        <v>3910</v>
      </c>
      <c r="G165" t="s">
        <v>5058</v>
      </c>
      <c r="H165" t="s">
        <v>223</v>
      </c>
      <c r="I165" t="s">
        <v>106</v>
      </c>
      <c r="J165" s="77">
        <v>2274</v>
      </c>
      <c r="K165" s="77">
        <v>5502</v>
      </c>
      <c r="L165" s="77">
        <v>448.66411127999999</v>
      </c>
      <c r="M165" s="78">
        <v>0</v>
      </c>
      <c r="N165" s="78">
        <v>1.1000000000000001E-3</v>
      </c>
      <c r="O165" s="78">
        <v>0</v>
      </c>
    </row>
    <row r="166" spans="2:15">
      <c r="B166" t="s">
        <v>5063</v>
      </c>
      <c r="C166" t="s">
        <v>5064</v>
      </c>
      <c r="D166" t="s">
        <v>123</v>
      </c>
      <c r="E166" t="s">
        <v>4231</v>
      </c>
      <c r="F166" t="s">
        <v>3910</v>
      </c>
      <c r="G166" t="s">
        <v>5058</v>
      </c>
      <c r="H166" t="s">
        <v>223</v>
      </c>
      <c r="I166" t="s">
        <v>106</v>
      </c>
      <c r="J166" s="77">
        <v>267103.93</v>
      </c>
      <c r="K166" s="77">
        <v>12089.56</v>
      </c>
      <c r="L166" s="77">
        <v>115797.999908634</v>
      </c>
      <c r="M166" s="78">
        <v>0</v>
      </c>
      <c r="N166" s="78">
        <v>0.28120000000000001</v>
      </c>
      <c r="O166" s="78">
        <v>4.7000000000000002E-3</v>
      </c>
    </row>
    <row r="167" spans="2:15">
      <c r="B167" t="s">
        <v>5065</v>
      </c>
      <c r="C167" t="s">
        <v>5066</v>
      </c>
      <c r="D167" t="s">
        <v>123</v>
      </c>
      <c r="E167" t="s">
        <v>4231</v>
      </c>
      <c r="F167" t="s">
        <v>3910</v>
      </c>
      <c r="G167" t="s">
        <v>5058</v>
      </c>
      <c r="H167" t="s">
        <v>223</v>
      </c>
      <c r="I167" t="s">
        <v>113</v>
      </c>
      <c r="J167" s="77">
        <v>177.34</v>
      </c>
      <c r="K167" s="77">
        <v>37283.47</v>
      </c>
      <c r="L167" s="77">
        <v>292.65372992048799</v>
      </c>
      <c r="M167" s="78">
        <v>1E-4</v>
      </c>
      <c r="N167" s="78">
        <v>6.9999999999999999E-4</v>
      </c>
      <c r="O167" s="78">
        <v>0</v>
      </c>
    </row>
    <row r="168" spans="2:15">
      <c r="B168" t="s">
        <v>5067</v>
      </c>
      <c r="C168" t="s">
        <v>5068</v>
      </c>
      <c r="D168" t="s">
        <v>398</v>
      </c>
      <c r="E168" t="s">
        <v>2785</v>
      </c>
      <c r="F168" t="s">
        <v>3910</v>
      </c>
      <c r="G168" t="s">
        <v>217</v>
      </c>
      <c r="H168" t="s">
        <v>218</v>
      </c>
      <c r="I168" t="s">
        <v>106</v>
      </c>
      <c r="J168" s="77">
        <v>250</v>
      </c>
      <c r="K168" s="77">
        <v>3195</v>
      </c>
      <c r="L168" s="77">
        <v>28.643174999999999</v>
      </c>
      <c r="M168" s="78">
        <v>0</v>
      </c>
      <c r="N168" s="78">
        <v>1E-4</v>
      </c>
      <c r="O168" s="78">
        <v>0</v>
      </c>
    </row>
    <row r="169" spans="2:15">
      <c r="B169" t="s">
        <v>5069</v>
      </c>
      <c r="C169" t="s">
        <v>5070</v>
      </c>
      <c r="D169" t="s">
        <v>123</v>
      </c>
      <c r="E169" t="s">
        <v>2785</v>
      </c>
      <c r="F169" t="s">
        <v>3910</v>
      </c>
      <c r="G169" t="s">
        <v>217</v>
      </c>
      <c r="H169" t="s">
        <v>218</v>
      </c>
      <c r="I169" t="s">
        <v>106</v>
      </c>
      <c r="J169" s="77">
        <v>1307706.3500000001</v>
      </c>
      <c r="K169" s="77">
        <v>1469.4</v>
      </c>
      <c r="L169" s="77">
        <v>68906.5574653433</v>
      </c>
      <c r="M169" s="78">
        <v>0</v>
      </c>
      <c r="N169" s="78">
        <v>0.1673</v>
      </c>
      <c r="O169" s="78">
        <v>2.8E-3</v>
      </c>
    </row>
    <row r="170" spans="2:15">
      <c r="B170" t="s">
        <v>5071</v>
      </c>
      <c r="C170" t="s">
        <v>5072</v>
      </c>
      <c r="D170" t="s">
        <v>123</v>
      </c>
      <c r="E170" t="s">
        <v>5073</v>
      </c>
      <c r="F170" t="s">
        <v>3910</v>
      </c>
      <c r="G170" t="s">
        <v>217</v>
      </c>
      <c r="H170" t="s">
        <v>218</v>
      </c>
      <c r="I170" t="s">
        <v>113</v>
      </c>
      <c r="J170" s="77">
        <v>81485</v>
      </c>
      <c r="K170" s="77">
        <v>16324.429999999991</v>
      </c>
      <c r="L170" s="77">
        <v>58877.143254980103</v>
      </c>
      <c r="M170" s="78">
        <v>2.0000000000000001E-4</v>
      </c>
      <c r="N170" s="78">
        <v>0.14299999999999999</v>
      </c>
      <c r="O170" s="78">
        <v>2.3999999999999998E-3</v>
      </c>
    </row>
    <row r="171" spans="2:15">
      <c r="B171" t="s">
        <v>5074</v>
      </c>
      <c r="C171" t="s">
        <v>5075</v>
      </c>
      <c r="D171" t="s">
        <v>398</v>
      </c>
      <c r="E171" t="s">
        <v>5076</v>
      </c>
      <c r="F171" t="s">
        <v>3910</v>
      </c>
      <c r="G171" t="s">
        <v>217</v>
      </c>
      <c r="H171" t="s">
        <v>218</v>
      </c>
      <c r="I171" t="s">
        <v>106</v>
      </c>
      <c r="J171" s="77">
        <v>600</v>
      </c>
      <c r="K171" s="77">
        <v>2353</v>
      </c>
      <c r="L171" s="77">
        <v>50.627147999999998</v>
      </c>
      <c r="M171" s="78">
        <v>0</v>
      </c>
      <c r="N171" s="78">
        <v>1E-4</v>
      </c>
      <c r="O171" s="78">
        <v>0</v>
      </c>
    </row>
    <row r="172" spans="2:15">
      <c r="B172" t="s">
        <v>5077</v>
      </c>
      <c r="C172" t="s">
        <v>5078</v>
      </c>
      <c r="D172" t="s">
        <v>2374</v>
      </c>
      <c r="E172" t="s">
        <v>2785</v>
      </c>
      <c r="F172" t="s">
        <v>3910</v>
      </c>
      <c r="G172" t="s">
        <v>217</v>
      </c>
      <c r="H172" t="s">
        <v>218</v>
      </c>
      <c r="I172" t="s">
        <v>106</v>
      </c>
      <c r="J172" s="77">
        <v>393</v>
      </c>
      <c r="K172" s="77">
        <v>8753</v>
      </c>
      <c r="L172" s="77">
        <v>123.35585394</v>
      </c>
      <c r="M172" s="78">
        <v>0</v>
      </c>
      <c r="N172" s="78">
        <v>2.9999999999999997E-4</v>
      </c>
      <c r="O172" s="78">
        <v>0</v>
      </c>
    </row>
    <row r="173" spans="2:15">
      <c r="B173" t="s">
        <v>5079</v>
      </c>
      <c r="C173" t="s">
        <v>5080</v>
      </c>
      <c r="D173" t="s">
        <v>2374</v>
      </c>
      <c r="E173" t="s">
        <v>5081</v>
      </c>
      <c r="F173" t="s">
        <v>3910</v>
      </c>
      <c r="G173" t="s">
        <v>217</v>
      </c>
      <c r="H173" t="s">
        <v>218</v>
      </c>
      <c r="I173" t="s">
        <v>106</v>
      </c>
      <c r="J173" s="77">
        <v>650</v>
      </c>
      <c r="K173" s="77">
        <v>2365</v>
      </c>
      <c r="L173" s="77">
        <v>55.125785</v>
      </c>
      <c r="M173" s="78">
        <v>0</v>
      </c>
      <c r="N173" s="78">
        <v>1E-4</v>
      </c>
      <c r="O173" s="78">
        <v>0</v>
      </c>
    </row>
    <row r="174" spans="2:15">
      <c r="B174" t="s">
        <v>5082</v>
      </c>
      <c r="C174" t="s">
        <v>5083</v>
      </c>
      <c r="D174" t="s">
        <v>398</v>
      </c>
      <c r="E174" t="s">
        <v>5084</v>
      </c>
      <c r="F174" t="s">
        <v>3910</v>
      </c>
      <c r="G174" t="s">
        <v>217</v>
      </c>
      <c r="H174" t="s">
        <v>218</v>
      </c>
      <c r="I174" t="s">
        <v>106</v>
      </c>
      <c r="J174" s="77">
        <v>60</v>
      </c>
      <c r="K174" s="77">
        <v>2841</v>
      </c>
      <c r="L174" s="77">
        <v>6.1126956000000003</v>
      </c>
      <c r="M174" s="78">
        <v>0</v>
      </c>
      <c r="N174" s="78">
        <v>0</v>
      </c>
      <c r="O174" s="78">
        <v>0</v>
      </c>
    </row>
    <row r="175" spans="2:15">
      <c r="B175" t="s">
        <v>5085</v>
      </c>
      <c r="C175" t="s">
        <v>5086</v>
      </c>
      <c r="D175" t="s">
        <v>2896</v>
      </c>
      <c r="E175" t="s">
        <v>4225</v>
      </c>
      <c r="F175" t="s">
        <v>3910</v>
      </c>
      <c r="G175" t="s">
        <v>217</v>
      </c>
      <c r="H175" t="s">
        <v>218</v>
      </c>
      <c r="I175" t="s">
        <v>106</v>
      </c>
      <c r="J175" s="77">
        <v>2131</v>
      </c>
      <c r="K175" s="77">
        <v>2843.5</v>
      </c>
      <c r="L175" s="77">
        <v>217.29361621000001</v>
      </c>
      <c r="M175" s="78">
        <v>0</v>
      </c>
      <c r="N175" s="78">
        <v>5.0000000000000001E-4</v>
      </c>
      <c r="O175" s="78">
        <v>0</v>
      </c>
    </row>
    <row r="176" spans="2:15">
      <c r="B176" t="s">
        <v>5087</v>
      </c>
      <c r="C176" t="s">
        <v>5088</v>
      </c>
      <c r="D176" t="s">
        <v>398</v>
      </c>
      <c r="E176" t="s">
        <v>5089</v>
      </c>
      <c r="F176" t="s">
        <v>3910</v>
      </c>
      <c r="G176" t="s">
        <v>217</v>
      </c>
      <c r="H176" t="s">
        <v>218</v>
      </c>
      <c r="I176" t="s">
        <v>106</v>
      </c>
      <c r="J176" s="77">
        <v>1340</v>
      </c>
      <c r="K176" s="77">
        <v>1555</v>
      </c>
      <c r="L176" s="77">
        <v>74.721481999999995</v>
      </c>
      <c r="M176" s="78">
        <v>0</v>
      </c>
      <c r="N176" s="78">
        <v>2.0000000000000001E-4</v>
      </c>
      <c r="O176" s="78">
        <v>0</v>
      </c>
    </row>
    <row r="177" spans="2:15">
      <c r="B177" t="s">
        <v>5090</v>
      </c>
      <c r="C177" t="s">
        <v>5091</v>
      </c>
      <c r="D177" t="s">
        <v>398</v>
      </c>
      <c r="E177" t="s">
        <v>4234</v>
      </c>
      <c r="F177" t="s">
        <v>3910</v>
      </c>
      <c r="G177" t="s">
        <v>217</v>
      </c>
      <c r="H177" t="s">
        <v>218</v>
      </c>
      <c r="I177" t="s">
        <v>106</v>
      </c>
      <c r="J177" s="77">
        <v>250</v>
      </c>
      <c r="K177" s="77">
        <v>24502</v>
      </c>
      <c r="L177" s="77">
        <v>219.66042999999999</v>
      </c>
      <c r="M177" s="78">
        <v>0</v>
      </c>
      <c r="N177" s="78">
        <v>5.0000000000000001E-4</v>
      </c>
      <c r="O177" s="78">
        <v>0</v>
      </c>
    </row>
    <row r="178" spans="2:15">
      <c r="B178" s="79" t="s">
        <v>1245</v>
      </c>
      <c r="C178" s="16"/>
      <c r="D178" s="16"/>
      <c r="E178" s="16"/>
      <c r="J178" s="81">
        <v>17264</v>
      </c>
      <c r="L178" s="81">
        <v>792.41031704</v>
      </c>
      <c r="N178" s="80">
        <v>1.9E-3</v>
      </c>
      <c r="O178" s="80">
        <v>0</v>
      </c>
    </row>
    <row r="179" spans="2:15">
      <c r="B179" t="s">
        <v>5092</v>
      </c>
      <c r="C179" t="s">
        <v>5093</v>
      </c>
      <c r="D179" t="s">
        <v>123</v>
      </c>
      <c r="E179" t="s">
        <v>4676</v>
      </c>
      <c r="F179" t="s">
        <v>1293</v>
      </c>
      <c r="G179" t="s">
        <v>5058</v>
      </c>
      <c r="H179" t="s">
        <v>223</v>
      </c>
      <c r="I179" t="s">
        <v>106</v>
      </c>
      <c r="J179" s="77">
        <v>7154</v>
      </c>
      <c r="K179" s="77">
        <v>815</v>
      </c>
      <c r="L179" s="77">
        <v>209.08208859999999</v>
      </c>
      <c r="M179" s="78">
        <v>0</v>
      </c>
      <c r="N179" s="78">
        <v>5.0000000000000001E-4</v>
      </c>
      <c r="O179" s="78">
        <v>0</v>
      </c>
    </row>
    <row r="180" spans="2:15">
      <c r="B180" t="s">
        <v>5094</v>
      </c>
      <c r="C180" t="s">
        <v>5095</v>
      </c>
      <c r="D180" t="s">
        <v>4301</v>
      </c>
      <c r="E180" t="s">
        <v>5096</v>
      </c>
      <c r="F180" t="s">
        <v>1293</v>
      </c>
      <c r="G180" t="s">
        <v>217</v>
      </c>
      <c r="H180" t="s">
        <v>218</v>
      </c>
      <c r="I180" t="s">
        <v>200</v>
      </c>
      <c r="J180" s="77">
        <v>74</v>
      </c>
      <c r="K180" s="77">
        <v>4827</v>
      </c>
      <c r="L180" s="77">
        <v>13.980729719999999</v>
      </c>
      <c r="M180" s="78">
        <v>0</v>
      </c>
      <c r="N180" s="78">
        <v>0</v>
      </c>
      <c r="O180" s="78">
        <v>0</v>
      </c>
    </row>
    <row r="181" spans="2:15">
      <c r="B181" t="s">
        <v>5097</v>
      </c>
      <c r="C181" t="s">
        <v>5098</v>
      </c>
      <c r="D181" t="s">
        <v>123</v>
      </c>
      <c r="E181" t="s">
        <v>4657</v>
      </c>
      <c r="F181" t="s">
        <v>1293</v>
      </c>
      <c r="G181" t="s">
        <v>217</v>
      </c>
      <c r="H181" t="s">
        <v>218</v>
      </c>
      <c r="I181" t="s">
        <v>106</v>
      </c>
      <c r="J181" s="77">
        <v>10036</v>
      </c>
      <c r="K181" s="77">
        <v>1582</v>
      </c>
      <c r="L181" s="77">
        <v>569.34749871999998</v>
      </c>
      <c r="M181" s="78">
        <v>0</v>
      </c>
      <c r="N181" s="78">
        <v>1.4E-3</v>
      </c>
      <c r="O181" s="78">
        <v>0</v>
      </c>
    </row>
    <row r="182" spans="2:15">
      <c r="B182" t="s">
        <v>258</v>
      </c>
      <c r="C182" s="16"/>
      <c r="D182" s="16"/>
      <c r="E182" s="16"/>
    </row>
    <row r="183" spans="2:15">
      <c r="B183" t="s">
        <v>400</v>
      </c>
      <c r="C183" s="16"/>
      <c r="D183" s="16"/>
      <c r="E183" s="16"/>
    </row>
    <row r="184" spans="2:15">
      <c r="B184" t="s">
        <v>401</v>
      </c>
      <c r="C184" s="16"/>
      <c r="D184" s="16"/>
      <c r="E184" s="16"/>
    </row>
    <row r="185" spans="2:15">
      <c r="B185" t="s">
        <v>402</v>
      </c>
      <c r="C185" s="16"/>
      <c r="D185" s="16"/>
      <c r="E185" s="16"/>
    </row>
    <row r="186" spans="2:15">
      <c r="C186" s="16"/>
      <c r="D186" s="16"/>
      <c r="E186" s="16"/>
    </row>
    <row r="187" spans="2:15">
      <c r="C187" s="16"/>
      <c r="D187" s="16"/>
      <c r="E187" s="16"/>
    </row>
    <row r="188" spans="2:15">
      <c r="C188" s="16"/>
      <c r="D188" s="16"/>
      <c r="E188" s="16"/>
    </row>
    <row r="189" spans="2:15">
      <c r="C189" s="16"/>
      <c r="D189" s="16"/>
      <c r="E189" s="16"/>
    </row>
    <row r="190" spans="2:15">
      <c r="C190" s="16"/>
      <c r="D190" s="16"/>
      <c r="E190" s="16"/>
    </row>
    <row r="191" spans="2:15">
      <c r="C191" s="16"/>
      <c r="D191" s="16"/>
      <c r="E191" s="16"/>
    </row>
    <row r="192" spans="2:1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6">
        <v>45016</v>
      </c>
    </row>
    <row r="2" spans="2:60" s="1" customFormat="1">
      <c r="B2" s="2" t="s">
        <v>1</v>
      </c>
      <c r="C2" s="12" t="s">
        <v>198</v>
      </c>
    </row>
    <row r="3" spans="2:60" s="1" customFormat="1">
      <c r="B3" s="2" t="s">
        <v>2</v>
      </c>
      <c r="C3" s="26" t="s">
        <v>197</v>
      </c>
    </row>
    <row r="4" spans="2:60" s="1" customFormat="1">
      <c r="B4" s="2" t="s">
        <v>3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841227.28</v>
      </c>
      <c r="H11" s="7"/>
      <c r="I11" s="75">
        <v>657.47378950660197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207</v>
      </c>
      <c r="D12" s="16"/>
      <c r="E12" s="16"/>
      <c r="G12" s="81">
        <v>775127.28</v>
      </c>
      <c r="I12" s="81">
        <v>624.45191107220001</v>
      </c>
      <c r="K12" s="80">
        <v>0.94979999999999998</v>
      </c>
      <c r="L12" s="80">
        <v>0</v>
      </c>
    </row>
    <row r="13" spans="2:60">
      <c r="B13" s="79" t="s">
        <v>5099</v>
      </c>
      <c r="D13" s="16"/>
      <c r="E13" s="16"/>
      <c r="G13" s="81">
        <v>775127.28</v>
      </c>
      <c r="I13" s="81">
        <v>624.45191107220001</v>
      </c>
      <c r="K13" s="80">
        <v>0.94979999999999998</v>
      </c>
      <c r="L13" s="80">
        <v>0</v>
      </c>
    </row>
    <row r="14" spans="2:60">
      <c r="B14" t="s">
        <v>5100</v>
      </c>
      <c r="C14" t="s">
        <v>5101</v>
      </c>
      <c r="D14" t="s">
        <v>100</v>
      </c>
      <c r="E14" t="s">
        <v>123</v>
      </c>
      <c r="F14" t="s">
        <v>102</v>
      </c>
      <c r="G14" s="77">
        <v>28756.639999999999</v>
      </c>
      <c r="H14" s="77">
        <v>1.399</v>
      </c>
      <c r="I14" s="77">
        <v>0.40230539360000001</v>
      </c>
      <c r="J14" s="78">
        <v>4.4000000000000003E-3</v>
      </c>
      <c r="K14" s="78">
        <v>5.9999999999999995E-4</v>
      </c>
      <c r="L14" s="78">
        <v>0</v>
      </c>
    </row>
    <row r="15" spans="2:60">
      <c r="B15" t="s">
        <v>5102</v>
      </c>
      <c r="C15" t="s">
        <v>5103</v>
      </c>
      <c r="D15" t="s">
        <v>100</v>
      </c>
      <c r="E15" t="s">
        <v>112</v>
      </c>
      <c r="F15" t="s">
        <v>102</v>
      </c>
      <c r="G15" s="77">
        <v>213496.25</v>
      </c>
      <c r="H15" s="77">
        <v>48.2</v>
      </c>
      <c r="I15" s="77">
        <v>102.9051925</v>
      </c>
      <c r="J15" s="78">
        <v>1.7399999999999999E-2</v>
      </c>
      <c r="K15" s="78">
        <v>0.1565</v>
      </c>
      <c r="L15" s="78">
        <v>0</v>
      </c>
    </row>
    <row r="16" spans="2:60">
      <c r="B16" t="s">
        <v>5104</v>
      </c>
      <c r="C16" t="s">
        <v>5105</v>
      </c>
      <c r="D16" t="s">
        <v>100</v>
      </c>
      <c r="E16" t="s">
        <v>112</v>
      </c>
      <c r="F16" t="s">
        <v>102</v>
      </c>
      <c r="G16" s="77">
        <v>27449.54</v>
      </c>
      <c r="H16" s="77">
        <v>1696</v>
      </c>
      <c r="I16" s="77">
        <v>465.54419840000003</v>
      </c>
      <c r="J16" s="78">
        <v>1.37E-2</v>
      </c>
      <c r="K16" s="78">
        <v>0.70809999999999995</v>
      </c>
      <c r="L16" s="78">
        <v>0</v>
      </c>
    </row>
    <row r="17" spans="2:12">
      <c r="B17" t="s">
        <v>5106</v>
      </c>
      <c r="C17" t="s">
        <v>5107</v>
      </c>
      <c r="D17" t="s">
        <v>100</v>
      </c>
      <c r="E17" t="s">
        <v>814</v>
      </c>
      <c r="F17" t="s">
        <v>102</v>
      </c>
      <c r="G17" s="77">
        <v>135069.07999999999</v>
      </c>
      <c r="H17" s="77">
        <v>17.0045</v>
      </c>
      <c r="I17" s="77">
        <v>22.967821708599999</v>
      </c>
      <c r="J17" s="78">
        <v>8.0000000000000004E-4</v>
      </c>
      <c r="K17" s="78">
        <v>3.49E-2</v>
      </c>
      <c r="L17" s="78">
        <v>0</v>
      </c>
    </row>
    <row r="18" spans="2:12">
      <c r="B18" t="s">
        <v>5108</v>
      </c>
      <c r="C18" t="s">
        <v>5109</v>
      </c>
      <c r="D18" t="s">
        <v>100</v>
      </c>
      <c r="E18" t="s">
        <v>128</v>
      </c>
      <c r="F18" t="s">
        <v>102</v>
      </c>
      <c r="G18" s="77">
        <v>15355</v>
      </c>
      <c r="H18" s="77">
        <v>2.2999999999999998</v>
      </c>
      <c r="I18" s="77">
        <v>0.35316500000000001</v>
      </c>
      <c r="J18" s="78">
        <v>2.3999999999999998E-3</v>
      </c>
      <c r="K18" s="78">
        <v>5.0000000000000001E-4</v>
      </c>
      <c r="L18" s="78">
        <v>0</v>
      </c>
    </row>
    <row r="19" spans="2:12">
      <c r="B19" t="s">
        <v>5110</v>
      </c>
      <c r="C19" t="s">
        <v>5111</v>
      </c>
      <c r="D19" t="s">
        <v>100</v>
      </c>
      <c r="E19" t="s">
        <v>128</v>
      </c>
      <c r="F19" t="s">
        <v>102</v>
      </c>
      <c r="G19" s="77">
        <v>8614</v>
      </c>
      <c r="H19" s="77">
        <v>8.8000000000000007</v>
      </c>
      <c r="I19" s="77">
        <v>0.75803200000000004</v>
      </c>
      <c r="J19" s="78">
        <v>8.0000000000000004E-4</v>
      </c>
      <c r="K19" s="78">
        <v>1.1999999999999999E-3</v>
      </c>
      <c r="L19" s="78">
        <v>0</v>
      </c>
    </row>
    <row r="20" spans="2:12">
      <c r="B20" t="s">
        <v>5112</v>
      </c>
      <c r="C20" t="s">
        <v>5113</v>
      </c>
      <c r="D20" t="s">
        <v>100</v>
      </c>
      <c r="E20" t="s">
        <v>129</v>
      </c>
      <c r="F20" t="s">
        <v>102</v>
      </c>
      <c r="G20" s="77">
        <v>346386.77</v>
      </c>
      <c r="H20" s="77">
        <v>9.1</v>
      </c>
      <c r="I20" s="77">
        <v>31.521196069999998</v>
      </c>
      <c r="J20" s="78">
        <v>2.3099999999999999E-2</v>
      </c>
      <c r="K20" s="78">
        <v>4.7899999999999998E-2</v>
      </c>
      <c r="L20" s="78">
        <v>0</v>
      </c>
    </row>
    <row r="21" spans="2:12">
      <c r="B21" s="79" t="s">
        <v>256</v>
      </c>
      <c r="D21" s="16"/>
      <c r="E21" s="16"/>
      <c r="G21" s="81">
        <v>66100</v>
      </c>
      <c r="I21" s="81">
        <v>33.021878434401998</v>
      </c>
      <c r="K21" s="80">
        <v>5.0200000000000002E-2</v>
      </c>
      <c r="L21" s="80">
        <v>0</v>
      </c>
    </row>
    <row r="22" spans="2:12">
      <c r="B22" s="79" t="s">
        <v>5114</v>
      </c>
      <c r="D22" s="16"/>
      <c r="E22" s="16"/>
      <c r="G22" s="81">
        <v>66100</v>
      </c>
      <c r="I22" s="81">
        <v>33.021878434401998</v>
      </c>
      <c r="K22" s="80">
        <v>5.0200000000000002E-2</v>
      </c>
      <c r="L22" s="80">
        <v>0</v>
      </c>
    </row>
    <row r="23" spans="2:12">
      <c r="B23" t="s">
        <v>5115</v>
      </c>
      <c r="C23" t="s">
        <v>5116</v>
      </c>
      <c r="D23" t="s">
        <v>2374</v>
      </c>
      <c r="E23" t="s">
        <v>1288</v>
      </c>
      <c r="F23" t="s">
        <v>106</v>
      </c>
      <c r="G23" s="77">
        <v>52284.81</v>
      </c>
      <c r="H23" s="77">
        <v>14.97</v>
      </c>
      <c r="I23" s="77">
        <v>28.067751300402001</v>
      </c>
      <c r="J23" s="78">
        <v>1.6000000000000001E-3</v>
      </c>
      <c r="K23" s="78">
        <v>4.2700000000000002E-2</v>
      </c>
      <c r="L23" s="78">
        <v>0</v>
      </c>
    </row>
    <row r="24" spans="2:12">
      <c r="B24" t="s">
        <v>5117</v>
      </c>
      <c r="C24" t="s">
        <v>5118</v>
      </c>
      <c r="D24" t="s">
        <v>2374</v>
      </c>
      <c r="E24" t="s">
        <v>1465</v>
      </c>
      <c r="F24" t="s">
        <v>106</v>
      </c>
      <c r="G24" s="77">
        <v>13815.19</v>
      </c>
      <c r="H24" s="77">
        <v>10</v>
      </c>
      <c r="I24" s="77">
        <v>4.9541271340000002</v>
      </c>
      <c r="J24" s="78">
        <v>5.0000000000000001E-4</v>
      </c>
      <c r="K24" s="78">
        <v>7.4999999999999997E-3</v>
      </c>
      <c r="L24" s="78">
        <v>0</v>
      </c>
    </row>
    <row r="25" spans="2:12">
      <c r="B25" t="s">
        <v>258</v>
      </c>
      <c r="D25" s="16"/>
      <c r="E25" s="16"/>
    </row>
    <row r="26" spans="2:12">
      <c r="B26" t="s">
        <v>400</v>
      </c>
      <c r="D26" s="16"/>
      <c r="E26" s="16"/>
    </row>
    <row r="27" spans="2:12">
      <c r="B27" t="s">
        <v>401</v>
      </c>
      <c r="D27" s="16"/>
      <c r="E27" s="16"/>
    </row>
    <row r="28" spans="2:12">
      <c r="B28" t="s">
        <v>402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2023-05-31T13:14:17Z</dcterms:modified>
</cp:coreProperties>
</file>