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7DECAB07-FA54-4468-A5A5-5D60F5988555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הלוואות!$B$7:$R$980</definedName>
    <definedName name="_xlnm._FilterDatabase" localSheetId="25" hidden="1">'השקעות אחרות '!$B$7:$K$612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מזומנים!$B$7:$L$192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מזומנים!$B$6:$K$35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P33" i="78" l="1"/>
  <c r="P12" i="78"/>
  <c r="J17" i="69"/>
  <c r="G17" i="69"/>
  <c r="M17" i="69"/>
  <c r="O13" i="69"/>
  <c r="M13" i="69"/>
  <c r="J13" i="69"/>
  <c r="G13" i="69"/>
  <c r="I11" i="81"/>
  <c r="I10" i="81" s="1"/>
  <c r="M12" i="69" l="1"/>
  <c r="J10" i="81"/>
  <c r="J12" i="81"/>
  <c r="J11" i="81"/>
  <c r="R13" i="61"/>
  <c r="R12" i="61" s="1"/>
  <c r="R11" i="61" s="1"/>
  <c r="C15" i="88" s="1"/>
  <c r="C12" i="88" s="1"/>
  <c r="C37" i="88"/>
  <c r="J12" i="58"/>
  <c r="J19" i="58"/>
  <c r="C38" i="88"/>
  <c r="C23" i="88"/>
  <c r="J11" i="58" l="1"/>
  <c r="J10" i="58" s="1"/>
  <c r="C11" i="88" s="1"/>
  <c r="C10" i="88"/>
  <c r="C42" i="88" s="1"/>
  <c r="D40" i="8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R102" i="78"/>
  <c r="Q102" i="78"/>
  <c r="Q101" i="78"/>
  <c r="Q100" i="78"/>
  <c r="Q99" i="78"/>
  <c r="Q98" i="78"/>
  <c r="R97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122" i="76"/>
  <c r="J121" i="76"/>
  <c r="J120" i="76"/>
  <c r="J119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K90" i="76"/>
  <c r="J90" i="76"/>
  <c r="J89" i="76"/>
  <c r="J88" i="76"/>
  <c r="J87" i="76"/>
  <c r="J86" i="76"/>
  <c r="J85" i="76"/>
  <c r="J84" i="76"/>
  <c r="J83" i="76"/>
  <c r="J82" i="76"/>
  <c r="K81" i="76"/>
  <c r="J81" i="76"/>
  <c r="J80" i="76"/>
  <c r="J79" i="76"/>
  <c r="J78" i="76"/>
  <c r="J77" i="76"/>
  <c r="J76" i="76"/>
  <c r="J75" i="76"/>
  <c r="J74" i="76"/>
  <c r="J73" i="76"/>
  <c r="K72" i="76"/>
  <c r="J72" i="76"/>
  <c r="J71" i="76"/>
  <c r="J70" i="76"/>
  <c r="J69" i="76"/>
  <c r="J68" i="76"/>
  <c r="J67" i="76"/>
  <c r="J66" i="76"/>
  <c r="J65" i="76"/>
  <c r="J64" i="76"/>
  <c r="K63" i="76"/>
  <c r="J63" i="76"/>
  <c r="J62" i="76"/>
  <c r="J61" i="76"/>
  <c r="J60" i="76"/>
  <c r="J59" i="76"/>
  <c r="J58" i="76"/>
  <c r="J57" i="76"/>
  <c r="J56" i="76"/>
  <c r="J55" i="76"/>
  <c r="K54" i="76"/>
  <c r="J54" i="76"/>
  <c r="J53" i="76"/>
  <c r="J52" i="76"/>
  <c r="J51" i="76"/>
  <c r="J50" i="76"/>
  <c r="J49" i="76"/>
  <c r="J48" i="76"/>
  <c r="J47" i="76"/>
  <c r="J46" i="76"/>
  <c r="K45" i="76"/>
  <c r="J45" i="76"/>
  <c r="J44" i="76"/>
  <c r="J43" i="76"/>
  <c r="J42" i="76"/>
  <c r="J41" i="76"/>
  <c r="J40" i="76"/>
  <c r="J39" i="76"/>
  <c r="J38" i="76"/>
  <c r="J37" i="76"/>
  <c r="K36" i="76"/>
  <c r="J36" i="76"/>
  <c r="J35" i="76"/>
  <c r="J34" i="76"/>
  <c r="K33" i="76"/>
  <c r="J33" i="76"/>
  <c r="J32" i="76"/>
  <c r="J31" i="76"/>
  <c r="J30" i="76"/>
  <c r="J29" i="76"/>
  <c r="K28" i="76"/>
  <c r="J28" i="76"/>
  <c r="J27" i="76"/>
  <c r="J26" i="76"/>
  <c r="K25" i="76"/>
  <c r="J25" i="76"/>
  <c r="J24" i="76"/>
  <c r="J23" i="76"/>
  <c r="K22" i="76"/>
  <c r="J22" i="76"/>
  <c r="K21" i="76"/>
  <c r="J21" i="76"/>
  <c r="J20" i="76"/>
  <c r="J19" i="76"/>
  <c r="K18" i="76"/>
  <c r="J18" i="76"/>
  <c r="J17" i="76"/>
  <c r="J16" i="76"/>
  <c r="K15" i="76"/>
  <c r="J15" i="76"/>
  <c r="J14" i="76"/>
  <c r="J13" i="76"/>
  <c r="J12" i="76"/>
  <c r="J11" i="76"/>
  <c r="S35" i="71"/>
  <c r="R35" i="71"/>
  <c r="R34" i="71"/>
  <c r="R33" i="71"/>
  <c r="S32" i="71"/>
  <c r="R32" i="71"/>
  <c r="R30" i="71"/>
  <c r="R29" i="71"/>
  <c r="S27" i="71"/>
  <c r="R27" i="71"/>
  <c r="S26" i="71"/>
  <c r="R26" i="71"/>
  <c r="R25" i="71"/>
  <c r="S24" i="71"/>
  <c r="R24" i="71"/>
  <c r="S23" i="71"/>
  <c r="R23" i="71"/>
  <c r="R22" i="71"/>
  <c r="S20" i="71"/>
  <c r="R20" i="71"/>
  <c r="S19" i="71"/>
  <c r="R19" i="71"/>
  <c r="R18" i="71"/>
  <c r="S17" i="71"/>
  <c r="R17" i="71"/>
  <c r="S16" i="71"/>
  <c r="R16" i="71"/>
  <c r="R15" i="71"/>
  <c r="S14" i="71"/>
  <c r="R14" i="71"/>
  <c r="S13" i="71"/>
  <c r="R13" i="71"/>
  <c r="R12" i="71"/>
  <c r="S11" i="71"/>
  <c r="R11" i="71"/>
  <c r="P158" i="69"/>
  <c r="O158" i="69"/>
  <c r="O157" i="69"/>
  <c r="P156" i="69"/>
  <c r="O156" i="69"/>
  <c r="P155" i="69"/>
  <c r="O155" i="69"/>
  <c r="O154" i="69"/>
  <c r="P153" i="69"/>
  <c r="O153" i="69"/>
  <c r="P152" i="69"/>
  <c r="O152" i="69"/>
  <c r="O151" i="69"/>
  <c r="P150" i="69"/>
  <c r="O150" i="69"/>
  <c r="P149" i="69"/>
  <c r="O149" i="69"/>
  <c r="O148" i="69"/>
  <c r="P147" i="69"/>
  <c r="O147" i="69"/>
  <c r="P146" i="69"/>
  <c r="O146" i="69"/>
  <c r="O145" i="69"/>
  <c r="P144" i="69"/>
  <c r="O144" i="69"/>
  <c r="P143" i="69"/>
  <c r="O143" i="69"/>
  <c r="O142" i="69"/>
  <c r="P141" i="69"/>
  <c r="O141" i="69"/>
  <c r="P140" i="69"/>
  <c r="O140" i="69"/>
  <c r="O139" i="69"/>
  <c r="P138" i="69"/>
  <c r="O138" i="69"/>
  <c r="P137" i="69"/>
  <c r="O137" i="69"/>
  <c r="O136" i="69"/>
  <c r="P135" i="69"/>
  <c r="O135" i="69"/>
  <c r="P134" i="69"/>
  <c r="O134" i="69"/>
  <c r="O133" i="69"/>
  <c r="P132" i="69"/>
  <c r="O132" i="69"/>
  <c r="P131" i="69"/>
  <c r="O131" i="69"/>
  <c r="O130" i="69"/>
  <c r="P129" i="69"/>
  <c r="O129" i="69"/>
  <c r="P128" i="69"/>
  <c r="O128" i="69"/>
  <c r="O127" i="69"/>
  <c r="P126" i="69"/>
  <c r="O126" i="69"/>
  <c r="P125" i="69"/>
  <c r="O125" i="69"/>
  <c r="O124" i="69"/>
  <c r="P123" i="69"/>
  <c r="O123" i="69"/>
  <c r="P122" i="69"/>
  <c r="O122" i="69"/>
  <c r="O121" i="69"/>
  <c r="P120" i="69"/>
  <c r="O120" i="69"/>
  <c r="P119" i="69"/>
  <c r="O119" i="69"/>
  <c r="O118" i="69"/>
  <c r="P117" i="69"/>
  <c r="O117" i="69"/>
  <c r="P116" i="69"/>
  <c r="O116" i="69"/>
  <c r="O115" i="69"/>
  <c r="P114" i="69"/>
  <c r="O114" i="69"/>
  <c r="P113" i="69"/>
  <c r="O113" i="69"/>
  <c r="O112" i="69"/>
  <c r="P111" i="69"/>
  <c r="O111" i="69"/>
  <c r="P110" i="69"/>
  <c r="O110" i="69"/>
  <c r="O109" i="69"/>
  <c r="P108" i="69"/>
  <c r="O108" i="69"/>
  <c r="P107" i="69"/>
  <c r="O107" i="69"/>
  <c r="O106" i="69"/>
  <c r="P105" i="69"/>
  <c r="O105" i="69"/>
  <c r="P104" i="69"/>
  <c r="O104" i="69"/>
  <c r="O103" i="69"/>
  <c r="P102" i="69"/>
  <c r="O102" i="69"/>
  <c r="P101" i="69"/>
  <c r="O101" i="69"/>
  <c r="O100" i="69"/>
  <c r="P99" i="69"/>
  <c r="O99" i="69"/>
  <c r="P98" i="69"/>
  <c r="O98" i="69"/>
  <c r="O97" i="69"/>
  <c r="P96" i="69"/>
  <c r="O96" i="69"/>
  <c r="P95" i="69"/>
  <c r="O95" i="69"/>
  <c r="O94" i="69"/>
  <c r="P93" i="69"/>
  <c r="O93" i="69"/>
  <c r="P92" i="69"/>
  <c r="O92" i="69"/>
  <c r="O91" i="69"/>
  <c r="P90" i="69"/>
  <c r="O90" i="69"/>
  <c r="P89" i="69"/>
  <c r="O89" i="69"/>
  <c r="O88" i="69"/>
  <c r="P87" i="69"/>
  <c r="O87" i="69"/>
  <c r="P86" i="69"/>
  <c r="O86" i="69"/>
  <c r="O85" i="69"/>
  <c r="P84" i="69"/>
  <c r="O84" i="69"/>
  <c r="P83" i="69"/>
  <c r="O83" i="69"/>
  <c r="O82" i="69"/>
  <c r="P81" i="69"/>
  <c r="O81" i="69"/>
  <c r="P80" i="69"/>
  <c r="O80" i="69"/>
  <c r="O79" i="69"/>
  <c r="P78" i="69"/>
  <c r="O78" i="69"/>
  <c r="P77" i="69"/>
  <c r="O77" i="69"/>
  <c r="O76" i="69"/>
  <c r="P75" i="69"/>
  <c r="O75" i="69"/>
  <c r="P74" i="69"/>
  <c r="O74" i="69"/>
  <c r="O73" i="69"/>
  <c r="P72" i="69"/>
  <c r="O72" i="69"/>
  <c r="P71" i="69"/>
  <c r="O71" i="69"/>
  <c r="O70" i="69"/>
  <c r="P69" i="69"/>
  <c r="O69" i="69"/>
  <c r="P68" i="69"/>
  <c r="O68" i="69"/>
  <c r="O67" i="69"/>
  <c r="P66" i="69"/>
  <c r="O66" i="69"/>
  <c r="P65" i="69"/>
  <c r="O65" i="69"/>
  <c r="O64" i="69"/>
  <c r="P63" i="69"/>
  <c r="O63" i="69"/>
  <c r="P62" i="69"/>
  <c r="O62" i="69"/>
  <c r="O61" i="69"/>
  <c r="P60" i="69"/>
  <c r="O60" i="69"/>
  <c r="P59" i="69"/>
  <c r="O59" i="69"/>
  <c r="O58" i="69"/>
  <c r="P57" i="69"/>
  <c r="O57" i="69"/>
  <c r="P56" i="69"/>
  <c r="O56" i="69"/>
  <c r="O55" i="69"/>
  <c r="P54" i="69"/>
  <c r="O54" i="69"/>
  <c r="P53" i="69"/>
  <c r="O53" i="69"/>
  <c r="O52" i="69"/>
  <c r="P51" i="69"/>
  <c r="O51" i="69"/>
  <c r="P50" i="69"/>
  <c r="O50" i="69"/>
  <c r="O49" i="69"/>
  <c r="P48" i="69"/>
  <c r="O48" i="69"/>
  <c r="P47" i="69"/>
  <c r="O47" i="69"/>
  <c r="O46" i="69"/>
  <c r="P45" i="69"/>
  <c r="O45" i="69"/>
  <c r="P44" i="69"/>
  <c r="O44" i="69"/>
  <c r="O43" i="69"/>
  <c r="P42" i="69"/>
  <c r="O42" i="69"/>
  <c r="P41" i="69"/>
  <c r="O41" i="69"/>
  <c r="O40" i="69"/>
  <c r="P39" i="69"/>
  <c r="O39" i="69"/>
  <c r="P38" i="69"/>
  <c r="O38" i="69"/>
  <c r="O37" i="69"/>
  <c r="P36" i="69"/>
  <c r="O36" i="69"/>
  <c r="P35" i="69"/>
  <c r="O35" i="69"/>
  <c r="O34" i="69"/>
  <c r="P33" i="69"/>
  <c r="O33" i="69"/>
  <c r="P32" i="69"/>
  <c r="O32" i="69"/>
  <c r="O31" i="69"/>
  <c r="P30" i="69"/>
  <c r="O30" i="69"/>
  <c r="P29" i="69"/>
  <c r="O29" i="69"/>
  <c r="O28" i="69"/>
  <c r="P27" i="69"/>
  <c r="O27" i="69"/>
  <c r="P26" i="69"/>
  <c r="O26" i="69"/>
  <c r="O25" i="69"/>
  <c r="P24" i="69"/>
  <c r="O24" i="69"/>
  <c r="P23" i="69"/>
  <c r="O23" i="69"/>
  <c r="O22" i="69"/>
  <c r="P21" i="69"/>
  <c r="O21" i="69"/>
  <c r="P20" i="69"/>
  <c r="O20" i="69"/>
  <c r="O19" i="69"/>
  <c r="P18" i="69"/>
  <c r="O18" i="69"/>
  <c r="P15" i="69"/>
  <c r="O15" i="69"/>
  <c r="O14" i="69"/>
  <c r="P17" i="69"/>
  <c r="O17" i="69"/>
  <c r="P12" i="69"/>
  <c r="O12" i="69"/>
  <c r="O11" i="69"/>
  <c r="O20" i="64"/>
  <c r="N20" i="64"/>
  <c r="O19" i="64"/>
  <c r="N19" i="64"/>
  <c r="N18" i="64"/>
  <c r="O17" i="64"/>
  <c r="N17" i="64"/>
  <c r="O16" i="64"/>
  <c r="N16" i="64"/>
  <c r="N15" i="64"/>
  <c r="O14" i="64"/>
  <c r="N14" i="64"/>
  <c r="O13" i="64"/>
  <c r="N13" i="64"/>
  <c r="N12" i="64"/>
  <c r="O11" i="64"/>
  <c r="N11" i="64"/>
  <c r="N24" i="63"/>
  <c r="M24" i="63"/>
  <c r="M23" i="63"/>
  <c r="N22" i="63"/>
  <c r="M22" i="63"/>
  <c r="N20" i="63"/>
  <c r="M20" i="63"/>
  <c r="M19" i="63"/>
  <c r="N18" i="63"/>
  <c r="M18" i="63"/>
  <c r="N17" i="63"/>
  <c r="M17" i="63"/>
  <c r="M16" i="63"/>
  <c r="N15" i="63"/>
  <c r="M15" i="63"/>
  <c r="N14" i="63"/>
  <c r="M14" i="63"/>
  <c r="M13" i="63"/>
  <c r="N12" i="63"/>
  <c r="M12" i="63"/>
  <c r="N11" i="63"/>
  <c r="M11" i="63"/>
  <c r="T386" i="61"/>
  <c r="U385" i="61"/>
  <c r="T385" i="61"/>
  <c r="U384" i="61"/>
  <c r="T384" i="61"/>
  <c r="T383" i="61"/>
  <c r="U382" i="61"/>
  <c r="T382" i="61"/>
  <c r="U381" i="61"/>
  <c r="T381" i="61"/>
  <c r="T380" i="61"/>
  <c r="U379" i="61"/>
  <c r="T379" i="61"/>
  <c r="U378" i="61"/>
  <c r="T378" i="61"/>
  <c r="T377" i="61"/>
  <c r="U376" i="61"/>
  <c r="T376" i="61"/>
  <c r="U375" i="61"/>
  <c r="T375" i="61"/>
  <c r="T374" i="61"/>
  <c r="U373" i="61"/>
  <c r="T373" i="61"/>
  <c r="U372" i="61"/>
  <c r="T372" i="61"/>
  <c r="T371" i="61"/>
  <c r="U370" i="61"/>
  <c r="T370" i="61"/>
  <c r="U369" i="61"/>
  <c r="T369" i="61"/>
  <c r="T368" i="61"/>
  <c r="U367" i="61"/>
  <c r="T367" i="61"/>
  <c r="U366" i="61"/>
  <c r="T366" i="61"/>
  <c r="T365" i="61"/>
  <c r="U364" i="61"/>
  <c r="T364" i="61"/>
  <c r="U363" i="61"/>
  <c r="T363" i="61"/>
  <c r="T362" i="61"/>
  <c r="U361" i="61"/>
  <c r="T361" i="61"/>
  <c r="U360" i="61"/>
  <c r="T360" i="61"/>
  <c r="T359" i="61"/>
  <c r="U358" i="61"/>
  <c r="T358" i="61"/>
  <c r="U357" i="61"/>
  <c r="T357" i="61"/>
  <c r="T356" i="61"/>
  <c r="U355" i="61"/>
  <c r="T355" i="61"/>
  <c r="U354" i="61"/>
  <c r="T354" i="61"/>
  <c r="T353" i="61"/>
  <c r="U352" i="61"/>
  <c r="T352" i="61"/>
  <c r="U351" i="61"/>
  <c r="T351" i="61"/>
  <c r="T350" i="61"/>
  <c r="U349" i="61"/>
  <c r="T349" i="61"/>
  <c r="U348" i="61"/>
  <c r="T348" i="61"/>
  <c r="T347" i="61"/>
  <c r="U346" i="61"/>
  <c r="T346" i="61"/>
  <c r="U345" i="61"/>
  <c r="T345" i="61"/>
  <c r="T344" i="61"/>
  <c r="U343" i="61"/>
  <c r="T343" i="61"/>
  <c r="U342" i="61"/>
  <c r="T342" i="61"/>
  <c r="T341" i="61"/>
  <c r="U340" i="61"/>
  <c r="T340" i="61"/>
  <c r="U339" i="61"/>
  <c r="T339" i="61"/>
  <c r="T338" i="61"/>
  <c r="U337" i="61"/>
  <c r="T337" i="61"/>
  <c r="U336" i="61"/>
  <c r="T336" i="61"/>
  <c r="T335" i="61"/>
  <c r="U334" i="61"/>
  <c r="T334" i="61"/>
  <c r="U333" i="61"/>
  <c r="T333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272" i="61"/>
  <c r="T272" i="61"/>
  <c r="U271" i="61"/>
  <c r="T271" i="61"/>
  <c r="U270" i="61"/>
  <c r="T270" i="61"/>
  <c r="U268" i="61"/>
  <c r="T268" i="61"/>
  <c r="U267" i="61"/>
  <c r="T267" i="61"/>
  <c r="U266" i="61"/>
  <c r="T266" i="61"/>
  <c r="U265" i="61"/>
  <c r="T265" i="61"/>
  <c r="U264" i="61"/>
  <c r="T264" i="61"/>
  <c r="U263" i="61"/>
  <c r="T263" i="61"/>
  <c r="U262" i="61"/>
  <c r="T262" i="61"/>
  <c r="U261" i="61"/>
  <c r="T261" i="61"/>
  <c r="U260" i="61"/>
  <c r="T260" i="61"/>
  <c r="U259" i="61"/>
  <c r="T259" i="61"/>
  <c r="U258" i="61"/>
  <c r="T258" i="61"/>
  <c r="U257" i="61"/>
  <c r="T257" i="61"/>
  <c r="U256" i="61"/>
  <c r="T256" i="61"/>
  <c r="U255" i="61"/>
  <c r="T255" i="61"/>
  <c r="U254" i="61"/>
  <c r="T254" i="61"/>
  <c r="U253" i="61"/>
  <c r="T253" i="61"/>
  <c r="U252" i="61"/>
  <c r="T252" i="61"/>
  <c r="U251" i="61"/>
  <c r="T251" i="61"/>
  <c r="U250" i="61"/>
  <c r="T250" i="61"/>
  <c r="U249" i="61"/>
  <c r="T249" i="61"/>
  <c r="U248" i="61"/>
  <c r="T248" i="61"/>
  <c r="U247" i="61"/>
  <c r="T247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8" i="61"/>
  <c r="T238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1" i="61"/>
  <c r="T221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7" i="61"/>
  <c r="T167" i="61"/>
  <c r="U166" i="61"/>
  <c r="T166" i="61"/>
  <c r="U165" i="61"/>
  <c r="T165" i="61"/>
  <c r="U164" i="61"/>
  <c r="T164" i="61"/>
  <c r="U163" i="61"/>
  <c r="T163" i="61"/>
  <c r="U162" i="61"/>
  <c r="T162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3" i="61"/>
  <c r="T153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63" i="59"/>
  <c r="Q63" i="59"/>
  <c r="R62" i="59"/>
  <c r="Q62" i="59"/>
  <c r="R61" i="59"/>
  <c r="Q61" i="59"/>
  <c r="R59" i="59"/>
  <c r="Q59" i="59"/>
  <c r="R58" i="59"/>
  <c r="Q58" i="59"/>
  <c r="R57" i="59"/>
  <c r="Q57" i="59"/>
  <c r="R55" i="59"/>
  <c r="Q55" i="59"/>
  <c r="R54" i="59"/>
  <c r="Q54" i="59"/>
  <c r="R53" i="59"/>
  <c r="Q53" i="59"/>
  <c r="R52" i="59"/>
  <c r="Q52" i="59"/>
  <c r="R51" i="59"/>
  <c r="Q51" i="59"/>
  <c r="R50" i="59"/>
  <c r="Q50" i="59"/>
  <c r="R49" i="59"/>
  <c r="Q49" i="59"/>
  <c r="R48" i="59"/>
  <c r="Q48" i="59"/>
  <c r="R47" i="59"/>
  <c r="Q47" i="59"/>
  <c r="R46" i="59"/>
  <c r="Q46" i="59"/>
  <c r="R45" i="59"/>
  <c r="Q45" i="59"/>
  <c r="R44" i="59"/>
  <c r="Q44" i="59"/>
  <c r="R43" i="59"/>
  <c r="Q43" i="59"/>
  <c r="R42" i="59"/>
  <c r="Q42" i="59"/>
  <c r="R41" i="59"/>
  <c r="Q41" i="59"/>
  <c r="R40" i="59"/>
  <c r="Q40" i="59"/>
  <c r="R39" i="59"/>
  <c r="Q39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20" i="58"/>
  <c r="K20" i="58"/>
  <c r="L19" i="58"/>
  <c r="K19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  <c r="D20" i="88" l="1"/>
  <c r="D41" i="88"/>
  <c r="D28" i="88"/>
  <c r="R340" i="78"/>
  <c r="R337" i="78"/>
  <c r="R334" i="78"/>
  <c r="R331" i="78"/>
  <c r="R328" i="78"/>
  <c r="R325" i="78"/>
  <c r="R322" i="78"/>
  <c r="R319" i="78"/>
  <c r="R316" i="78"/>
  <c r="R313" i="78"/>
  <c r="R310" i="78"/>
  <c r="R307" i="78"/>
  <c r="R304" i="78"/>
  <c r="R301" i="78"/>
  <c r="R298" i="78"/>
  <c r="R295" i="78"/>
  <c r="R292" i="78"/>
  <c r="R289" i="78"/>
  <c r="R286" i="78"/>
  <c r="R283" i="78"/>
  <c r="R280" i="78"/>
  <c r="R277" i="78"/>
  <c r="R274" i="78"/>
  <c r="R271" i="78"/>
  <c r="R268" i="78"/>
  <c r="R265" i="78"/>
  <c r="R262" i="78"/>
  <c r="R259" i="78"/>
  <c r="R255" i="78"/>
  <c r="R252" i="78"/>
  <c r="R249" i="78"/>
  <c r="R246" i="78"/>
  <c r="R243" i="78"/>
  <c r="R240" i="78"/>
  <c r="R237" i="78"/>
  <c r="R234" i="78"/>
  <c r="R231" i="78"/>
  <c r="R228" i="78"/>
  <c r="R225" i="78"/>
  <c r="R222" i="78"/>
  <c r="R219" i="78"/>
  <c r="R216" i="78"/>
  <c r="R213" i="78"/>
  <c r="R210" i="78"/>
  <c r="R207" i="78"/>
  <c r="R204" i="78"/>
  <c r="R201" i="78"/>
  <c r="R198" i="78"/>
  <c r="R195" i="78"/>
  <c r="R192" i="78"/>
  <c r="R189" i="78"/>
  <c r="R186" i="78"/>
  <c r="R183" i="78"/>
  <c r="R180" i="78"/>
  <c r="R177" i="78"/>
  <c r="R174" i="78"/>
  <c r="R171" i="78"/>
  <c r="R168" i="78"/>
  <c r="R165" i="78"/>
  <c r="R162" i="78"/>
  <c r="R159" i="78"/>
  <c r="R156" i="78"/>
  <c r="R153" i="78"/>
  <c r="R150" i="78"/>
  <c r="R147" i="78"/>
  <c r="R144" i="78"/>
  <c r="R141" i="78"/>
  <c r="R138" i="78"/>
  <c r="R135" i="78"/>
  <c r="R132" i="78"/>
  <c r="R129" i="78"/>
  <c r="R126" i="78"/>
  <c r="R123" i="78"/>
  <c r="R120" i="78"/>
  <c r="R117" i="78"/>
  <c r="R114" i="78"/>
  <c r="R111" i="78"/>
  <c r="R108" i="78"/>
  <c r="D13" i="88"/>
  <c r="D23" i="88"/>
  <c r="R342" i="78"/>
  <c r="R339" i="78"/>
  <c r="R336" i="78"/>
  <c r="R333" i="78"/>
  <c r="R330" i="78"/>
  <c r="R327" i="78"/>
  <c r="R324" i="78"/>
  <c r="R321" i="78"/>
  <c r="R318" i="78"/>
  <c r="R315" i="78"/>
  <c r="R312" i="78"/>
  <c r="R309" i="78"/>
  <c r="R306" i="78"/>
  <c r="R303" i="78"/>
  <c r="R300" i="78"/>
  <c r="R297" i="78"/>
  <c r="R294" i="78"/>
  <c r="R291" i="78"/>
  <c r="R288" i="78"/>
  <c r="R285" i="78"/>
  <c r="R282" i="78"/>
  <c r="R279" i="78"/>
  <c r="R276" i="78"/>
  <c r="R273" i="78"/>
  <c r="R270" i="78"/>
  <c r="R267" i="78"/>
  <c r="R264" i="78"/>
  <c r="R261" i="78"/>
  <c r="R257" i="78"/>
  <c r="R254" i="78"/>
  <c r="R251" i="78"/>
  <c r="R248" i="78"/>
  <c r="R245" i="78"/>
  <c r="R242" i="78"/>
  <c r="R239" i="78"/>
  <c r="R236" i="78"/>
  <c r="R233" i="78"/>
  <c r="R230" i="78"/>
  <c r="R227" i="78"/>
  <c r="R224" i="78"/>
  <c r="R221" i="78"/>
  <c r="R218" i="78"/>
  <c r="R215" i="78"/>
  <c r="R212" i="78"/>
  <c r="R209" i="78"/>
  <c r="R206" i="78"/>
  <c r="R203" i="78"/>
  <c r="R200" i="78"/>
  <c r="R197" i="78"/>
  <c r="R194" i="78"/>
  <c r="R191" i="78"/>
  <c r="R188" i="78"/>
  <c r="R185" i="78"/>
  <c r="R182" i="78"/>
  <c r="R179" i="78"/>
  <c r="R176" i="78"/>
  <c r="R173" i="78"/>
  <c r="R170" i="78"/>
  <c r="R167" i="78"/>
  <c r="R164" i="78"/>
  <c r="R161" i="78"/>
  <c r="R158" i="78"/>
  <c r="R155" i="78"/>
  <c r="R152" i="78"/>
  <c r="R149" i="78"/>
  <c r="R146" i="78"/>
  <c r="R143" i="78"/>
  <c r="R140" i="78"/>
  <c r="R137" i="78"/>
  <c r="R134" i="78"/>
  <c r="R131" i="78"/>
  <c r="R128" i="78"/>
  <c r="R125" i="78"/>
  <c r="R122" i="78"/>
  <c r="R119" i="78"/>
  <c r="R116" i="78"/>
  <c r="R113" i="78"/>
  <c r="R110" i="78"/>
  <c r="R107" i="78"/>
  <c r="R104" i="78"/>
  <c r="R101" i="78"/>
  <c r="R98" i="78"/>
  <c r="R95" i="78"/>
  <c r="D37" i="88"/>
  <c r="D26" i="88"/>
  <c r="R335" i="78"/>
  <c r="R326" i="78"/>
  <c r="R317" i="78"/>
  <c r="R308" i="78"/>
  <c r="R299" i="78"/>
  <c r="R290" i="78"/>
  <c r="R281" i="78"/>
  <c r="R272" i="78"/>
  <c r="R263" i="78"/>
  <c r="R253" i="78"/>
  <c r="R244" i="78"/>
  <c r="R235" i="78"/>
  <c r="R226" i="78"/>
  <c r="R217" i="78"/>
  <c r="R208" i="78"/>
  <c r="R199" i="78"/>
  <c r="R190" i="78"/>
  <c r="R181" i="78"/>
  <c r="R172" i="78"/>
  <c r="R163" i="78"/>
  <c r="R154" i="78"/>
  <c r="R145" i="78"/>
  <c r="R136" i="78"/>
  <c r="R127" i="78"/>
  <c r="R118" i="78"/>
  <c r="R109" i="78"/>
  <c r="R105" i="78"/>
  <c r="R94" i="78"/>
  <c r="R91" i="78"/>
  <c r="R88" i="78"/>
  <c r="R85" i="78"/>
  <c r="R82" i="78"/>
  <c r="R79" i="78"/>
  <c r="R76" i="78"/>
  <c r="R73" i="78"/>
  <c r="R70" i="78"/>
  <c r="R67" i="78"/>
  <c r="R64" i="78"/>
  <c r="R61" i="78"/>
  <c r="R58" i="78"/>
  <c r="R55" i="78"/>
  <c r="R52" i="78"/>
  <c r="R49" i="78"/>
  <c r="R46" i="78"/>
  <c r="R43" i="78"/>
  <c r="R40" i="78"/>
  <c r="R37" i="78"/>
  <c r="R34" i="78"/>
  <c r="R30" i="78"/>
  <c r="R27" i="78"/>
  <c r="R24" i="78"/>
  <c r="R21" i="78"/>
  <c r="R18" i="78"/>
  <c r="R15" i="78"/>
  <c r="R12" i="78"/>
  <c r="K122" i="76"/>
  <c r="K119" i="76"/>
  <c r="K115" i="76"/>
  <c r="K112" i="76"/>
  <c r="K109" i="76"/>
  <c r="K106" i="76"/>
  <c r="K103" i="76"/>
  <c r="K100" i="76"/>
  <c r="K97" i="76"/>
  <c r="D36" i="88"/>
  <c r="D22" i="88"/>
  <c r="R338" i="78"/>
  <c r="R329" i="78"/>
  <c r="R320" i="78"/>
  <c r="R311" i="78"/>
  <c r="R302" i="78"/>
  <c r="R293" i="78"/>
  <c r="R284" i="78"/>
  <c r="R275" i="78"/>
  <c r="R266" i="78"/>
  <c r="R256" i="78"/>
  <c r="R247" i="78"/>
  <c r="R238" i="78"/>
  <c r="R229" i="78"/>
  <c r="R220" i="78"/>
  <c r="R211" i="78"/>
  <c r="R202" i="78"/>
  <c r="R193" i="78"/>
  <c r="R184" i="78"/>
  <c r="R175" i="78"/>
  <c r="R166" i="78"/>
  <c r="R157" i="78"/>
  <c r="R148" i="78"/>
  <c r="R139" i="78"/>
  <c r="R130" i="78"/>
  <c r="R121" i="78"/>
  <c r="R112" i="78"/>
  <c r="R100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9" i="78"/>
  <c r="R36" i="78"/>
  <c r="R33" i="78"/>
  <c r="R29" i="78"/>
  <c r="R26" i="78"/>
  <c r="R23" i="78"/>
  <c r="R20" i="78"/>
  <c r="R17" i="78"/>
  <c r="R14" i="78"/>
  <c r="R11" i="78"/>
  <c r="K121" i="76"/>
  <c r="K117" i="76"/>
  <c r="K114" i="76"/>
  <c r="K111" i="76"/>
  <c r="K108" i="76"/>
  <c r="K105" i="76"/>
  <c r="K102" i="76"/>
  <c r="K99" i="76"/>
  <c r="K96" i="76"/>
  <c r="K93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2" i="76"/>
  <c r="K29" i="76"/>
  <c r="K26" i="76"/>
  <c r="K23" i="76"/>
  <c r="K20" i="76"/>
  <c r="K17" i="76"/>
  <c r="K14" i="76"/>
  <c r="K11" i="76"/>
  <c r="S33" i="71"/>
  <c r="S29" i="71"/>
  <c r="D35" i="88"/>
  <c r="R341" i="78"/>
  <c r="R332" i="78"/>
  <c r="R323" i="78"/>
  <c r="R314" i="78"/>
  <c r="R305" i="78"/>
  <c r="R296" i="78"/>
  <c r="R287" i="78"/>
  <c r="R278" i="78"/>
  <c r="R269" i="78"/>
  <c r="R260" i="78"/>
  <c r="R250" i="78"/>
  <c r="R241" i="78"/>
  <c r="R232" i="78"/>
  <c r="R223" i="78"/>
  <c r="R214" i="78"/>
  <c r="R205" i="78"/>
  <c r="R196" i="78"/>
  <c r="R187" i="78"/>
  <c r="R178" i="78"/>
  <c r="R169" i="78"/>
  <c r="R160" i="78"/>
  <c r="R151" i="78"/>
  <c r="R142" i="78"/>
  <c r="R133" i="78"/>
  <c r="R124" i="78"/>
  <c r="R115" i="78"/>
  <c r="R106" i="78"/>
  <c r="R99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8" i="78"/>
  <c r="R35" i="78"/>
  <c r="R31" i="78"/>
  <c r="R28" i="78"/>
  <c r="R25" i="78"/>
  <c r="R22" i="78"/>
  <c r="R19" i="78"/>
  <c r="R16" i="78"/>
  <c r="R13" i="78"/>
  <c r="R10" i="78"/>
  <c r="K120" i="76"/>
  <c r="K116" i="76"/>
  <c r="K113" i="76"/>
  <c r="K110" i="76"/>
  <c r="K107" i="76"/>
  <c r="K104" i="76"/>
  <c r="K101" i="76"/>
  <c r="K98" i="76"/>
  <c r="K95" i="76"/>
  <c r="K92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D42" i="88"/>
  <c r="R96" i="78"/>
  <c r="K94" i="76"/>
  <c r="K84" i="76"/>
  <c r="K75" i="76"/>
  <c r="K66" i="76"/>
  <c r="K57" i="76"/>
  <c r="K48" i="76"/>
  <c r="K39" i="76"/>
  <c r="K31" i="76"/>
  <c r="K24" i="76"/>
  <c r="K13" i="76"/>
  <c r="S30" i="71"/>
  <c r="D18" i="88"/>
  <c r="K34" i="76"/>
  <c r="K27" i="76"/>
  <c r="K16" i="76"/>
  <c r="S34" i="71"/>
  <c r="S25" i="71"/>
  <c r="S22" i="71"/>
  <c r="S18" i="71"/>
  <c r="S15" i="71"/>
  <c r="S12" i="71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P112" i="69"/>
  <c r="P109" i="69"/>
  <c r="P106" i="69"/>
  <c r="P103" i="69"/>
  <c r="P100" i="69"/>
  <c r="P97" i="69"/>
  <c r="P94" i="69"/>
  <c r="P91" i="69"/>
  <c r="P88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2" i="69"/>
  <c r="P19" i="69"/>
  <c r="P14" i="69"/>
  <c r="P11" i="69"/>
  <c r="O18" i="64"/>
  <c r="O15" i="64"/>
  <c r="O12" i="64"/>
  <c r="N23" i="63"/>
  <c r="N19" i="63"/>
  <c r="N16" i="63"/>
  <c r="N13" i="63"/>
  <c r="U386" i="61"/>
  <c r="U383" i="61"/>
  <c r="U380" i="61"/>
  <c r="U377" i="61"/>
  <c r="U374" i="61"/>
  <c r="U371" i="61"/>
  <c r="U368" i="61"/>
  <c r="U365" i="61"/>
  <c r="U362" i="61"/>
  <c r="U359" i="61"/>
  <c r="U356" i="61"/>
  <c r="U353" i="61"/>
  <c r="U350" i="61"/>
  <c r="U347" i="61"/>
  <c r="U344" i="61"/>
  <c r="U341" i="61"/>
  <c r="U338" i="61"/>
  <c r="U335" i="61"/>
  <c r="U332" i="61"/>
  <c r="D17" i="88"/>
  <c r="R103" i="78"/>
  <c r="K87" i="76"/>
  <c r="K78" i="76"/>
  <c r="K69" i="76"/>
  <c r="K60" i="76"/>
  <c r="K51" i="76"/>
  <c r="K42" i="76"/>
  <c r="K30" i="76"/>
  <c r="K19" i="76"/>
  <c r="K12" i="76"/>
  <c r="D11" i="88"/>
  <c r="P13" i="69"/>
  <c r="K10" i="81"/>
  <c r="K12" i="81"/>
  <c r="K11" i="81"/>
  <c r="D25" i="88"/>
  <c r="D32" i="88"/>
  <c r="D24" i="88"/>
  <c r="D14" i="88"/>
  <c r="D10" i="88"/>
  <c r="D12" i="88"/>
  <c r="D19" i="88"/>
  <c r="D38" i="88"/>
  <c r="D34" i="88"/>
  <c r="D29" i="88"/>
  <c r="D30" i="88"/>
  <c r="D31" i="88"/>
  <c r="D16" i="88"/>
  <c r="D15" i="88"/>
  <c r="D21" i="88"/>
  <c r="D27" i="88"/>
  <c r="D33" i="88"/>
  <c r="D39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7">
    <s v="Migdal Hashkaot Neches Boded"/>
    <s v="{[Time].[Hie Time].[Yom].&amp;[20230331]}"/>
    <s v="{[Medida].[Medida].&amp;[2]}"/>
    <s v="{[Keren].[Keren].[All]}"/>
    <s v="{[Cheshbon KM].[Hie Peilut].[Chevra].&amp;[366]&amp;[Kod_Peilut_L7_104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8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3" si="17">
        <n x="1" s="1"/>
        <n x="15"/>
        <n x="16"/>
      </t>
    </mdx>
    <mdx n="0" f="v">
      <t c="3" si="17">
        <n x="1" s="1"/>
        <n x="18"/>
        <n x="16"/>
      </t>
    </mdx>
    <mdx n="0" f="v">
      <t c="3" si="17">
        <n x="1" s="1"/>
        <n x="19"/>
        <n x="16"/>
      </t>
    </mdx>
    <mdx n="0" f="v">
      <t c="3" si="17">
        <n x="1" s="1"/>
        <n x="20"/>
        <n x="16"/>
      </t>
    </mdx>
    <mdx n="0" f="v">
      <t c="3" si="17">
        <n x="1" s="1"/>
        <n x="21"/>
        <n x="16"/>
      </t>
    </mdx>
    <mdx n="0" f="v">
      <t c="3" si="17">
        <n x="1" s="1"/>
        <n x="22"/>
        <n x="16"/>
      </t>
    </mdx>
    <mdx n="0" f="v">
      <t c="3" si="17">
        <n x="1" s="1"/>
        <n x="23"/>
        <n x="16"/>
      </t>
    </mdx>
    <mdx n="0" f="v">
      <t c="3" si="17">
        <n x="1" s="1"/>
        <n x="24"/>
        <n x="16"/>
      </t>
    </mdx>
    <mdx n="0" f="v">
      <t c="3" si="17">
        <n x="1" s="1"/>
        <n x="25"/>
        <n x="16"/>
      </t>
    </mdx>
    <mdx n="0" f="v">
      <t c="3" si="17">
        <n x="1" s="1"/>
        <n x="26"/>
        <n x="16"/>
      </t>
    </mdx>
  </mdxMetadata>
  <valueMetadata count="1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</valueMetadata>
</metadata>
</file>

<file path=xl/sharedStrings.xml><?xml version="1.0" encoding="utf-8"?>
<sst xmlns="http://schemas.openxmlformats.org/spreadsheetml/2006/main" count="7912" uniqueCount="1802">
  <si>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</si>
  <si>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</si>
  <si>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</si>
  <si>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</si>
  <si>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</si>
  <si>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</si>
  <si>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</si>
  <si>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</si>
  <si>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</si>
  <si>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</si>
  <si>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</si>
  <si>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</si>
  <si>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</si>
  <si>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</si>
  <si>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</si>
  <si>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</si>
  <si>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</si>
  <si>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</si>
  <si>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</si>
  <si>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</si>
  <si>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</si>
  <si>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</si>
  <si>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</si>
  <si>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</si>
  <si>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</si>
  <si>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</si>
  <si>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</si>
  <si>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</si>
  <si>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</si>
  <si>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</si>
  <si>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</si>
  <si>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</si>
  <si>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</si>
  <si>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</si>
  <si>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</si>
  <si>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</si>
  <si>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</si>
  <si>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</si>
  <si>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</si>
  <si>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</si>
  <si>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</si>
  <si>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</si>
  <si>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</si>
  <si>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</si>
  <si>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</si>
  <si>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</si>
  <si>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</si>
  <si>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</si>
  <si>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</si>
  <si>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</si>
  <si>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</si>
  <si>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</si>
  <si>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</si>
  <si>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</si>
  <si>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</si>
  <si>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</si>
  <si>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</si>
  <si>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</si>
  <si>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</si>
  <si>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</si>
  <si>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</si>
  <si>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</si>
  <si>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</si>
  <si>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</si>
  <si>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</si>
  <si>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</si>
  <si>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</si>
  <si>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</si>
  <si>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</si>
  <si>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</si>
  <si>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</si>
  <si>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</si>
  <si>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</si>
  <si>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</si>
  <si>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</si>
  <si>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</si>
  <si>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</si>
  <si>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</si>
  <si>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</si>
  <si>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</si>
  <si>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</si>
  <si>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</si>
  <si>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</si>
  <si>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</si>
  <si>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</si>
  <si>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</si>
  <si>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</si>
  <si>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</si>
  <si>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</si>
  <si>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</si>
  <si>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</si>
  <si>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</si>
  <si>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</si>
  <si>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</si>
  <si>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</si>
  <si>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</si>
  <si>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</si>
  <si>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</si>
  <si>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</si>
  <si>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</si>
  <si>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</si>
  <si>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</si>
  <si>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</si>
  <si>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</si>
  <si>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</si>
  <si>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</si>
  <si>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</si>
  <si>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</si>
  <si>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</si>
  <si>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</si>
  <si>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</si>
  <si>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</si>
  <si>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</si>
  <si>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</si>
  <si>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</si>
  <si>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</si>
  <si>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</si>
  <si>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</si>
  <si>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</si>
  <si>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</si>
  <si>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</si>
  <si>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</si>
  <si>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</si>
  <si>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</si>
  <si>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</si>
  <si>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</si>
  <si>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</si>
  <si>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</si>
  <si>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</si>
  <si>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</si>
  <si>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</si>
  <si>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</si>
  <si>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</si>
  <si>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</si>
  <si>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</si>
  <si>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</si>
  <si>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</si>
  <si>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</si>
  <si>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</si>
  <si>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</si>
  <si>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</si>
  <si>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</si>
  <si>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</si>
  <si>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</si>
  <si>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</si>
  <si>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</si>
  <si>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</si>
  <si>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</si>
  <si>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</si>
  <si>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</si>
  <si>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</si>
  <si>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</si>
  <si>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</si>
  <si>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</si>
  <si>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</si>
  <si>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</si>
  <si>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</si>
  <si>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</si>
  <si>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</si>
  <si>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</si>
  <si>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</si>
  <si>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</si>
  <si>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</si>
  <si>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</si>
  <si>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</si>
  <si>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</si>
  <si>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</si>
  <si>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</si>
  <si>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</si>
  <si>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</si>
  <si>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</si>
  <si>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</si>
  <si>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</si>
  <si>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</si>
  <si>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</si>
  <si>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</si>
  <si>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</si>
  <si>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</si>
  <si>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</si>
  <si>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</si>
  <si>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</si>
  <si>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</si>
  <si>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</si>
  <si>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</si>
  <si>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</si>
  <si>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</si>
  <si>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</si>
  <si>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</si>
  <si>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</si>
  <si>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</si>
  <si>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</si>
  <si>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</si>
  <si>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</si>
  <si>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</si>
  <si>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</si>
  <si>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</si>
  <si>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</si>
  <si>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</si>
  <si>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</si>
  <si>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</si>
  <si>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</si>
  <si>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</si>
  <si>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</si>
  <si>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</si>
  <si>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</si>
  <si>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</si>
  <si>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</si>
  <si>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</si>
  <si>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אג"ח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</si>
  <si>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</si>
  <si>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</si>
  <si>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</si>
  <si>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</si>
  <si>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</si>
  <si>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</si>
  <si>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</si>
  <si>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</si>
  <si>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</si>
  <si>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</si>
  <si>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</si>
  <si>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</si>
  <si>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</si>
  <si>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</si>
  <si>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</si>
  <si>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</si>
  <si>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</si>
  <si>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</si>
  <si>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</si>
  <si>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</si>
  <si>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</si>
  <si>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</si>
  <si>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</si>
  <si>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</si>
  <si>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</si>
  <si>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</si>
  <si>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</si>
  <si>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</si>
  <si>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</si>
  <si>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</si>
  <si>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</si>
  <si>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</si>
  <si>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</si>
  <si>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</si>
  <si>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</si>
  <si>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</si>
  <si>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</si>
  <si>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</si>
  <si>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</si>
  <si>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</si>
  <si>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</si>
  <si>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</si>
  <si>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</si>
  <si>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</si>
  <si>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</si>
  <si>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</si>
  <si>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</si>
  <si>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</si>
  <si>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</si>
  <si>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</si>
  <si>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</si>
  <si>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</si>
  <si>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</si>
  <si>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</si>
  <si>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</si>
  <si>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</si>
  <si>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</si>
  <si>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</si>
  <si>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</si>
  <si>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</si>
  <si>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</si>
  <si>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</si>
  <si>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</si>
  <si>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</si>
  <si>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</si>
  <si>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</si>
  <si>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</si>
  <si>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</si>
  <si>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</si>
  <si>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</si>
  <si>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</si>
  <si>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</si>
  <si>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</si>
  <si>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</si>
  <si>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</si>
  <si>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</si>
  <si>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</si>
  <si>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</si>
  <si>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</si>
  <si>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</si>
  <si>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</si>
  <si>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</si>
  <si>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</si>
  <si>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</si>
  <si>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</si>
  <si>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</si>
  <si>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</si>
  <si>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</si>
  <si>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</si>
  <si>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</si>
  <si>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</si>
  <si>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</si>
  <si>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</si>
  <si>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</si>
  <si>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</si>
  <si>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</si>
  <si>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</si>
  <si>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</si>
  <si>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</si>
  <si>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</si>
  <si>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</si>
  <si>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</si>
  <si>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</si>
  <si>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</si>
  <si>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</si>
  <si>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</si>
  <si>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</si>
  <si>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</si>
  <si>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</si>
  <si>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</si>
  <si>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</si>
  <si>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</si>
  <si>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</si>
  <si>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</si>
  <si>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</si>
  <si>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</si>
  <si>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</si>
  <si>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</si>
  <si>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</si>
  <si>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</si>
  <si>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</si>
  <si>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</si>
  <si>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</si>
  <si>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</si>
  <si>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</si>
  <si>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</si>
  <si>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</si>
  <si>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</si>
  <si>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</si>
  <si>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</si>
  <si>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</si>
  <si>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</si>
  <si>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</si>
  <si>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</si>
  <si>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</si>
  <si>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</si>
  <si>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</si>
  <si>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</si>
  <si>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</si>
  <si>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</si>
  <si>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</si>
  <si>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</si>
  <si>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</si>
  <si>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</si>
  <si>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</si>
  <si>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</si>
  <si>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</si>
  <si>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</si>
  <si>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</si>
  <si>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</si>
  <si>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</si>
  <si>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</si>
  <si>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</si>
  <si>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</si>
  <si>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</si>
  <si>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</si>
  <si>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</si>
  <si>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</si>
  <si>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</si>
  <si>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</si>
  <si>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</si>
  <si>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</si>
  <si>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</si>
  <si>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</si>
  <si>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</si>
  <si>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</si>
  <si>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</si>
  <si>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</si>
  <si>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</si>
  <si>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</si>
  <si>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</si>
  <si>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</si>
  <si>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</si>
  <si>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</si>
  <si>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</si>
  <si>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</si>
  <si>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</si>
  <si>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</si>
  <si>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</si>
  <si>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</si>
  <si>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</si>
  <si>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</si>
  <si>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</si>
  <si>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</si>
  <si>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</si>
  <si>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</si>
  <si>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</si>
  <si>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</si>
  <si>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</si>
  <si>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</si>
  <si>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</si>
  <si>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</si>
  <si>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</si>
  <si>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</si>
  <si>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</si>
  <si>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</si>
  <si>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</si>
  <si>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</si>
  <si>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</si>
  <si>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</si>
  <si>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</si>
  <si>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</si>
  <si>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</si>
  <si>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</si>
  <si>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</si>
  <si>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</si>
  <si>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</si>
  <si>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</si>
  <si>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</si>
  <si>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</si>
  <si>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</si>
  <si>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</si>
  <si>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</si>
  <si>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</si>
  <si>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</si>
  <si>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</si>
  <si>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</si>
  <si>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</si>
  <si>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</si>
  <si>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</si>
  <si>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</si>
  <si>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</si>
  <si>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</si>
  <si>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</si>
  <si>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</si>
  <si>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</si>
  <si>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</si>
  <si>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</si>
  <si>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</si>
  <si>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</si>
  <si>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</si>
  <si>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</si>
  <si>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</si>
  <si>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</si>
  <si>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</si>
  <si>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</si>
  <si>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</si>
  <si>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</si>
  <si>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</si>
  <si>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</si>
  <si>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</si>
  <si>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</si>
  <si>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</si>
  <si>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</si>
  <si>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</si>
  <si>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</si>
  <si>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</si>
  <si>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</si>
  <si>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</si>
  <si>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</si>
  <si>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</si>
  <si>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</si>
  <si>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</si>
  <si>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</si>
  <si>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</si>
  <si>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</si>
  <si>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</si>
  <si>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</si>
  <si>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</si>
  <si>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</si>
  <si>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</si>
  <si>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</si>
  <si>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</si>
  <si>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</si>
  <si>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</si>
  <si>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</si>
  <si>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</si>
  <si>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</si>
  <si>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</si>
  <si>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</si>
  <si>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</si>
  <si>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</si>
  <si>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</si>
  <si>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</si>
  <si>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</si>
  <si>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</si>
  <si>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</si>
  <si>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</si>
  <si>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</si>
  <si>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</si>
  <si>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</si>
  <si>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</si>
  <si>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</si>
  <si>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</si>
  <si>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</si>
  <si>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</si>
  <si>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</si>
  <si>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</si>
  <si>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</si>
  <si>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</si>
  <si>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</si>
  <si>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</si>
  <si>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</si>
  <si>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</si>
  <si>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</si>
  <si>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</si>
  <si>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</si>
  <si>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</si>
  <si>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</si>
  <si>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</si>
  <si>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</si>
  <si>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</si>
  <si>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</si>
  <si>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</si>
  <si>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</si>
  <si>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</si>
  <si>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</si>
  <si>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</si>
  <si>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</si>
  <si>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</si>
  <si>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</si>
  <si>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</si>
  <si>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</si>
  <si>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</si>
  <si>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</si>
  <si>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</si>
  <si>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</si>
  <si>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</si>
  <si>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</si>
  <si>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</si>
  <si>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</si>
  <si>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</si>
  <si>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</si>
  <si>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</si>
  <si>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</si>
  <si>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</si>
  <si>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</si>
  <si>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</si>
  <si>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</si>
  <si>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</si>
  <si>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</si>
  <si>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</si>
  <si>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</si>
  <si>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</si>
  <si>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</si>
  <si>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</si>
  <si>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</si>
  <si>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</si>
  <si>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</si>
  <si>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</si>
  <si>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</si>
  <si>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</si>
  <si>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</si>
  <si>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</si>
  <si>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</si>
  <si>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</si>
  <si>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</si>
  <si>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</si>
  <si>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</si>
  <si>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</si>
  <si>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</si>
  <si>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</si>
  <si>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</si>
  <si>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</si>
  <si>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</si>
  <si>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</si>
  <si>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</si>
  <si>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</si>
  <si>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</si>
  <si>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</si>
  <si>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</si>
  <si>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</si>
  <si>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</si>
  <si>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</si>
  <si>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</si>
  <si>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</si>
  <si>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</si>
  <si>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</si>
  <si>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</si>
  <si>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</si>
  <si>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</si>
  <si>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</si>
  <si>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</si>
  <si>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</si>
  <si>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</si>
  <si>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</si>
  <si>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</si>
  <si>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</si>
  <si>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</si>
  <si>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</si>
  <si>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</si>
  <si>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</si>
  <si>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</si>
  <si>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</si>
  <si>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</si>
  <si>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</si>
  <si>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</si>
  <si>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</si>
  <si>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</si>
  <si>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</si>
  <si>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</si>
  <si>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</si>
  <si>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</si>
  <si>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</si>
  <si>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</si>
  <si>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</si>
  <si>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</si>
  <si>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</si>
  <si>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</si>
  <si>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</si>
  <si>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</si>
  <si>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</si>
  <si>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</si>
  <si>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</si>
  <si>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</si>
  <si>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</si>
  <si>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</si>
  <si>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</si>
  <si>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</si>
  <si>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</si>
  <si>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</si>
  <si>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</si>
  <si>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</si>
  <si>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</si>
  <si>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</si>
  <si>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</si>
  <si>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</si>
  <si>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</si>
  <si>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</si>
  <si>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</si>
  <si>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</si>
  <si>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</si>
  <si>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</si>
  <si>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</si>
  <si>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</si>
  <si>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</si>
  <si>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</si>
  <si>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</si>
  <si>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</si>
  <si>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</si>
  <si>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</si>
  <si>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</si>
  <si>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</si>
  <si>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</si>
  <si>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</si>
  <si>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</si>
  <si>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</si>
  <si>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</si>
  <si>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</si>
  <si>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</si>
  <si>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</si>
  <si>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</si>
  <si>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</si>
  <si>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</si>
  <si>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</si>
  <si>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</si>
  <si>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</si>
  <si>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</si>
  <si>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</si>
  <si>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</si>
  <si>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</si>
  <si>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</si>
  <si>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</si>
  <si>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</si>
  <si>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</si>
  <si>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</si>
  <si>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</si>
  <si>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</si>
  <si>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</si>
  <si>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</si>
  <si>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</si>
  <si>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</si>
  <si>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</si>
  <si>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</si>
  <si>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</si>
  <si>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</si>
  <si>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</si>
  <si>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</si>
  <si>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</si>
  <si>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</si>
  <si>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</si>
  <si>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</si>
  <si>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</si>
  <si>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</si>
  <si>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</si>
  <si>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</si>
  <si>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</si>
  <si>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</si>
  <si>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</si>
  <si>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</si>
  <si>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</si>
  <si>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</si>
  <si>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</si>
  <si>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</si>
  <si>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</si>
  <si>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</si>
  <si>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</si>
  <si>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</si>
  <si>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</si>
  <si>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</si>
  <si>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</si>
  <si>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</si>
  <si>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</si>
  <si>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</si>
  <si>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</si>
  <si>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</si>
  <si>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</si>
  <si>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</si>
  <si>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</si>
  <si>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</si>
  <si>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</si>
  <si>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</si>
  <si>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</si>
  <si>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</si>
  <si>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</si>
  <si>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</si>
  <si>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</si>
  <si>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</si>
  <si>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</si>
  <si>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</si>
  <si>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</si>
  <si>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</si>
  <si>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</si>
  <si>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</si>
  <si>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</si>
  <si>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</si>
  <si>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</si>
  <si>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</si>
  <si>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</si>
  <si>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</si>
  <si>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</si>
  <si>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</si>
  <si>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</si>
  <si>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</si>
  <si>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</si>
  <si>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</si>
  <si>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</si>
  <si>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</si>
  <si>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</si>
  <si>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</si>
  <si>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</si>
  <si>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</si>
  <si>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</si>
  <si>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</si>
  <si>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</si>
  <si>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</si>
  <si>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</si>
  <si>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</si>
  <si>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</si>
  <si>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</si>
  <si>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</si>
  <si>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</si>
  <si>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</si>
  <si>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</si>
  <si>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</si>
  <si>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</si>
  <si>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</si>
  <si>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</si>
  <si>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</si>
  <si>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</si>
  <si>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</si>
  <si>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</si>
  <si>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</si>
  <si>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</si>
  <si>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</si>
  <si>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</si>
  <si>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</si>
  <si>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</si>
  <si>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</si>
  <si>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</si>
  <si>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</si>
  <si>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</si>
  <si>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</si>
  <si>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</si>
  <si>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</si>
  <si>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</si>
  <si>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</si>
  <si>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</si>
  <si>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</si>
  <si>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</si>
  <si>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</si>
  <si>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</si>
  <si>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</si>
  <si>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</si>
  <si>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</si>
  <si>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</si>
  <si>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</si>
  <si>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</si>
  <si>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</si>
  <si>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</si>
  <si>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</si>
  <si>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</si>
  <si>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</si>
  <si>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</si>
  <si>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</si>
  <si>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</si>
  <si>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</si>
  <si>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</si>
  <si>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</si>
  <si>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</si>
  <si>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</si>
  <si>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</si>
  <si>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</si>
  <si>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</si>
  <si>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</si>
  <si>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</si>
  <si>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</si>
  <si>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</si>
  <si>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</si>
  <si>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</si>
  <si>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</si>
  <si>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</si>
  <si>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</si>
  <si>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</si>
  <si>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</si>
  <si>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</si>
  <si>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</si>
  <si>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</si>
  <si>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</si>
  <si>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</si>
  <si>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</si>
  <si>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</si>
  <si>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</si>
  <si>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</si>
  <si>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</si>
  <si>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</si>
  <si>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</si>
  <si>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</si>
  <si>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</si>
  <si>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</si>
  <si>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</si>
  <si>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</si>
  <si>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</si>
  <si>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</si>
  <si>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</si>
  <si>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</si>
  <si>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</si>
  <si>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</si>
  <si>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</si>
  <si>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</si>
  <si>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</si>
  <si>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</si>
  <si>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</si>
  <si>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</si>
  <si>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</si>
  <si>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</si>
  <si>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</si>
  <si>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</si>
  <si>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</si>
  <si>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</si>
  <si>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</si>
  <si>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</si>
  <si>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</si>
  <si>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</si>
  <si>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</si>
  <si>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</si>
  <si>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</si>
  <si>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</si>
  <si>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</si>
  <si>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</si>
  <si>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</si>
  <si>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</si>
  <si>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</si>
  <si>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</si>
  <si>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</si>
  <si>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</si>
  <si>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</si>
  <si>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</si>
  <si>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</si>
  <si>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</si>
  <si>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</si>
  <si>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</si>
  <si>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</si>
  <si>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</si>
  <si>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</si>
  <si>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</si>
  <si>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</si>
  <si>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</si>
  <si>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</si>
  <si>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</si>
  <si>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</si>
  <si>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</si>
  <si>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</si>
  <si>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</si>
  <si>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</si>
  <si>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</si>
  <si>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</si>
  <si>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</si>
  <si>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</si>
  <si>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</si>
  <si>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</si>
  <si>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</si>
  <si>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</si>
  <si>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</si>
  <si>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</si>
  <si>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</si>
  <si>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</si>
  <si>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</si>
  <si>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</si>
  <si>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</si>
  <si>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</si>
  <si>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</si>
  <si>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</si>
  <si>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</si>
  <si>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</si>
  <si>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</si>
  <si>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</si>
  <si>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</si>
  <si>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</si>
  <si>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</si>
  <si>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</si>
  <si>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</si>
  <si>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</si>
  <si>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</si>
  <si>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</si>
  <si>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</si>
  <si>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</si>
  <si>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</si>
  <si>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</si>
  <si>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</si>
  <si>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</si>
  <si>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</si>
  <si>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</si>
  <si>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הראל סל תל בונד תשואות</t>
  </si>
  <si>
    <t>1150622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</si>
  <si>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</si>
  <si>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</si>
  <si>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</si>
  <si>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</si>
  <si>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</si>
  <si>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</si>
  <si>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</si>
  <si>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</si>
  <si>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</si>
  <si>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תכלית סל תל בונד תשואות</t>
  </si>
  <si>
    <t>1145259</t>
  </si>
  <si>
    <t>513534974</t>
  </si>
  <si>
    <t>תכלית סל תלבונד 60</t>
  </si>
  <si>
    <t>1145101</t>
  </si>
  <si>
    <t>תכלית סל תלבונד שקלי</t>
  </si>
  <si>
    <t>1145184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</si>
  <si>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</si>
  <si>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</si>
  <si>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</si>
  <si>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</si>
  <si>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</si>
  <si>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</si>
  <si>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</si>
  <si>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</si>
  <si>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</si>
  <si>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</si>
  <si>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</si>
  <si>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</si>
  <si>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</si>
  <si>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</si>
  <si>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</si>
  <si>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</si>
  <si>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</si>
  <si>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</si>
  <si>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</si>
  <si>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</si>
  <si>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</si>
  <si>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</si>
  <si>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</si>
  <si>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</si>
  <si>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</si>
  <si>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</si>
  <si>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</si>
  <si>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</si>
  <si>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</si>
  <si>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</si>
  <si>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</si>
  <si>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</si>
  <si>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</si>
  <si>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</si>
  <si>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</si>
  <si>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</si>
  <si>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</si>
  <si>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</si>
  <si>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</si>
  <si>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</si>
  <si>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</si>
  <si>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</si>
  <si>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</si>
  <si>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</si>
  <si>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</si>
  <si>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</si>
  <si>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</si>
  <si>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</si>
  <si>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</si>
  <si>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</si>
  <si>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</si>
  <si>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</si>
  <si>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</si>
  <si>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</si>
  <si>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</si>
  <si>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</si>
  <si>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</si>
  <si>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</si>
  <si>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</si>
  <si>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</si>
  <si>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</si>
  <si>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</si>
  <si>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</si>
  <si>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</si>
  <si>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</si>
  <si>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</si>
  <si>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</si>
  <si>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</si>
  <si>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</si>
  <si>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</si>
  <si>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</si>
  <si>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</si>
  <si>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</si>
  <si>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</si>
  <si>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</si>
  <si>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</si>
  <si>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</si>
  <si>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</si>
  <si>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</si>
  <si>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</si>
  <si>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</si>
  <si>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</si>
  <si>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</si>
  <si>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</si>
  <si>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</si>
  <si>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</si>
  <si>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</si>
  <si>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</si>
  <si>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</si>
  <si>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</si>
  <si>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</si>
  <si>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</si>
  <si>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</si>
  <si>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</si>
  <si>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</si>
  <si>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</si>
  <si>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</si>
  <si>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</si>
  <si>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</si>
  <si>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</si>
  <si>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</si>
  <si>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</si>
  <si>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</si>
  <si>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</si>
  <si>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</si>
  <si>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</si>
  <si>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</si>
  <si>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</si>
  <si>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</si>
  <si>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</si>
  <si>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</si>
  <si>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</si>
  <si>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</si>
  <si>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</si>
  <si>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</si>
  <si>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</si>
  <si>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</si>
  <si>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</si>
  <si>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</si>
  <si>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</si>
  <si>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</si>
  <si>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</si>
  <si>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</si>
  <si>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</si>
  <si>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</si>
  <si>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</si>
  <si>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</si>
  <si>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</si>
  <si>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</si>
  <si>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</si>
  <si>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</si>
  <si>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</si>
  <si>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</si>
  <si>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</si>
  <si>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</si>
  <si>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</si>
  <si>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</si>
  <si>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</si>
  <si>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</si>
  <si>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</si>
  <si>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</si>
  <si>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</si>
  <si>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</si>
  <si>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</si>
  <si>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</si>
  <si>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</si>
  <si>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</si>
  <si>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</si>
  <si>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</si>
  <si>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</si>
  <si>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</si>
  <si>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</si>
  <si>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</si>
  <si>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</si>
  <si>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</si>
  <si>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</si>
  <si>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</si>
  <si>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</si>
  <si>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</si>
  <si>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</si>
  <si>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</si>
  <si>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</si>
  <si>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</si>
  <si>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</si>
  <si>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</si>
  <si>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</si>
  <si>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</si>
  <si>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</si>
  <si>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</si>
  <si>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</si>
  <si>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</si>
  <si>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</si>
  <si>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</si>
  <si>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</si>
  <si>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</si>
  <si>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</si>
  <si>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</si>
  <si>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</si>
  <si>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</si>
  <si>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</si>
  <si>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</si>
  <si>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</si>
  <si>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</si>
  <si>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</si>
  <si>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</si>
  <si>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</si>
  <si>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</si>
  <si>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</si>
  <si>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</si>
  <si>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</si>
  <si>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</si>
  <si>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</si>
  <si>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</si>
  <si>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</si>
  <si>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</si>
  <si>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</si>
  <si>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</si>
  <si>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</si>
  <si>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</si>
  <si>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</si>
  <si>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</si>
  <si>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</si>
  <si>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</si>
  <si>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</si>
  <si>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</si>
  <si>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</si>
  <si>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</si>
  <si>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</si>
  <si>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</si>
  <si>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</si>
  <si>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</si>
  <si>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</si>
  <si>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</si>
  <si>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</si>
  <si>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</si>
  <si>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</si>
  <si>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</si>
  <si>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</si>
  <si>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</si>
  <si>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</si>
  <si>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</si>
  <si>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</si>
  <si>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</si>
  <si>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</si>
  <si>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</si>
  <si>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</si>
  <si>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</si>
  <si>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</si>
  <si>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</si>
  <si>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</si>
  <si>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</si>
  <si>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</si>
  <si>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</si>
  <si>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</si>
  <si>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</si>
  <si>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</si>
  <si>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</si>
  <si>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</si>
  <si>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</si>
  <si>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</si>
  <si>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</si>
  <si>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</si>
  <si>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</si>
  <si>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</si>
  <si>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</si>
  <si>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</si>
  <si>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</si>
  <si>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</si>
  <si>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</si>
  <si>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</si>
  <si>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</si>
  <si>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</si>
  <si>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</si>
  <si>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</si>
  <si>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</si>
  <si>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</si>
  <si>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</si>
  <si>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</si>
  <si>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</si>
  <si>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</si>
  <si>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</si>
  <si>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</si>
  <si>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</si>
  <si>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</si>
  <si>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</si>
  <si>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</si>
  <si>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</si>
  <si>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</si>
  <si>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</si>
  <si>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</si>
  <si>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</si>
  <si>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</si>
  <si>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</si>
  <si>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</si>
  <si>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</si>
  <si>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</si>
  <si>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</si>
  <si>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</si>
  <si>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</si>
  <si>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</si>
  <si>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</si>
  <si>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</si>
  <si>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</si>
  <si>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</si>
  <si>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</si>
  <si>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</si>
  <si>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</si>
  <si>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</si>
  <si>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</si>
  <si>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</si>
  <si>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</si>
  <si>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</si>
  <si>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</si>
  <si>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</si>
  <si>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</si>
  <si>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</si>
  <si>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</si>
  <si>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</si>
  <si>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</si>
  <si>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</si>
  <si>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</si>
  <si>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</si>
  <si>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</si>
  <si>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</si>
  <si>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</si>
  <si>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</si>
  <si>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</si>
  <si>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</si>
  <si>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</si>
  <si>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</si>
  <si>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</si>
  <si>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</si>
  <si>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</si>
  <si>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</si>
  <si>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</si>
  <si>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</si>
  <si>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</si>
  <si>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</si>
  <si>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</si>
  <si>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</si>
  <si>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</si>
  <si>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</si>
  <si>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</si>
  <si>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</si>
  <si>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</si>
  <si>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</si>
  <si>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880326081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</si>
  <si>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</si>
  <si>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</si>
  <si>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</si>
  <si>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</si>
  <si>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</si>
  <si>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</si>
  <si>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</si>
  <si>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</si>
  <si>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</si>
  <si>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</si>
  <si>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₪ / מט"ח</t>
  </si>
  <si>
    <t>+ILS/-USD 3.3 12-06-23 (10) -570</t>
  </si>
  <si>
    <t>10000720</t>
  </si>
  <si>
    <t>+ILS/-USD 3.3115 11-10-23 (20) -435</t>
  </si>
  <si>
    <t>10000110</t>
  </si>
  <si>
    <t>+ILS/-USD 3.326 12-06-23 (10) -578</t>
  </si>
  <si>
    <t>10000716</t>
  </si>
  <si>
    <t>+ILS/-USD 3.327 12-06-23 (12) -579</t>
  </si>
  <si>
    <t>10000718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</si>
  <si>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</si>
  <si>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</si>
  <si>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</si>
  <si>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</si>
  <si>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</si>
  <si>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</si>
  <si>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</si>
  <si>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</si>
  <si>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3.3561 16-05-23 (20) -193</t>
  </si>
  <si>
    <t>10000823</t>
  </si>
  <si>
    <t>+ILS/-USD 3.3587 15-05-23 (10) -193</t>
  </si>
  <si>
    <t>10000821</t>
  </si>
  <si>
    <t>+ILS/-USD 3.3601 06-06-23 (11) -559</t>
  </si>
  <si>
    <t>10000704</t>
  </si>
  <si>
    <t>+ILS/-USD 3.362 06-06-23 (20) -568</t>
  </si>
  <si>
    <t>10000706</t>
  </si>
  <si>
    <t>+ILS/-USD 3.3673 03-04-23 (10) -102</t>
  </si>
  <si>
    <t>10000827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</si>
  <si>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</si>
  <si>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</si>
  <si>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</si>
  <si>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</si>
  <si>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</si>
  <si>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</si>
  <si>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</si>
  <si>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</si>
  <si>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</si>
  <si>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10000763</t>
  </si>
  <si>
    <t>+ILS/-USD 3.393 18-10-23 (12) -456</t>
  </si>
  <si>
    <t>10000833</t>
  </si>
  <si>
    <t>+ILS/-USD 3.3933 18-10-23 (10) -457</t>
  </si>
  <si>
    <t>10000831</t>
  </si>
  <si>
    <t>+ILS/-USD 3.3954 19-10-23 (20) -446</t>
  </si>
  <si>
    <t>10000839</t>
  </si>
  <si>
    <t>+ILS/-USD 3.3967 16-05-23 (94) -533</t>
  </si>
  <si>
    <t>10000767</t>
  </si>
  <si>
    <t>+ILS/-USD 3.397 24-05-23 (10) -449</t>
  </si>
  <si>
    <t>10000162</t>
  </si>
  <si>
    <t>+ILS/-USD 3.406 08-05-23 (10) -190</t>
  </si>
  <si>
    <t>10000184</t>
  </si>
  <si>
    <t>+ILS/-USD 3.4138 04-04-23 (10) -482</t>
  </si>
  <si>
    <t>10000136</t>
  </si>
  <si>
    <t>+ILS/-USD 3.417 04-04-23 (12) -485</t>
  </si>
  <si>
    <t>10000728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</si>
  <si>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</si>
  <si>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</si>
  <si>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</si>
  <si>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</si>
  <si>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</si>
  <si>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</si>
  <si>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</si>
  <si>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</si>
  <si>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</si>
  <si>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</si>
  <si>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</si>
  <si>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</si>
  <si>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</si>
  <si>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10000845</t>
  </si>
  <si>
    <t>+ILS/-USD 3.4262 25-10-23 (93) -448</t>
  </si>
  <si>
    <t>10000847</t>
  </si>
  <si>
    <t>+ILS/-USD 3.432 24-10-23 (10) -448</t>
  </si>
  <si>
    <t>10000197</t>
  </si>
  <si>
    <t>10000841</t>
  </si>
  <si>
    <t>+ILS/-USD 3.4614 02-05-23 (10) -586</t>
  </si>
  <si>
    <t>10000140</t>
  </si>
  <si>
    <t>+ILS/-USD 3.469 20-04-23 (10) -535</t>
  </si>
  <si>
    <t>10000104</t>
  </si>
  <si>
    <t>10000746</t>
  </si>
  <si>
    <t>10000147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</si>
  <si>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</si>
  <si>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</si>
  <si>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</si>
  <si>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</si>
  <si>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</si>
  <si>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</si>
  <si>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</si>
  <si>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</si>
  <si>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</si>
  <si>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</si>
  <si>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3.488 26-10-23 (12) -481</t>
  </si>
  <si>
    <t>10000864</t>
  </si>
  <si>
    <t>+ILS/-USD 3.49 26-10-23 (20) -480</t>
  </si>
  <si>
    <t>10000862</t>
  </si>
  <si>
    <t>+ILS/-USD 3.5047 25-04-23 (10) -233</t>
  </si>
  <si>
    <t>10000215</t>
  </si>
  <si>
    <t>+ILS/-USD 3.55 15-11-23 (12) -462</t>
  </si>
  <si>
    <t>10000887</t>
  </si>
  <si>
    <t>+ILS/-USD 3.5657 14-11-23 (10) -473</t>
  </si>
  <si>
    <t>10000213</t>
  </si>
  <si>
    <t>+ILS/-USD 3.5662 08-11-23 (10) -438</t>
  </si>
  <si>
    <t>10000209</t>
  </si>
  <si>
    <t>+ILS/-USD 3.5689 06-09-23 (20) -311</t>
  </si>
  <si>
    <t>10000889</t>
  </si>
  <si>
    <t>+ILS/-USD 3.5717 06-11-23 (11) -483</t>
  </si>
  <si>
    <t>10000869</t>
  </si>
  <si>
    <t>+ILS/-USD 3.5759 14-11-23 (11) -441</t>
  </si>
  <si>
    <t>10000883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</si>
  <si>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</si>
  <si>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</si>
  <si>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</si>
  <si>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</si>
  <si>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</si>
  <si>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</si>
  <si>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+ILS/-USD 3.602 06-09-23 (10) -340</t>
  </si>
  <si>
    <t>10000216</t>
  </si>
  <si>
    <t>+ILS/-USD 3.602 06-09-23 (20) -355</t>
  </si>
  <si>
    <t>10000895</t>
  </si>
  <si>
    <t>+ILS/-USD 3.603 08-11-23 (10) -430</t>
  </si>
  <si>
    <t>10000211</t>
  </si>
  <si>
    <t>+ILS/-USD 3.6125 07-11-23 (12) -450</t>
  </si>
  <si>
    <t>10000871</t>
  </si>
  <si>
    <t>+ILS/-USD 3.6125 13-11-23 (12) -445</t>
  </si>
  <si>
    <t>10000879</t>
  </si>
  <si>
    <t>+ILS/-USD 3.617 13-11-23 (20) -446</t>
  </si>
  <si>
    <t>10000881</t>
  </si>
  <si>
    <t>+ILS/-USD 3.617 16-11-23 (10) -390</t>
  </si>
  <si>
    <t>10000910</t>
  </si>
  <si>
    <t>10000218</t>
  </si>
  <si>
    <t>+USD/-ILS 3.4 25-05-23 (10) -160</t>
  </si>
  <si>
    <t>10000195</t>
  </si>
  <si>
    <t>+USD/-ILS 3.404 02-05-23 (10) -167</t>
  </si>
  <si>
    <t>10000192</t>
  </si>
  <si>
    <t>+USD/-ILS 3.58 17-05-23 (10) -90</t>
  </si>
  <si>
    <t>10000115</t>
  </si>
  <si>
    <t>+USD/-ILS 3.586 24-05-23 (10) -57</t>
  </si>
  <si>
    <t>10000221</t>
  </si>
  <si>
    <t>+USD/-ILS 3.5892 25-04-23 (10) -18</t>
  </si>
  <si>
    <t>10000224</t>
  </si>
  <si>
    <t>+USD/-ILS 3.6142 17-05-23 (10) -133</t>
  </si>
  <si>
    <t>10000113</t>
  </si>
  <si>
    <t>+USD/-ILS 3.6298 03-04-23 (10) -32</t>
  </si>
  <si>
    <t>10000893</t>
  </si>
  <si>
    <t>+USD/-ILS 3.636 25-04-23 (10) -88</t>
  </si>
  <si>
    <t>+USD/-ILS 3.657 15-05-23 (10) -112</t>
  </si>
  <si>
    <t>10000897</t>
  </si>
  <si>
    <t>+USD/-ILS 3.6578 12-06-23 (10) -152</t>
  </si>
  <si>
    <t>10000902</t>
  </si>
  <si>
    <t>+USD/-ILS 3.66905 20-04-23 (10) -39.5</t>
  </si>
  <si>
    <t>10000904</t>
  </si>
  <si>
    <t>+EUR/-USD 1.0618 17-04-23 (10) +22</t>
  </si>
  <si>
    <t>10000899</t>
  </si>
  <si>
    <t>+GBP/-USD 1.205 18-04-23 (10) +15</t>
  </si>
  <si>
    <t>10000867</t>
  </si>
  <si>
    <t>+USD/-AUD 0.7006 24-07-23 (10) +39</t>
  </si>
  <si>
    <t>10000219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</si>
  <si>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</si>
  <si>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</si>
  <si>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</si>
  <si>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</si>
  <si>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</si>
  <si>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</si>
  <si>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</si>
  <si>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</si>
  <si>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</si>
  <si>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</si>
  <si>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</si>
  <si>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</si>
  <si>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</si>
  <si>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</si>
  <si>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</si>
  <si>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</si>
  <si>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1.06517 07-08-23 (10) +86.7</t>
  </si>
  <si>
    <t>10000223</t>
  </si>
  <si>
    <t>+USD/-EUR 1.0669 17-04-23 (10) +99</t>
  </si>
  <si>
    <t>10000792</t>
  </si>
  <si>
    <t>+USD/-EUR 1.06964 05-06-23 (10) +131.4</t>
  </si>
  <si>
    <t>10000794</t>
  </si>
  <si>
    <t>+USD/-EUR 1.07155 24-07-23 (10) +82.5</t>
  </si>
  <si>
    <t>10000873</t>
  </si>
  <si>
    <t>+USD/-EUR 1.07568 26-06-23 (10) +79.8</t>
  </si>
  <si>
    <t>10000852</t>
  </si>
  <si>
    <t>10000203</t>
  </si>
  <si>
    <t>+USD/-EUR 1.0805 14-08-23 (20) +83</t>
  </si>
  <si>
    <t>10000908</t>
  </si>
  <si>
    <t>+USD/-EUR 1.0808 14-08-23 (10) +83</t>
  </si>
  <si>
    <t>10000906</t>
  </si>
  <si>
    <t>+USD/-EUR 1.08282 17-04-23 (10) +68.2</t>
  </si>
  <si>
    <t>10000809</t>
  </si>
  <si>
    <t>+USD/-EUR 1.0938 11-05-23 (10) +78</t>
  </si>
  <si>
    <t>10000813</t>
  </si>
  <si>
    <t>+USD/-GBP 1.21697 10-07-23 (10) +39.7</t>
  </si>
  <si>
    <t>10000849</t>
  </si>
  <si>
    <t>10000217</t>
  </si>
  <si>
    <t>+USD/-GBP 1.22197 18-04-23 (10) +43.7</t>
  </si>
  <si>
    <t>10000789</t>
  </si>
  <si>
    <t>+USD/-GBP 1.228 18-04-23 (10) +25</t>
  </si>
  <si>
    <t>10000811</t>
  </si>
  <si>
    <t>IBOXHY INDEX</t>
  </si>
  <si>
    <t>10000724</t>
  </si>
  <si>
    <t>10000900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</si>
  <si>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</si>
  <si>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</si>
  <si>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</si>
  <si>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</si>
  <si>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</si>
  <si>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</si>
  <si>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</si>
  <si>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</si>
  <si>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</si>
  <si>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</si>
  <si>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</si>
  <si>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</si>
  <si>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</si>
  <si>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</si>
  <si>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30211000</t>
  </si>
  <si>
    <t>30311000</t>
  </si>
  <si>
    <t>32012000</t>
  </si>
  <si>
    <t>30312000</t>
  </si>
  <si>
    <t>30212000</t>
  </si>
  <si>
    <t>34510000</t>
  </si>
  <si>
    <t>33810000</t>
  </si>
  <si>
    <t>34610000</t>
  </si>
  <si>
    <t>34710000</t>
  </si>
  <si>
    <t>30910000</t>
  </si>
  <si>
    <t>34010000</t>
  </si>
  <si>
    <t>30810000</t>
  </si>
  <si>
    <t>32020000</t>
  </si>
  <si>
    <t>33820000</t>
  </si>
  <si>
    <t>34020000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</si>
  <si>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</si>
  <si>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</si>
  <si>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</si>
  <si>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</si>
  <si>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</si>
  <si>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</si>
  <si>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</si>
  <si>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</si>
  <si>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</si>
  <si>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</si>
  <si>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</si>
  <si>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</si>
  <si>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</si>
  <si>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</si>
  <si>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</si>
  <si>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</si>
  <si>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</si>
  <si>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</si>
  <si>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</si>
  <si>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</si>
  <si>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</si>
  <si>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</si>
  <si>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</si>
  <si>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</si>
  <si>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</si>
  <si>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</si>
  <si>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</si>
  <si>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</si>
  <si>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</si>
  <si>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</si>
  <si>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</si>
  <si>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</si>
  <si>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</si>
  <si>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</si>
  <si>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</si>
  <si>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</si>
  <si>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</si>
  <si>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</si>
  <si>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</si>
  <si>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</si>
  <si>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</si>
  <si>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</si>
  <si>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</si>
  <si>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</si>
  <si>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</si>
  <si>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</si>
  <si>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</si>
  <si>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</si>
  <si>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</si>
  <si>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</si>
  <si>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</si>
  <si>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</si>
  <si>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</si>
  <si>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</si>
  <si>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</si>
  <si>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</si>
  <si>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</si>
  <si>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</si>
  <si>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</si>
  <si>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</si>
  <si>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</si>
  <si>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</si>
  <si>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</si>
  <si>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</si>
  <si>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</si>
  <si>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</si>
  <si>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</si>
  <si>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</si>
  <si>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</si>
  <si>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</si>
  <si>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</si>
  <si>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</si>
  <si>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</si>
  <si>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</si>
  <si>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</si>
  <si>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</si>
  <si>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</si>
  <si>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</si>
  <si>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</si>
  <si>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</si>
  <si>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</si>
  <si>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</si>
  <si>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</si>
  <si>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</si>
  <si>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</si>
  <si>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</si>
  <si>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</si>
  <si>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</si>
  <si>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</si>
  <si>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</si>
  <si>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</si>
  <si>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</si>
  <si>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</si>
  <si>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</si>
  <si>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</si>
  <si>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</si>
  <si>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</si>
  <si>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</si>
  <si>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</si>
  <si>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</si>
  <si>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</si>
  <si>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</si>
  <si>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</si>
  <si>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</si>
  <si>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</si>
  <si>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</si>
  <si>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</si>
  <si>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</si>
  <si>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</si>
  <si>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</si>
  <si>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</si>
  <si>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</si>
  <si>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</si>
  <si>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</si>
  <si>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</si>
  <si>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</si>
  <si>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</si>
  <si>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</si>
  <si>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</si>
  <si>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</si>
  <si>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</si>
  <si>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</si>
  <si>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</si>
  <si>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</si>
  <si>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</si>
  <si>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</si>
  <si>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</si>
  <si>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</si>
  <si>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</si>
  <si>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</si>
  <si>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</si>
  <si>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</si>
  <si>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</si>
  <si>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</si>
  <si>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</si>
  <si>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</si>
  <si>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</si>
  <si>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</si>
  <si>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</si>
  <si>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</si>
  <si>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</si>
  <si>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</si>
  <si>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</si>
  <si>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</si>
  <si>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</si>
  <si>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</si>
  <si>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</si>
  <si>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</si>
  <si>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</si>
  <si>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</si>
  <si>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</si>
  <si>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</si>
  <si>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</si>
  <si>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</si>
  <si>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</si>
  <si>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</si>
  <si>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</si>
  <si>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</si>
  <si>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</si>
  <si>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</si>
  <si>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</si>
  <si>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</si>
  <si>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</si>
  <si>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</si>
  <si>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</si>
  <si>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</si>
  <si>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</si>
  <si>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</si>
  <si>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</si>
  <si>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</si>
  <si>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</si>
  <si>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</si>
  <si>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</si>
  <si>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</si>
  <si>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</si>
  <si>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</si>
  <si>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</si>
  <si>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</si>
  <si>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</si>
  <si>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</si>
  <si>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</si>
  <si>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</si>
  <si>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</si>
  <si>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</si>
  <si>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סה"כ תעודות חוב מסחריות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</si>
  <si>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</si>
  <si>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</si>
  <si>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</si>
  <si>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</si>
  <si>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</si>
  <si>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</si>
  <si>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</si>
  <si>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</si>
  <si>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</si>
  <si>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</si>
  <si>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</si>
  <si>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</si>
  <si>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</si>
  <si>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סה"כ בישראל</t>
  </si>
  <si>
    <t>סה"כ בחו"ל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</si>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</sst>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43" fontId="26" fillId="0" borderId="0" xfId="13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0" fontId="25" fillId="0" borderId="0" xfId="14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2" sqref="G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67" t="s" vm="1">
        <v>206</v>
      </c>
    </row>
    <row r="2" spans="1:4">
      <c r="B2" s="46" t="s">
        <v>134</v>
      </c>
      <c r="C2" s="67" t="s">
        <v>207</v>
      </c>
    </row>
    <row r="3" spans="1:4">
      <c r="B3" s="46" t="s">
        <v>136</v>
      </c>
      <c r="C3" s="67" t="s">
        <v>208</v>
      </c>
    </row>
    <row r="4" spans="1:4">
      <c r="B4" s="46" t="s">
        <v>137</v>
      </c>
      <c r="C4" s="67">
        <v>12148</v>
      </c>
    </row>
    <row r="6" spans="1:4" ht="26.25" customHeight="1">
      <c r="B6" s="145" t="s">
        <v>145</v>
      </c>
      <c r="C6" s="146"/>
      <c r="D6" s="147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187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144</v>
      </c>
      <c r="C10" s="113">
        <f>C11+C12+C23+C33+C34+C35+C36+C37</f>
        <v>17180.646347668997</v>
      </c>
      <c r="D10" s="114">
        <f>C10/$C$42</f>
        <v>1</v>
      </c>
    </row>
    <row r="11" spans="1:4">
      <c r="A11" s="42" t="s">
        <v>115</v>
      </c>
      <c r="B11" s="27" t="s">
        <v>146</v>
      </c>
      <c r="C11" s="113">
        <f>מזומנים!J10</f>
        <v>306.52884356499999</v>
      </c>
      <c r="D11" s="114">
        <f t="shared" ref="D11:D42" si="0">C11/$C$42</f>
        <v>1.78415198917466E-2</v>
      </c>
    </row>
    <row r="12" spans="1:4">
      <c r="B12" s="27" t="s">
        <v>147</v>
      </c>
      <c r="C12" s="113">
        <f>SUM(C13:C22)</f>
        <v>5486.6786526659998</v>
      </c>
      <c r="D12" s="114">
        <f t="shared" si="0"/>
        <v>0.31935228405480864</v>
      </c>
    </row>
    <row r="13" spans="1:4">
      <c r="A13" s="44" t="s">
        <v>115</v>
      </c>
      <c r="B13" s="28" t="s">
        <v>65</v>
      </c>
      <c r="C13" s="113" vm="2">
        <v>2582.1089634300001</v>
      </c>
      <c r="D13" s="114">
        <f t="shared" si="0"/>
        <v>0.15029172425636539</v>
      </c>
    </row>
    <row r="14" spans="1:4">
      <c r="A14" s="44" t="s">
        <v>115</v>
      </c>
      <c r="B14" s="28" t="s">
        <v>66</v>
      </c>
      <c r="C14" s="113">
        <v>0</v>
      </c>
      <c r="D14" s="114">
        <f t="shared" si="0"/>
        <v>0</v>
      </c>
    </row>
    <row r="15" spans="1:4">
      <c r="A15" s="44" t="s">
        <v>115</v>
      </c>
      <c r="B15" s="28" t="s">
        <v>67</v>
      </c>
      <c r="C15" s="113">
        <f>'אג"ח קונצרני'!R11</f>
        <v>2798.623397461</v>
      </c>
      <c r="D15" s="114">
        <f t="shared" si="0"/>
        <v>0.16289395292981548</v>
      </c>
    </row>
    <row r="16" spans="1:4">
      <c r="A16" s="44" t="s">
        <v>115</v>
      </c>
      <c r="B16" s="28" t="s">
        <v>68</v>
      </c>
      <c r="C16" s="113">
        <v>0</v>
      </c>
      <c r="D16" s="114">
        <f t="shared" si="0"/>
        <v>0</v>
      </c>
    </row>
    <row r="17" spans="1:4">
      <c r="A17" s="44" t="s">
        <v>115</v>
      </c>
      <c r="B17" s="28" t="s">
        <v>200</v>
      </c>
      <c r="C17" s="113" vm="3">
        <v>20.416566989000003</v>
      </c>
      <c r="D17" s="114">
        <f t="shared" si="0"/>
        <v>1.188346851209707E-3</v>
      </c>
    </row>
    <row r="18" spans="1:4">
      <c r="A18" s="44" t="s">
        <v>115</v>
      </c>
      <c r="B18" s="28" t="s">
        <v>69</v>
      </c>
      <c r="C18" s="113" vm="4">
        <v>85.529724786000003</v>
      </c>
      <c r="D18" s="114">
        <f t="shared" si="0"/>
        <v>4.9782600174180488E-3</v>
      </c>
    </row>
    <row r="19" spans="1:4">
      <c r="A19" s="44" t="s">
        <v>115</v>
      </c>
      <c r="B19" s="28" t="s">
        <v>70</v>
      </c>
      <c r="C19" s="113">
        <v>0</v>
      </c>
      <c r="D19" s="114">
        <f t="shared" si="0"/>
        <v>0</v>
      </c>
    </row>
    <row r="20" spans="1:4">
      <c r="A20" s="44" t="s">
        <v>115</v>
      </c>
      <c r="B20" s="28" t="s">
        <v>71</v>
      </c>
      <c r="C20" s="113">
        <v>0</v>
      </c>
      <c r="D20" s="114">
        <f t="shared" si="0"/>
        <v>0</v>
      </c>
    </row>
    <row r="21" spans="1:4">
      <c r="A21" s="44" t="s">
        <v>115</v>
      </c>
      <c r="B21" s="28" t="s">
        <v>72</v>
      </c>
      <c r="C21" s="113">
        <v>0</v>
      </c>
      <c r="D21" s="114">
        <f t="shared" si="0"/>
        <v>0</v>
      </c>
    </row>
    <row r="22" spans="1:4">
      <c r="A22" s="44" t="s">
        <v>115</v>
      </c>
      <c r="B22" s="28" t="s">
        <v>73</v>
      </c>
      <c r="C22" s="113">
        <v>0</v>
      </c>
      <c r="D22" s="114">
        <f t="shared" si="0"/>
        <v>0</v>
      </c>
    </row>
    <row r="23" spans="1:4">
      <c r="B23" s="27" t="s">
        <v>148</v>
      </c>
      <c r="C23" s="113">
        <f>SUM(C24:C32)</f>
        <v>10478.276450865</v>
      </c>
      <c r="D23" s="114">
        <f t="shared" si="0"/>
        <v>0.60988837316278566</v>
      </c>
    </row>
    <row r="24" spans="1:4">
      <c r="A24" s="44" t="s">
        <v>115</v>
      </c>
      <c r="B24" s="28" t="s">
        <v>74</v>
      </c>
      <c r="C24" s="113" vm="5">
        <v>10420.428325097</v>
      </c>
      <c r="D24" s="114">
        <f t="shared" si="0"/>
        <v>0.60652132138851711</v>
      </c>
    </row>
    <row r="25" spans="1:4">
      <c r="A25" s="44" t="s">
        <v>115</v>
      </c>
      <c r="B25" s="28" t="s">
        <v>75</v>
      </c>
      <c r="C25" s="113">
        <v>0</v>
      </c>
      <c r="D25" s="114">
        <f t="shared" si="0"/>
        <v>0</v>
      </c>
    </row>
    <row r="26" spans="1:4">
      <c r="A26" s="44" t="s">
        <v>115</v>
      </c>
      <c r="B26" s="28" t="s">
        <v>67</v>
      </c>
      <c r="C26" s="113" vm="6">
        <v>86.621660637000019</v>
      </c>
      <c r="D26" s="114">
        <f t="shared" si="0"/>
        <v>5.041816174090127E-3</v>
      </c>
    </row>
    <row r="27" spans="1:4">
      <c r="A27" s="44" t="s">
        <v>115</v>
      </c>
      <c r="B27" s="28" t="s">
        <v>76</v>
      </c>
      <c r="C27" s="113">
        <v>0</v>
      </c>
      <c r="D27" s="114">
        <f t="shared" si="0"/>
        <v>0</v>
      </c>
    </row>
    <row r="28" spans="1:4">
      <c r="A28" s="44" t="s">
        <v>115</v>
      </c>
      <c r="B28" s="28" t="s">
        <v>77</v>
      </c>
      <c r="C28" s="113">
        <v>0</v>
      </c>
      <c r="D28" s="114">
        <f t="shared" si="0"/>
        <v>0</v>
      </c>
    </row>
    <row r="29" spans="1:4">
      <c r="A29" s="44" t="s">
        <v>115</v>
      </c>
      <c r="B29" s="28" t="s">
        <v>78</v>
      </c>
      <c r="C29" s="113">
        <v>0</v>
      </c>
      <c r="D29" s="114">
        <f t="shared" si="0"/>
        <v>0</v>
      </c>
    </row>
    <row r="30" spans="1:4">
      <c r="A30" s="44" t="s">
        <v>115</v>
      </c>
      <c r="B30" s="28" t="s">
        <v>171</v>
      </c>
      <c r="C30" s="113">
        <v>0</v>
      </c>
      <c r="D30" s="114">
        <f t="shared" si="0"/>
        <v>0</v>
      </c>
    </row>
    <row r="31" spans="1:4">
      <c r="A31" s="44" t="s">
        <v>115</v>
      </c>
      <c r="B31" s="28" t="s">
        <v>99</v>
      </c>
      <c r="C31" s="113" vm="7">
        <v>-28.773534868999995</v>
      </c>
      <c r="D31" s="114">
        <f t="shared" si="0"/>
        <v>-1.6747643998215396E-3</v>
      </c>
    </row>
    <row r="32" spans="1:4">
      <c r="A32" s="44" t="s">
        <v>115</v>
      </c>
      <c r="B32" s="28" t="s">
        <v>79</v>
      </c>
      <c r="C32" s="113">
        <v>0</v>
      </c>
      <c r="D32" s="114">
        <f t="shared" si="0"/>
        <v>0</v>
      </c>
    </row>
    <row r="33" spans="1:4">
      <c r="A33" s="44" t="s">
        <v>115</v>
      </c>
      <c r="B33" s="27" t="s">
        <v>149</v>
      </c>
      <c r="C33" s="113" vm="8">
        <v>910.55505105599991</v>
      </c>
      <c r="D33" s="114">
        <f t="shared" si="0"/>
        <v>5.2998882150876732E-2</v>
      </c>
    </row>
    <row r="34" spans="1:4">
      <c r="A34" s="44" t="s">
        <v>115</v>
      </c>
      <c r="B34" s="27" t="s">
        <v>150</v>
      </c>
      <c r="C34" s="113">
        <v>0</v>
      </c>
      <c r="D34" s="114">
        <f t="shared" si="0"/>
        <v>0</v>
      </c>
    </row>
    <row r="35" spans="1:4">
      <c r="A35" s="44" t="s">
        <v>115</v>
      </c>
      <c r="B35" s="27" t="s">
        <v>151</v>
      </c>
      <c r="C35" s="113">
        <v>0</v>
      </c>
      <c r="D35" s="114">
        <f t="shared" si="0"/>
        <v>0</v>
      </c>
    </row>
    <row r="36" spans="1:4">
      <c r="A36" s="44" t="s">
        <v>115</v>
      </c>
      <c r="B36" s="45" t="s">
        <v>152</v>
      </c>
      <c r="C36" s="113">
        <v>0</v>
      </c>
      <c r="D36" s="114">
        <f t="shared" si="0"/>
        <v>0</v>
      </c>
    </row>
    <row r="37" spans="1:4">
      <c r="A37" s="44" t="s">
        <v>115</v>
      </c>
      <c r="B37" s="27" t="s">
        <v>153</v>
      </c>
      <c r="C37" s="113">
        <f>'השקעות אחרות '!I10</f>
        <v>-1.3926504829999999</v>
      </c>
      <c r="D37" s="114">
        <f t="shared" si="0"/>
        <v>-8.1059260217468434E-5</v>
      </c>
    </row>
    <row r="38" spans="1:4">
      <c r="A38" s="44"/>
      <c r="B38" s="55" t="s">
        <v>155</v>
      </c>
      <c r="C38" s="113">
        <f>SUM(C39:C41)</f>
        <v>0</v>
      </c>
      <c r="D38" s="114">
        <f t="shared" si="0"/>
        <v>0</v>
      </c>
    </row>
    <row r="39" spans="1:4">
      <c r="A39" s="44" t="s">
        <v>115</v>
      </c>
      <c r="B39" s="56" t="s">
        <v>156</v>
      </c>
      <c r="C39" s="113">
        <v>0</v>
      </c>
      <c r="D39" s="114">
        <f t="shared" si="0"/>
        <v>0</v>
      </c>
    </row>
    <row r="40" spans="1:4">
      <c r="A40" s="44" t="s">
        <v>115</v>
      </c>
      <c r="B40" s="56" t="s">
        <v>185</v>
      </c>
      <c r="C40" s="113">
        <v>0</v>
      </c>
      <c r="D40" s="114">
        <f t="shared" si="0"/>
        <v>0</v>
      </c>
    </row>
    <row r="41" spans="1:4">
      <c r="A41" s="44" t="s">
        <v>115</v>
      </c>
      <c r="B41" s="56" t="s">
        <v>157</v>
      </c>
      <c r="C41" s="113">
        <v>0</v>
      </c>
      <c r="D41" s="114">
        <f t="shared" si="0"/>
        <v>0</v>
      </c>
    </row>
    <row r="42" spans="1:4">
      <c r="B42" s="56" t="s">
        <v>80</v>
      </c>
      <c r="C42" s="113">
        <f>C38+C10</f>
        <v>17180.646347668997</v>
      </c>
      <c r="D42" s="114">
        <f t="shared" si="0"/>
        <v>1</v>
      </c>
    </row>
    <row r="43" spans="1:4">
      <c r="A43" s="44" t="s">
        <v>115</v>
      </c>
      <c r="B43" s="56" t="s">
        <v>154</v>
      </c>
      <c r="C43" s="113">
        <f>'יתרת התחייבות להשקעה'!C10</f>
        <v>122.09879546413396</v>
      </c>
      <c r="D43" s="114"/>
    </row>
    <row r="44" spans="1:4">
      <c r="B44" s="5" t="s">
        <v>103</v>
      </c>
    </row>
    <row r="45" spans="1:4">
      <c r="C45" s="62" t="s">
        <v>142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115" t="s">
        <v>125</v>
      </c>
      <c r="D47" s="116" vm="9">
        <v>2.4159000000000002</v>
      </c>
    </row>
    <row r="48" spans="1:4">
      <c r="C48" s="115" t="s">
        <v>132</v>
      </c>
      <c r="D48" s="116">
        <v>0.71320062343401669</v>
      </c>
    </row>
    <row r="49" spans="2:4">
      <c r="C49" s="115" t="s">
        <v>129</v>
      </c>
      <c r="D49" s="116" vm="10">
        <v>2.6667000000000001</v>
      </c>
    </row>
    <row r="50" spans="2:4">
      <c r="B50" s="11"/>
      <c r="C50" s="115" t="s">
        <v>1476</v>
      </c>
      <c r="D50" s="116" vm="11">
        <v>3.9455</v>
      </c>
    </row>
    <row r="51" spans="2:4">
      <c r="C51" s="115" t="s">
        <v>123</v>
      </c>
      <c r="D51" s="116" vm="12">
        <v>3.9321999999999999</v>
      </c>
    </row>
    <row r="52" spans="2:4">
      <c r="C52" s="115" t="s">
        <v>124</v>
      </c>
      <c r="D52" s="116" vm="13">
        <v>4.4672000000000001</v>
      </c>
    </row>
    <row r="53" spans="2:4">
      <c r="C53" s="115" t="s">
        <v>126</v>
      </c>
      <c r="D53" s="116">
        <v>0.46051542057860612</v>
      </c>
    </row>
    <row r="54" spans="2:4">
      <c r="C54" s="115" t="s">
        <v>130</v>
      </c>
      <c r="D54" s="116">
        <v>2.7067999999999998E-2</v>
      </c>
    </row>
    <row r="55" spans="2:4">
      <c r="C55" s="115" t="s">
        <v>131</v>
      </c>
      <c r="D55" s="116">
        <v>0.20053698423440919</v>
      </c>
    </row>
    <row r="56" spans="2:4">
      <c r="C56" s="115" t="s">
        <v>128</v>
      </c>
      <c r="D56" s="116" vm="14">
        <v>0.52790000000000004</v>
      </c>
    </row>
    <row r="57" spans="2:4">
      <c r="C57" s="115" t="s">
        <v>1477</v>
      </c>
      <c r="D57" s="116">
        <v>2.260821</v>
      </c>
    </row>
    <row r="58" spans="2:4">
      <c r="C58" s="115" t="s">
        <v>127</v>
      </c>
      <c r="D58" s="116" vm="15">
        <v>0.34910000000000002</v>
      </c>
    </row>
    <row r="59" spans="2:4">
      <c r="C59" s="115" t="s">
        <v>121</v>
      </c>
      <c r="D59" s="116" vm="16">
        <v>3.6150000000000002</v>
      </c>
    </row>
    <row r="60" spans="2:4">
      <c r="C60" s="115" t="s">
        <v>133</v>
      </c>
      <c r="D60" s="116" vm="17">
        <v>0.2029</v>
      </c>
    </row>
    <row r="61" spans="2:4">
      <c r="C61" s="115" t="s">
        <v>1478</v>
      </c>
      <c r="D61" s="116" vm="18">
        <v>0.34649999999999997</v>
      </c>
    </row>
    <row r="62" spans="2:4">
      <c r="C62" s="115" t="s">
        <v>1479</v>
      </c>
      <c r="D62" s="116">
        <v>4.6569268405166807E-2</v>
      </c>
    </row>
    <row r="63" spans="2:4">
      <c r="C63" s="115" t="s">
        <v>1480</v>
      </c>
      <c r="D63" s="116">
        <v>0.52591762806057873</v>
      </c>
    </row>
    <row r="64" spans="2:4">
      <c r="C64" s="115" t="s">
        <v>122</v>
      </c>
      <c r="D64" s="116">
        <v>1</v>
      </c>
    </row>
    <row r="65" spans="3:4">
      <c r="C65" s="117"/>
      <c r="D65" s="117"/>
    </row>
    <row r="66" spans="3:4">
      <c r="C66" s="117"/>
      <c r="D66" s="117"/>
    </row>
    <row r="67" spans="3:4">
      <c r="C67" s="118"/>
      <c r="D67" s="11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135</v>
      </c>
      <c r="C1" s="67" t="s" vm="1">
        <v>206</v>
      </c>
    </row>
    <row r="2" spans="2:13">
      <c r="B2" s="46" t="s">
        <v>134</v>
      </c>
      <c r="C2" s="67" t="s">
        <v>207</v>
      </c>
    </row>
    <row r="3" spans="2:13">
      <c r="B3" s="46" t="s">
        <v>136</v>
      </c>
      <c r="C3" s="67" t="s">
        <v>208</v>
      </c>
    </row>
    <row r="4" spans="2:13">
      <c r="B4" s="46" t="s">
        <v>137</v>
      </c>
      <c r="C4" s="67">
        <v>12148</v>
      </c>
    </row>
    <row r="6" spans="2:13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3" ht="26.25" customHeight="1">
      <c r="B7" s="148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3"/>
    </row>
    <row r="8" spans="2:13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184</v>
      </c>
      <c r="H8" s="29" t="s">
        <v>183</v>
      </c>
      <c r="I8" s="29" t="s">
        <v>57</v>
      </c>
      <c r="J8" s="29" t="s">
        <v>54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24" t="s">
        <v>1691</v>
      </c>
      <c r="C11" s="88"/>
      <c r="D11" s="88"/>
      <c r="E11" s="88"/>
      <c r="F11" s="88"/>
      <c r="G11" s="88"/>
      <c r="H11" s="88"/>
      <c r="I11" s="125">
        <v>0</v>
      </c>
      <c r="J11" s="88"/>
      <c r="K11" s="126">
        <v>0</v>
      </c>
      <c r="L11" s="126">
        <v>0</v>
      </c>
    </row>
    <row r="12" spans="2:13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</row>
    <row r="531" spans="2:12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</row>
    <row r="532" spans="2:12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</row>
    <row r="533" spans="2:12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</row>
    <row r="534" spans="2:12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2:12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2:12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2:12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</row>
    <row r="538" spans="2:12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</row>
    <row r="539" spans="2:12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</row>
    <row r="540" spans="2:12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</row>
    <row r="541" spans="2:12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</row>
    <row r="542" spans="2:12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</row>
    <row r="543" spans="2:12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</row>
    <row r="544" spans="2:12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</row>
    <row r="545" spans="2:12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</row>
    <row r="546" spans="2:12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2:12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2:12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</row>
    <row r="549" spans="2:12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</row>
    <row r="550" spans="2:12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</row>
    <row r="551" spans="2:12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</row>
    <row r="552" spans="2:12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</row>
    <row r="553" spans="2:12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</row>
    <row r="554" spans="2:12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</row>
    <row r="555" spans="2:12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</row>
    <row r="556" spans="2:12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</row>
    <row r="557" spans="2:12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2:12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2:12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2:12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2:12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</row>
    <row r="562" spans="2:12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</row>
    <row r="563" spans="2:12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</row>
    <row r="564" spans="2:12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</row>
    <row r="565" spans="2:12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</row>
    <row r="566" spans="2:12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</row>
    <row r="567" spans="2:12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</row>
    <row r="568" spans="2:12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2:12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2:12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</row>
    <row r="571" spans="2:12">
      <c r="B571" s="119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</row>
    <row r="572" spans="2:12">
      <c r="B572" s="119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</row>
    <row r="573" spans="2:12">
      <c r="B573" s="119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</row>
    <row r="574" spans="2:12">
      <c r="B574" s="119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</row>
    <row r="575" spans="2:12">
      <c r="B575" s="119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</row>
    <row r="576" spans="2:12">
      <c r="B576" s="119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</row>
    <row r="577" spans="2:12">
      <c r="B577" s="119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</row>
    <row r="578" spans="2:12">
      <c r="B578" s="119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</row>
    <row r="579" spans="2:12">
      <c r="B579" s="119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</row>
    <row r="580" spans="2:12">
      <c r="B580" s="119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</row>
    <row r="581" spans="2:12">
      <c r="B581" s="119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</row>
    <row r="582" spans="2:12">
      <c r="B582" s="119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</row>
    <row r="583" spans="2:12">
      <c r="B583" s="119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</row>
    <row r="584" spans="2:12">
      <c r="B584" s="119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</row>
    <row r="585" spans="2:12">
      <c r="B585" s="119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</row>
    <row r="586" spans="2:12">
      <c r="B586" s="119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206</v>
      </c>
    </row>
    <row r="2" spans="1:11">
      <c r="B2" s="46" t="s">
        <v>134</v>
      </c>
      <c r="C2" s="67" t="s">
        <v>207</v>
      </c>
    </row>
    <row r="3" spans="1:11">
      <c r="B3" s="46" t="s">
        <v>136</v>
      </c>
      <c r="C3" s="67" t="s">
        <v>208</v>
      </c>
    </row>
    <row r="4" spans="1:11">
      <c r="B4" s="46" t="s">
        <v>137</v>
      </c>
      <c r="C4" s="67">
        <v>12148</v>
      </c>
    </row>
    <row r="6" spans="1:11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1:11" ht="26.25" customHeight="1">
      <c r="B7" s="148" t="s">
        <v>89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1:11" s="3" customFormat="1" ht="78.75">
      <c r="A8" s="2"/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184</v>
      </c>
      <c r="H8" s="29" t="s">
        <v>183</v>
      </c>
      <c r="I8" s="29" t="s">
        <v>57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4" t="s">
        <v>46</v>
      </c>
      <c r="C11" s="88"/>
      <c r="D11" s="88"/>
      <c r="E11" s="88"/>
      <c r="F11" s="88"/>
      <c r="G11" s="88"/>
      <c r="H11" s="88"/>
      <c r="I11" s="125">
        <v>0</v>
      </c>
      <c r="J11" s="126">
        <v>0</v>
      </c>
      <c r="K11" s="126">
        <v>0</v>
      </c>
    </row>
    <row r="12" spans="1:11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9"/>
      <c r="C111" s="131"/>
      <c r="D111" s="131"/>
      <c r="E111" s="131"/>
      <c r="F111" s="131"/>
      <c r="G111" s="131"/>
      <c r="H111" s="131"/>
      <c r="I111" s="120"/>
      <c r="J111" s="120"/>
      <c r="K111" s="131"/>
    </row>
    <row r="112" spans="2:11">
      <c r="B112" s="119"/>
      <c r="C112" s="131"/>
      <c r="D112" s="131"/>
      <c r="E112" s="131"/>
      <c r="F112" s="131"/>
      <c r="G112" s="131"/>
      <c r="H112" s="131"/>
      <c r="I112" s="120"/>
      <c r="J112" s="120"/>
      <c r="K112" s="131"/>
    </row>
    <row r="113" spans="2:11">
      <c r="B113" s="119"/>
      <c r="C113" s="131"/>
      <c r="D113" s="131"/>
      <c r="E113" s="131"/>
      <c r="F113" s="131"/>
      <c r="G113" s="131"/>
      <c r="H113" s="131"/>
      <c r="I113" s="120"/>
      <c r="J113" s="120"/>
      <c r="K113" s="131"/>
    </row>
    <row r="114" spans="2:11">
      <c r="B114" s="119"/>
      <c r="C114" s="131"/>
      <c r="D114" s="131"/>
      <c r="E114" s="131"/>
      <c r="F114" s="131"/>
      <c r="G114" s="131"/>
      <c r="H114" s="131"/>
      <c r="I114" s="120"/>
      <c r="J114" s="120"/>
      <c r="K114" s="131"/>
    </row>
    <row r="115" spans="2:11">
      <c r="B115" s="119"/>
      <c r="C115" s="131"/>
      <c r="D115" s="131"/>
      <c r="E115" s="131"/>
      <c r="F115" s="131"/>
      <c r="G115" s="131"/>
      <c r="H115" s="131"/>
      <c r="I115" s="120"/>
      <c r="J115" s="120"/>
      <c r="K115" s="131"/>
    </row>
    <row r="116" spans="2:11">
      <c r="B116" s="119"/>
      <c r="C116" s="131"/>
      <c r="D116" s="131"/>
      <c r="E116" s="131"/>
      <c r="F116" s="131"/>
      <c r="G116" s="131"/>
      <c r="H116" s="131"/>
      <c r="I116" s="120"/>
      <c r="J116" s="120"/>
      <c r="K116" s="131"/>
    </row>
    <row r="117" spans="2:11">
      <c r="B117" s="119"/>
      <c r="C117" s="131"/>
      <c r="D117" s="131"/>
      <c r="E117" s="131"/>
      <c r="F117" s="131"/>
      <c r="G117" s="131"/>
      <c r="H117" s="131"/>
      <c r="I117" s="120"/>
      <c r="J117" s="120"/>
      <c r="K117" s="131"/>
    </row>
    <row r="118" spans="2:11">
      <c r="B118" s="119"/>
      <c r="C118" s="131"/>
      <c r="D118" s="131"/>
      <c r="E118" s="131"/>
      <c r="F118" s="131"/>
      <c r="G118" s="131"/>
      <c r="H118" s="131"/>
      <c r="I118" s="120"/>
      <c r="J118" s="120"/>
      <c r="K118" s="131"/>
    </row>
    <row r="119" spans="2:11">
      <c r="B119" s="119"/>
      <c r="C119" s="131"/>
      <c r="D119" s="131"/>
      <c r="E119" s="131"/>
      <c r="F119" s="131"/>
      <c r="G119" s="131"/>
      <c r="H119" s="131"/>
      <c r="I119" s="120"/>
      <c r="J119" s="120"/>
      <c r="K119" s="131"/>
    </row>
    <row r="120" spans="2:11">
      <c r="B120" s="119"/>
      <c r="C120" s="131"/>
      <c r="D120" s="131"/>
      <c r="E120" s="131"/>
      <c r="F120" s="131"/>
      <c r="G120" s="131"/>
      <c r="H120" s="131"/>
      <c r="I120" s="120"/>
      <c r="J120" s="120"/>
      <c r="K120" s="131"/>
    </row>
    <row r="121" spans="2:11">
      <c r="B121" s="119"/>
      <c r="C121" s="131"/>
      <c r="D121" s="131"/>
      <c r="E121" s="131"/>
      <c r="F121" s="131"/>
      <c r="G121" s="131"/>
      <c r="H121" s="131"/>
      <c r="I121" s="120"/>
      <c r="J121" s="120"/>
      <c r="K121" s="131"/>
    </row>
    <row r="122" spans="2:11">
      <c r="B122" s="119"/>
      <c r="C122" s="131"/>
      <c r="D122" s="131"/>
      <c r="E122" s="131"/>
      <c r="F122" s="131"/>
      <c r="G122" s="131"/>
      <c r="H122" s="131"/>
      <c r="I122" s="120"/>
      <c r="J122" s="120"/>
      <c r="K122" s="131"/>
    </row>
    <row r="123" spans="2:11">
      <c r="B123" s="119"/>
      <c r="C123" s="131"/>
      <c r="D123" s="131"/>
      <c r="E123" s="131"/>
      <c r="F123" s="131"/>
      <c r="G123" s="131"/>
      <c r="H123" s="131"/>
      <c r="I123" s="120"/>
      <c r="J123" s="120"/>
      <c r="K123" s="131"/>
    </row>
    <row r="124" spans="2:11">
      <c r="B124" s="119"/>
      <c r="C124" s="131"/>
      <c r="D124" s="131"/>
      <c r="E124" s="131"/>
      <c r="F124" s="131"/>
      <c r="G124" s="131"/>
      <c r="H124" s="131"/>
      <c r="I124" s="120"/>
      <c r="J124" s="120"/>
      <c r="K124" s="131"/>
    </row>
    <row r="125" spans="2:11">
      <c r="B125" s="119"/>
      <c r="C125" s="131"/>
      <c r="D125" s="131"/>
      <c r="E125" s="131"/>
      <c r="F125" s="131"/>
      <c r="G125" s="131"/>
      <c r="H125" s="131"/>
      <c r="I125" s="120"/>
      <c r="J125" s="120"/>
      <c r="K125" s="131"/>
    </row>
    <row r="126" spans="2:11">
      <c r="B126" s="119"/>
      <c r="C126" s="131"/>
      <c r="D126" s="131"/>
      <c r="E126" s="131"/>
      <c r="F126" s="131"/>
      <c r="G126" s="131"/>
      <c r="H126" s="131"/>
      <c r="I126" s="120"/>
      <c r="J126" s="120"/>
      <c r="K126" s="131"/>
    </row>
    <row r="127" spans="2:11">
      <c r="B127" s="119"/>
      <c r="C127" s="131"/>
      <c r="D127" s="131"/>
      <c r="E127" s="131"/>
      <c r="F127" s="131"/>
      <c r="G127" s="131"/>
      <c r="H127" s="131"/>
      <c r="I127" s="120"/>
      <c r="J127" s="120"/>
      <c r="K127" s="131"/>
    </row>
    <row r="128" spans="2:11">
      <c r="B128" s="119"/>
      <c r="C128" s="131"/>
      <c r="D128" s="131"/>
      <c r="E128" s="131"/>
      <c r="F128" s="131"/>
      <c r="G128" s="131"/>
      <c r="H128" s="131"/>
      <c r="I128" s="120"/>
      <c r="J128" s="120"/>
      <c r="K128" s="131"/>
    </row>
    <row r="129" spans="2:11">
      <c r="B129" s="119"/>
      <c r="C129" s="131"/>
      <c r="D129" s="131"/>
      <c r="E129" s="131"/>
      <c r="F129" s="131"/>
      <c r="G129" s="131"/>
      <c r="H129" s="131"/>
      <c r="I129" s="120"/>
      <c r="J129" s="120"/>
      <c r="K129" s="131"/>
    </row>
    <row r="130" spans="2:11">
      <c r="B130" s="119"/>
      <c r="C130" s="131"/>
      <c r="D130" s="131"/>
      <c r="E130" s="131"/>
      <c r="F130" s="131"/>
      <c r="G130" s="131"/>
      <c r="H130" s="131"/>
      <c r="I130" s="120"/>
      <c r="J130" s="120"/>
      <c r="K130" s="131"/>
    </row>
    <row r="131" spans="2:11">
      <c r="B131" s="119"/>
      <c r="C131" s="131"/>
      <c r="D131" s="131"/>
      <c r="E131" s="131"/>
      <c r="F131" s="131"/>
      <c r="G131" s="131"/>
      <c r="H131" s="131"/>
      <c r="I131" s="120"/>
      <c r="J131" s="120"/>
      <c r="K131" s="131"/>
    </row>
    <row r="132" spans="2:11">
      <c r="B132" s="119"/>
      <c r="C132" s="131"/>
      <c r="D132" s="131"/>
      <c r="E132" s="131"/>
      <c r="F132" s="131"/>
      <c r="G132" s="131"/>
      <c r="H132" s="131"/>
      <c r="I132" s="120"/>
      <c r="J132" s="120"/>
      <c r="K132" s="131"/>
    </row>
    <row r="133" spans="2:11">
      <c r="B133" s="119"/>
      <c r="C133" s="131"/>
      <c r="D133" s="131"/>
      <c r="E133" s="131"/>
      <c r="F133" s="131"/>
      <c r="G133" s="131"/>
      <c r="H133" s="131"/>
      <c r="I133" s="120"/>
      <c r="J133" s="120"/>
      <c r="K133" s="131"/>
    </row>
    <row r="134" spans="2:11">
      <c r="B134" s="119"/>
      <c r="C134" s="131"/>
      <c r="D134" s="131"/>
      <c r="E134" s="131"/>
      <c r="F134" s="131"/>
      <c r="G134" s="131"/>
      <c r="H134" s="131"/>
      <c r="I134" s="120"/>
      <c r="J134" s="120"/>
      <c r="K134" s="131"/>
    </row>
    <row r="135" spans="2:11">
      <c r="B135" s="119"/>
      <c r="C135" s="131"/>
      <c r="D135" s="131"/>
      <c r="E135" s="131"/>
      <c r="F135" s="131"/>
      <c r="G135" s="131"/>
      <c r="H135" s="131"/>
      <c r="I135" s="120"/>
      <c r="J135" s="120"/>
      <c r="K135" s="131"/>
    </row>
    <row r="136" spans="2:11">
      <c r="B136" s="119"/>
      <c r="C136" s="131"/>
      <c r="D136" s="131"/>
      <c r="E136" s="131"/>
      <c r="F136" s="131"/>
      <c r="G136" s="131"/>
      <c r="H136" s="131"/>
      <c r="I136" s="120"/>
      <c r="J136" s="120"/>
      <c r="K136" s="131"/>
    </row>
    <row r="137" spans="2:11">
      <c r="B137" s="119"/>
      <c r="C137" s="131"/>
      <c r="D137" s="131"/>
      <c r="E137" s="131"/>
      <c r="F137" s="131"/>
      <c r="G137" s="131"/>
      <c r="H137" s="131"/>
      <c r="I137" s="120"/>
      <c r="J137" s="120"/>
      <c r="K137" s="131"/>
    </row>
    <row r="138" spans="2:11">
      <c r="B138" s="119"/>
      <c r="C138" s="131"/>
      <c r="D138" s="131"/>
      <c r="E138" s="131"/>
      <c r="F138" s="131"/>
      <c r="G138" s="131"/>
      <c r="H138" s="131"/>
      <c r="I138" s="120"/>
      <c r="J138" s="120"/>
      <c r="K138" s="131"/>
    </row>
    <row r="139" spans="2:11">
      <c r="B139" s="119"/>
      <c r="C139" s="131"/>
      <c r="D139" s="131"/>
      <c r="E139" s="131"/>
      <c r="F139" s="131"/>
      <c r="G139" s="131"/>
      <c r="H139" s="131"/>
      <c r="I139" s="120"/>
      <c r="J139" s="120"/>
      <c r="K139" s="131"/>
    </row>
    <row r="140" spans="2:11">
      <c r="B140" s="119"/>
      <c r="C140" s="131"/>
      <c r="D140" s="131"/>
      <c r="E140" s="131"/>
      <c r="F140" s="131"/>
      <c r="G140" s="131"/>
      <c r="H140" s="131"/>
      <c r="I140" s="120"/>
      <c r="J140" s="120"/>
      <c r="K140" s="131"/>
    </row>
    <row r="141" spans="2:11">
      <c r="B141" s="119"/>
      <c r="C141" s="131"/>
      <c r="D141" s="131"/>
      <c r="E141" s="131"/>
      <c r="F141" s="131"/>
      <c r="G141" s="131"/>
      <c r="H141" s="131"/>
      <c r="I141" s="120"/>
      <c r="J141" s="120"/>
      <c r="K141" s="131"/>
    </row>
    <row r="142" spans="2:11">
      <c r="B142" s="119"/>
      <c r="C142" s="131"/>
      <c r="D142" s="131"/>
      <c r="E142" s="131"/>
      <c r="F142" s="131"/>
      <c r="G142" s="131"/>
      <c r="H142" s="131"/>
      <c r="I142" s="120"/>
      <c r="J142" s="120"/>
      <c r="K142" s="131"/>
    </row>
    <row r="143" spans="2:11">
      <c r="B143" s="119"/>
      <c r="C143" s="131"/>
      <c r="D143" s="131"/>
      <c r="E143" s="131"/>
      <c r="F143" s="131"/>
      <c r="G143" s="131"/>
      <c r="H143" s="131"/>
      <c r="I143" s="120"/>
      <c r="J143" s="120"/>
      <c r="K143" s="131"/>
    </row>
    <row r="144" spans="2:11">
      <c r="B144" s="119"/>
      <c r="C144" s="131"/>
      <c r="D144" s="131"/>
      <c r="E144" s="131"/>
      <c r="F144" s="131"/>
      <c r="G144" s="131"/>
      <c r="H144" s="131"/>
      <c r="I144" s="120"/>
      <c r="J144" s="120"/>
      <c r="K144" s="131"/>
    </row>
    <row r="145" spans="2:11">
      <c r="B145" s="119"/>
      <c r="C145" s="131"/>
      <c r="D145" s="131"/>
      <c r="E145" s="131"/>
      <c r="F145" s="131"/>
      <c r="G145" s="131"/>
      <c r="H145" s="131"/>
      <c r="I145" s="120"/>
      <c r="J145" s="120"/>
      <c r="K145" s="131"/>
    </row>
    <row r="146" spans="2:11">
      <c r="B146" s="119"/>
      <c r="C146" s="131"/>
      <c r="D146" s="131"/>
      <c r="E146" s="131"/>
      <c r="F146" s="131"/>
      <c r="G146" s="131"/>
      <c r="H146" s="131"/>
      <c r="I146" s="120"/>
      <c r="J146" s="120"/>
      <c r="K146" s="131"/>
    </row>
    <row r="147" spans="2:11">
      <c r="B147" s="119"/>
      <c r="C147" s="131"/>
      <c r="D147" s="131"/>
      <c r="E147" s="131"/>
      <c r="F147" s="131"/>
      <c r="G147" s="131"/>
      <c r="H147" s="131"/>
      <c r="I147" s="120"/>
      <c r="J147" s="120"/>
      <c r="K147" s="131"/>
    </row>
    <row r="148" spans="2:11">
      <c r="B148" s="119"/>
      <c r="C148" s="131"/>
      <c r="D148" s="131"/>
      <c r="E148" s="131"/>
      <c r="F148" s="131"/>
      <c r="G148" s="131"/>
      <c r="H148" s="131"/>
      <c r="I148" s="120"/>
      <c r="J148" s="120"/>
      <c r="K148" s="131"/>
    </row>
    <row r="149" spans="2:11">
      <c r="B149" s="119"/>
      <c r="C149" s="131"/>
      <c r="D149" s="131"/>
      <c r="E149" s="131"/>
      <c r="F149" s="131"/>
      <c r="G149" s="131"/>
      <c r="H149" s="131"/>
      <c r="I149" s="120"/>
      <c r="J149" s="120"/>
      <c r="K149" s="131"/>
    </row>
    <row r="150" spans="2:11">
      <c r="B150" s="119"/>
      <c r="C150" s="131"/>
      <c r="D150" s="131"/>
      <c r="E150" s="131"/>
      <c r="F150" s="131"/>
      <c r="G150" s="131"/>
      <c r="H150" s="131"/>
      <c r="I150" s="120"/>
      <c r="J150" s="120"/>
      <c r="K150" s="131"/>
    </row>
    <row r="151" spans="2:11">
      <c r="B151" s="119"/>
      <c r="C151" s="131"/>
      <c r="D151" s="131"/>
      <c r="E151" s="131"/>
      <c r="F151" s="131"/>
      <c r="G151" s="131"/>
      <c r="H151" s="131"/>
      <c r="I151" s="120"/>
      <c r="J151" s="120"/>
      <c r="K151" s="131"/>
    </row>
    <row r="152" spans="2:11">
      <c r="B152" s="119"/>
      <c r="C152" s="131"/>
      <c r="D152" s="131"/>
      <c r="E152" s="131"/>
      <c r="F152" s="131"/>
      <c r="G152" s="131"/>
      <c r="H152" s="131"/>
      <c r="I152" s="120"/>
      <c r="J152" s="120"/>
      <c r="K152" s="131"/>
    </row>
    <row r="153" spans="2:11">
      <c r="B153" s="119"/>
      <c r="C153" s="131"/>
      <c r="D153" s="131"/>
      <c r="E153" s="131"/>
      <c r="F153" s="131"/>
      <c r="G153" s="131"/>
      <c r="H153" s="131"/>
      <c r="I153" s="120"/>
      <c r="J153" s="120"/>
      <c r="K153" s="131"/>
    </row>
    <row r="154" spans="2:11">
      <c r="B154" s="119"/>
      <c r="C154" s="131"/>
      <c r="D154" s="131"/>
      <c r="E154" s="131"/>
      <c r="F154" s="131"/>
      <c r="G154" s="131"/>
      <c r="H154" s="131"/>
      <c r="I154" s="120"/>
      <c r="J154" s="120"/>
      <c r="K154" s="131"/>
    </row>
    <row r="155" spans="2:11">
      <c r="B155" s="119"/>
      <c r="C155" s="131"/>
      <c r="D155" s="131"/>
      <c r="E155" s="131"/>
      <c r="F155" s="131"/>
      <c r="G155" s="131"/>
      <c r="H155" s="131"/>
      <c r="I155" s="120"/>
      <c r="J155" s="120"/>
      <c r="K155" s="131"/>
    </row>
    <row r="156" spans="2:11">
      <c r="B156" s="119"/>
      <c r="C156" s="131"/>
      <c r="D156" s="131"/>
      <c r="E156" s="131"/>
      <c r="F156" s="131"/>
      <c r="G156" s="131"/>
      <c r="H156" s="131"/>
      <c r="I156" s="120"/>
      <c r="J156" s="120"/>
      <c r="K156" s="131"/>
    </row>
    <row r="157" spans="2:11">
      <c r="B157" s="119"/>
      <c r="C157" s="131"/>
      <c r="D157" s="131"/>
      <c r="E157" s="131"/>
      <c r="F157" s="131"/>
      <c r="G157" s="131"/>
      <c r="H157" s="131"/>
      <c r="I157" s="120"/>
      <c r="J157" s="120"/>
      <c r="K157" s="131"/>
    </row>
    <row r="158" spans="2:11">
      <c r="B158" s="119"/>
      <c r="C158" s="131"/>
      <c r="D158" s="131"/>
      <c r="E158" s="131"/>
      <c r="F158" s="131"/>
      <c r="G158" s="131"/>
      <c r="H158" s="131"/>
      <c r="I158" s="120"/>
      <c r="J158" s="120"/>
      <c r="K158" s="131"/>
    </row>
    <row r="159" spans="2:11">
      <c r="B159" s="119"/>
      <c r="C159" s="131"/>
      <c r="D159" s="131"/>
      <c r="E159" s="131"/>
      <c r="F159" s="131"/>
      <c r="G159" s="131"/>
      <c r="H159" s="131"/>
      <c r="I159" s="120"/>
      <c r="J159" s="120"/>
      <c r="K159" s="131"/>
    </row>
    <row r="160" spans="2:11">
      <c r="B160" s="119"/>
      <c r="C160" s="131"/>
      <c r="D160" s="131"/>
      <c r="E160" s="131"/>
      <c r="F160" s="131"/>
      <c r="G160" s="131"/>
      <c r="H160" s="131"/>
      <c r="I160" s="120"/>
      <c r="J160" s="120"/>
      <c r="K160" s="131"/>
    </row>
    <row r="161" spans="2:11">
      <c r="B161" s="119"/>
      <c r="C161" s="131"/>
      <c r="D161" s="131"/>
      <c r="E161" s="131"/>
      <c r="F161" s="131"/>
      <c r="G161" s="131"/>
      <c r="H161" s="131"/>
      <c r="I161" s="120"/>
      <c r="J161" s="120"/>
      <c r="K161" s="131"/>
    </row>
    <row r="162" spans="2:11">
      <c r="B162" s="119"/>
      <c r="C162" s="131"/>
      <c r="D162" s="131"/>
      <c r="E162" s="131"/>
      <c r="F162" s="131"/>
      <c r="G162" s="131"/>
      <c r="H162" s="131"/>
      <c r="I162" s="120"/>
      <c r="J162" s="120"/>
      <c r="K162" s="131"/>
    </row>
    <row r="163" spans="2:11">
      <c r="B163" s="119"/>
      <c r="C163" s="131"/>
      <c r="D163" s="131"/>
      <c r="E163" s="131"/>
      <c r="F163" s="131"/>
      <c r="G163" s="131"/>
      <c r="H163" s="131"/>
      <c r="I163" s="120"/>
      <c r="J163" s="120"/>
      <c r="K163" s="131"/>
    </row>
    <row r="164" spans="2:11">
      <c r="B164" s="119"/>
      <c r="C164" s="131"/>
      <c r="D164" s="131"/>
      <c r="E164" s="131"/>
      <c r="F164" s="131"/>
      <c r="G164" s="131"/>
      <c r="H164" s="131"/>
      <c r="I164" s="120"/>
      <c r="J164" s="120"/>
      <c r="K164" s="131"/>
    </row>
    <row r="165" spans="2:11">
      <c r="B165" s="119"/>
      <c r="C165" s="131"/>
      <c r="D165" s="131"/>
      <c r="E165" s="131"/>
      <c r="F165" s="131"/>
      <c r="G165" s="131"/>
      <c r="H165" s="131"/>
      <c r="I165" s="120"/>
      <c r="J165" s="120"/>
      <c r="K165" s="131"/>
    </row>
    <row r="166" spans="2:11">
      <c r="B166" s="119"/>
      <c r="C166" s="131"/>
      <c r="D166" s="131"/>
      <c r="E166" s="131"/>
      <c r="F166" s="131"/>
      <c r="G166" s="131"/>
      <c r="H166" s="131"/>
      <c r="I166" s="120"/>
      <c r="J166" s="120"/>
      <c r="K166" s="131"/>
    </row>
    <row r="167" spans="2:11">
      <c r="B167" s="119"/>
      <c r="C167" s="131"/>
      <c r="D167" s="131"/>
      <c r="E167" s="131"/>
      <c r="F167" s="131"/>
      <c r="G167" s="131"/>
      <c r="H167" s="131"/>
      <c r="I167" s="120"/>
      <c r="J167" s="120"/>
      <c r="K167" s="131"/>
    </row>
    <row r="168" spans="2:11">
      <c r="B168" s="119"/>
      <c r="C168" s="131"/>
      <c r="D168" s="131"/>
      <c r="E168" s="131"/>
      <c r="F168" s="131"/>
      <c r="G168" s="131"/>
      <c r="H168" s="131"/>
      <c r="I168" s="120"/>
      <c r="J168" s="120"/>
      <c r="K168" s="131"/>
    </row>
    <row r="169" spans="2:11">
      <c r="B169" s="119"/>
      <c r="C169" s="131"/>
      <c r="D169" s="131"/>
      <c r="E169" s="131"/>
      <c r="F169" s="131"/>
      <c r="G169" s="131"/>
      <c r="H169" s="131"/>
      <c r="I169" s="120"/>
      <c r="J169" s="120"/>
      <c r="K169" s="131"/>
    </row>
    <row r="170" spans="2:11">
      <c r="B170" s="119"/>
      <c r="C170" s="131"/>
      <c r="D170" s="131"/>
      <c r="E170" s="131"/>
      <c r="F170" s="131"/>
      <c r="G170" s="131"/>
      <c r="H170" s="131"/>
      <c r="I170" s="120"/>
      <c r="J170" s="120"/>
      <c r="K170" s="131"/>
    </row>
    <row r="171" spans="2:11">
      <c r="B171" s="119"/>
      <c r="C171" s="131"/>
      <c r="D171" s="131"/>
      <c r="E171" s="131"/>
      <c r="F171" s="131"/>
      <c r="G171" s="131"/>
      <c r="H171" s="131"/>
      <c r="I171" s="120"/>
      <c r="J171" s="120"/>
      <c r="K171" s="131"/>
    </row>
    <row r="172" spans="2:11">
      <c r="B172" s="119"/>
      <c r="C172" s="131"/>
      <c r="D172" s="131"/>
      <c r="E172" s="131"/>
      <c r="F172" s="131"/>
      <c r="G172" s="131"/>
      <c r="H172" s="131"/>
      <c r="I172" s="120"/>
      <c r="J172" s="120"/>
      <c r="K172" s="131"/>
    </row>
    <row r="173" spans="2:11">
      <c r="B173" s="119"/>
      <c r="C173" s="131"/>
      <c r="D173" s="131"/>
      <c r="E173" s="131"/>
      <c r="F173" s="131"/>
      <c r="G173" s="131"/>
      <c r="H173" s="131"/>
      <c r="I173" s="120"/>
      <c r="J173" s="120"/>
      <c r="K173" s="131"/>
    </row>
    <row r="174" spans="2:11">
      <c r="B174" s="119"/>
      <c r="C174" s="131"/>
      <c r="D174" s="131"/>
      <c r="E174" s="131"/>
      <c r="F174" s="131"/>
      <c r="G174" s="131"/>
      <c r="H174" s="131"/>
      <c r="I174" s="120"/>
      <c r="J174" s="120"/>
      <c r="K174" s="131"/>
    </row>
    <row r="175" spans="2:11">
      <c r="B175" s="119"/>
      <c r="C175" s="131"/>
      <c r="D175" s="131"/>
      <c r="E175" s="131"/>
      <c r="F175" s="131"/>
      <c r="G175" s="131"/>
      <c r="H175" s="131"/>
      <c r="I175" s="120"/>
      <c r="J175" s="120"/>
      <c r="K175" s="131"/>
    </row>
    <row r="176" spans="2:11">
      <c r="B176" s="119"/>
      <c r="C176" s="131"/>
      <c r="D176" s="131"/>
      <c r="E176" s="131"/>
      <c r="F176" s="131"/>
      <c r="G176" s="131"/>
      <c r="H176" s="131"/>
      <c r="I176" s="120"/>
      <c r="J176" s="120"/>
      <c r="K176" s="131"/>
    </row>
    <row r="177" spans="2:11">
      <c r="B177" s="119"/>
      <c r="C177" s="131"/>
      <c r="D177" s="131"/>
      <c r="E177" s="131"/>
      <c r="F177" s="131"/>
      <c r="G177" s="131"/>
      <c r="H177" s="131"/>
      <c r="I177" s="120"/>
      <c r="J177" s="120"/>
      <c r="K177" s="131"/>
    </row>
    <row r="178" spans="2:11">
      <c r="B178" s="119"/>
      <c r="C178" s="131"/>
      <c r="D178" s="131"/>
      <c r="E178" s="131"/>
      <c r="F178" s="131"/>
      <c r="G178" s="131"/>
      <c r="H178" s="131"/>
      <c r="I178" s="120"/>
      <c r="J178" s="120"/>
      <c r="K178" s="131"/>
    </row>
    <row r="179" spans="2:11">
      <c r="B179" s="119"/>
      <c r="C179" s="131"/>
      <c r="D179" s="131"/>
      <c r="E179" s="131"/>
      <c r="F179" s="131"/>
      <c r="G179" s="131"/>
      <c r="H179" s="131"/>
      <c r="I179" s="120"/>
      <c r="J179" s="120"/>
      <c r="K179" s="131"/>
    </row>
    <row r="180" spans="2:11">
      <c r="B180" s="119"/>
      <c r="C180" s="131"/>
      <c r="D180" s="131"/>
      <c r="E180" s="131"/>
      <c r="F180" s="131"/>
      <c r="G180" s="131"/>
      <c r="H180" s="131"/>
      <c r="I180" s="120"/>
      <c r="J180" s="120"/>
      <c r="K180" s="131"/>
    </row>
    <row r="181" spans="2:11">
      <c r="B181" s="119"/>
      <c r="C181" s="131"/>
      <c r="D181" s="131"/>
      <c r="E181" s="131"/>
      <c r="F181" s="131"/>
      <c r="G181" s="131"/>
      <c r="H181" s="131"/>
      <c r="I181" s="120"/>
      <c r="J181" s="120"/>
      <c r="K181" s="131"/>
    </row>
    <row r="182" spans="2:11">
      <c r="B182" s="119"/>
      <c r="C182" s="131"/>
      <c r="D182" s="131"/>
      <c r="E182" s="131"/>
      <c r="F182" s="131"/>
      <c r="G182" s="131"/>
      <c r="H182" s="131"/>
      <c r="I182" s="120"/>
      <c r="J182" s="120"/>
      <c r="K182" s="131"/>
    </row>
    <row r="183" spans="2:11">
      <c r="B183" s="119"/>
      <c r="C183" s="131"/>
      <c r="D183" s="131"/>
      <c r="E183" s="131"/>
      <c r="F183" s="131"/>
      <c r="G183" s="131"/>
      <c r="H183" s="131"/>
      <c r="I183" s="120"/>
      <c r="J183" s="120"/>
      <c r="K183" s="131"/>
    </row>
    <row r="184" spans="2:11">
      <c r="B184" s="119"/>
      <c r="C184" s="131"/>
      <c r="D184" s="131"/>
      <c r="E184" s="131"/>
      <c r="F184" s="131"/>
      <c r="G184" s="131"/>
      <c r="H184" s="131"/>
      <c r="I184" s="120"/>
      <c r="J184" s="120"/>
      <c r="K184" s="131"/>
    </row>
    <row r="185" spans="2:11">
      <c r="B185" s="119"/>
      <c r="C185" s="131"/>
      <c r="D185" s="131"/>
      <c r="E185" s="131"/>
      <c r="F185" s="131"/>
      <c r="G185" s="131"/>
      <c r="H185" s="131"/>
      <c r="I185" s="120"/>
      <c r="J185" s="120"/>
      <c r="K185" s="131"/>
    </row>
    <row r="186" spans="2:11">
      <c r="B186" s="119"/>
      <c r="C186" s="131"/>
      <c r="D186" s="131"/>
      <c r="E186" s="131"/>
      <c r="F186" s="131"/>
      <c r="G186" s="131"/>
      <c r="H186" s="131"/>
      <c r="I186" s="120"/>
      <c r="J186" s="120"/>
      <c r="K186" s="131"/>
    </row>
    <row r="187" spans="2:11">
      <c r="B187" s="119"/>
      <c r="C187" s="131"/>
      <c r="D187" s="131"/>
      <c r="E187" s="131"/>
      <c r="F187" s="131"/>
      <c r="G187" s="131"/>
      <c r="H187" s="131"/>
      <c r="I187" s="120"/>
      <c r="J187" s="120"/>
      <c r="K187" s="131"/>
    </row>
    <row r="188" spans="2:11">
      <c r="B188" s="119"/>
      <c r="C188" s="131"/>
      <c r="D188" s="131"/>
      <c r="E188" s="131"/>
      <c r="F188" s="131"/>
      <c r="G188" s="131"/>
      <c r="H188" s="131"/>
      <c r="I188" s="120"/>
      <c r="J188" s="120"/>
      <c r="K188" s="131"/>
    </row>
    <row r="189" spans="2:11">
      <c r="B189" s="119"/>
      <c r="C189" s="131"/>
      <c r="D189" s="131"/>
      <c r="E189" s="131"/>
      <c r="F189" s="131"/>
      <c r="G189" s="131"/>
      <c r="H189" s="131"/>
      <c r="I189" s="120"/>
      <c r="J189" s="120"/>
      <c r="K189" s="131"/>
    </row>
    <row r="190" spans="2:11">
      <c r="B190" s="119"/>
      <c r="C190" s="131"/>
      <c r="D190" s="131"/>
      <c r="E190" s="131"/>
      <c r="F190" s="131"/>
      <c r="G190" s="131"/>
      <c r="H190" s="131"/>
      <c r="I190" s="120"/>
      <c r="J190" s="120"/>
      <c r="K190" s="131"/>
    </row>
    <row r="191" spans="2:11">
      <c r="B191" s="119"/>
      <c r="C191" s="131"/>
      <c r="D191" s="131"/>
      <c r="E191" s="131"/>
      <c r="F191" s="131"/>
      <c r="G191" s="131"/>
      <c r="H191" s="131"/>
      <c r="I191" s="120"/>
      <c r="J191" s="120"/>
      <c r="K191" s="131"/>
    </row>
    <row r="192" spans="2:11">
      <c r="B192" s="119"/>
      <c r="C192" s="131"/>
      <c r="D192" s="131"/>
      <c r="E192" s="131"/>
      <c r="F192" s="131"/>
      <c r="G192" s="131"/>
      <c r="H192" s="131"/>
      <c r="I192" s="120"/>
      <c r="J192" s="120"/>
      <c r="K192" s="131"/>
    </row>
    <row r="193" spans="2:11">
      <c r="B193" s="119"/>
      <c r="C193" s="131"/>
      <c r="D193" s="131"/>
      <c r="E193" s="131"/>
      <c r="F193" s="131"/>
      <c r="G193" s="131"/>
      <c r="H193" s="131"/>
      <c r="I193" s="120"/>
      <c r="J193" s="120"/>
      <c r="K193" s="131"/>
    </row>
    <row r="194" spans="2:11">
      <c r="B194" s="119"/>
      <c r="C194" s="131"/>
      <c r="D194" s="131"/>
      <c r="E194" s="131"/>
      <c r="F194" s="131"/>
      <c r="G194" s="131"/>
      <c r="H194" s="131"/>
      <c r="I194" s="120"/>
      <c r="J194" s="120"/>
      <c r="K194" s="131"/>
    </row>
    <row r="195" spans="2:11">
      <c r="B195" s="119"/>
      <c r="C195" s="131"/>
      <c r="D195" s="131"/>
      <c r="E195" s="131"/>
      <c r="F195" s="131"/>
      <c r="G195" s="131"/>
      <c r="H195" s="131"/>
      <c r="I195" s="120"/>
      <c r="J195" s="120"/>
      <c r="K195" s="131"/>
    </row>
    <row r="196" spans="2:11">
      <c r="B196" s="119"/>
      <c r="C196" s="131"/>
      <c r="D196" s="131"/>
      <c r="E196" s="131"/>
      <c r="F196" s="131"/>
      <c r="G196" s="131"/>
      <c r="H196" s="131"/>
      <c r="I196" s="120"/>
      <c r="J196" s="120"/>
      <c r="K196" s="131"/>
    </row>
    <row r="197" spans="2:11">
      <c r="B197" s="119"/>
      <c r="C197" s="131"/>
      <c r="D197" s="131"/>
      <c r="E197" s="131"/>
      <c r="F197" s="131"/>
      <c r="G197" s="131"/>
      <c r="H197" s="131"/>
      <c r="I197" s="120"/>
      <c r="J197" s="120"/>
      <c r="K197" s="131"/>
    </row>
    <row r="198" spans="2:11">
      <c r="B198" s="119"/>
      <c r="C198" s="131"/>
      <c r="D198" s="131"/>
      <c r="E198" s="131"/>
      <c r="F198" s="131"/>
      <c r="G198" s="131"/>
      <c r="H198" s="131"/>
      <c r="I198" s="120"/>
      <c r="J198" s="120"/>
      <c r="K198" s="131"/>
    </row>
    <row r="199" spans="2:11">
      <c r="B199" s="119"/>
      <c r="C199" s="131"/>
      <c r="D199" s="131"/>
      <c r="E199" s="131"/>
      <c r="F199" s="131"/>
      <c r="G199" s="131"/>
      <c r="H199" s="131"/>
      <c r="I199" s="120"/>
      <c r="J199" s="120"/>
      <c r="K199" s="131"/>
    </row>
    <row r="200" spans="2:11">
      <c r="B200" s="119"/>
      <c r="C200" s="131"/>
      <c r="D200" s="131"/>
      <c r="E200" s="131"/>
      <c r="F200" s="131"/>
      <c r="G200" s="131"/>
      <c r="H200" s="131"/>
      <c r="I200" s="120"/>
      <c r="J200" s="120"/>
      <c r="K200" s="131"/>
    </row>
    <row r="201" spans="2:11">
      <c r="B201" s="119"/>
      <c r="C201" s="131"/>
      <c r="D201" s="131"/>
      <c r="E201" s="131"/>
      <c r="F201" s="131"/>
      <c r="G201" s="131"/>
      <c r="H201" s="131"/>
      <c r="I201" s="120"/>
      <c r="J201" s="120"/>
      <c r="K201" s="131"/>
    </row>
    <row r="202" spans="2:11">
      <c r="B202" s="119"/>
      <c r="C202" s="131"/>
      <c r="D202" s="131"/>
      <c r="E202" s="131"/>
      <c r="F202" s="131"/>
      <c r="G202" s="131"/>
      <c r="H202" s="131"/>
      <c r="I202" s="120"/>
      <c r="J202" s="120"/>
      <c r="K202" s="131"/>
    </row>
    <row r="203" spans="2:11">
      <c r="B203" s="119"/>
      <c r="C203" s="131"/>
      <c r="D203" s="131"/>
      <c r="E203" s="131"/>
      <c r="F203" s="131"/>
      <c r="G203" s="131"/>
      <c r="H203" s="131"/>
      <c r="I203" s="120"/>
      <c r="J203" s="120"/>
      <c r="K203" s="131"/>
    </row>
    <row r="204" spans="2:11">
      <c r="B204" s="119"/>
      <c r="C204" s="131"/>
      <c r="D204" s="131"/>
      <c r="E204" s="131"/>
      <c r="F204" s="131"/>
      <c r="G204" s="131"/>
      <c r="H204" s="131"/>
      <c r="I204" s="120"/>
      <c r="J204" s="120"/>
      <c r="K204" s="131"/>
    </row>
    <row r="205" spans="2:11">
      <c r="B205" s="119"/>
      <c r="C205" s="131"/>
      <c r="D205" s="131"/>
      <c r="E205" s="131"/>
      <c r="F205" s="131"/>
      <c r="G205" s="131"/>
      <c r="H205" s="131"/>
      <c r="I205" s="120"/>
      <c r="J205" s="120"/>
      <c r="K205" s="131"/>
    </row>
    <row r="206" spans="2:11">
      <c r="B206" s="119"/>
      <c r="C206" s="131"/>
      <c r="D206" s="131"/>
      <c r="E206" s="131"/>
      <c r="F206" s="131"/>
      <c r="G206" s="131"/>
      <c r="H206" s="131"/>
      <c r="I206" s="120"/>
      <c r="J206" s="120"/>
      <c r="K206" s="131"/>
    </row>
    <row r="207" spans="2:11">
      <c r="B207" s="119"/>
      <c r="C207" s="131"/>
      <c r="D207" s="131"/>
      <c r="E207" s="131"/>
      <c r="F207" s="131"/>
      <c r="G207" s="131"/>
      <c r="H207" s="131"/>
      <c r="I207" s="120"/>
      <c r="J207" s="120"/>
      <c r="K207" s="131"/>
    </row>
    <row r="208" spans="2:11">
      <c r="B208" s="119"/>
      <c r="C208" s="131"/>
      <c r="D208" s="131"/>
      <c r="E208" s="131"/>
      <c r="F208" s="131"/>
      <c r="G208" s="131"/>
      <c r="H208" s="131"/>
      <c r="I208" s="120"/>
      <c r="J208" s="120"/>
      <c r="K208" s="131"/>
    </row>
    <row r="209" spans="2:11">
      <c r="B209" s="119"/>
      <c r="C209" s="131"/>
      <c r="D209" s="131"/>
      <c r="E209" s="131"/>
      <c r="F209" s="131"/>
      <c r="G209" s="131"/>
      <c r="H209" s="131"/>
      <c r="I209" s="120"/>
      <c r="J209" s="120"/>
      <c r="K209" s="131"/>
    </row>
    <row r="210" spans="2:11">
      <c r="B210" s="119"/>
      <c r="C210" s="131"/>
      <c r="D210" s="131"/>
      <c r="E210" s="131"/>
      <c r="F210" s="131"/>
      <c r="G210" s="131"/>
      <c r="H210" s="131"/>
      <c r="I210" s="120"/>
      <c r="J210" s="120"/>
      <c r="K210" s="131"/>
    </row>
    <row r="211" spans="2:11">
      <c r="B211" s="119"/>
      <c r="C211" s="131"/>
      <c r="D211" s="131"/>
      <c r="E211" s="131"/>
      <c r="F211" s="131"/>
      <c r="G211" s="131"/>
      <c r="H211" s="131"/>
      <c r="I211" s="120"/>
      <c r="J211" s="120"/>
      <c r="K211" s="131"/>
    </row>
    <row r="212" spans="2:11">
      <c r="B212" s="119"/>
      <c r="C212" s="131"/>
      <c r="D212" s="131"/>
      <c r="E212" s="131"/>
      <c r="F212" s="131"/>
      <c r="G212" s="131"/>
      <c r="H212" s="131"/>
      <c r="I212" s="120"/>
      <c r="J212" s="120"/>
      <c r="K212" s="131"/>
    </row>
    <row r="213" spans="2:11">
      <c r="B213" s="119"/>
      <c r="C213" s="131"/>
      <c r="D213" s="131"/>
      <c r="E213" s="131"/>
      <c r="F213" s="131"/>
      <c r="G213" s="131"/>
      <c r="H213" s="131"/>
      <c r="I213" s="120"/>
      <c r="J213" s="120"/>
      <c r="K213" s="131"/>
    </row>
    <row r="214" spans="2:11">
      <c r="B214" s="119"/>
      <c r="C214" s="131"/>
      <c r="D214" s="131"/>
      <c r="E214" s="131"/>
      <c r="F214" s="131"/>
      <c r="G214" s="131"/>
      <c r="H214" s="131"/>
      <c r="I214" s="120"/>
      <c r="J214" s="120"/>
      <c r="K214" s="131"/>
    </row>
    <row r="215" spans="2:11">
      <c r="B215" s="119"/>
      <c r="C215" s="131"/>
      <c r="D215" s="131"/>
      <c r="E215" s="131"/>
      <c r="F215" s="131"/>
      <c r="G215" s="131"/>
      <c r="H215" s="131"/>
      <c r="I215" s="120"/>
      <c r="J215" s="120"/>
      <c r="K215" s="131"/>
    </row>
    <row r="216" spans="2:11">
      <c r="B216" s="119"/>
      <c r="C216" s="131"/>
      <c r="D216" s="131"/>
      <c r="E216" s="131"/>
      <c r="F216" s="131"/>
      <c r="G216" s="131"/>
      <c r="H216" s="131"/>
      <c r="I216" s="120"/>
      <c r="J216" s="120"/>
      <c r="K216" s="131"/>
    </row>
    <row r="217" spans="2:11">
      <c r="B217" s="119"/>
      <c r="C217" s="131"/>
      <c r="D217" s="131"/>
      <c r="E217" s="131"/>
      <c r="F217" s="131"/>
      <c r="G217" s="131"/>
      <c r="H217" s="131"/>
      <c r="I217" s="120"/>
      <c r="J217" s="120"/>
      <c r="K217" s="131"/>
    </row>
    <row r="218" spans="2:11">
      <c r="B218" s="119"/>
      <c r="C218" s="131"/>
      <c r="D218" s="131"/>
      <c r="E218" s="131"/>
      <c r="F218" s="131"/>
      <c r="G218" s="131"/>
      <c r="H218" s="131"/>
      <c r="I218" s="120"/>
      <c r="J218" s="120"/>
      <c r="K218" s="131"/>
    </row>
    <row r="219" spans="2:11">
      <c r="B219" s="119"/>
      <c r="C219" s="131"/>
      <c r="D219" s="131"/>
      <c r="E219" s="131"/>
      <c r="F219" s="131"/>
      <c r="G219" s="131"/>
      <c r="H219" s="131"/>
      <c r="I219" s="120"/>
      <c r="J219" s="120"/>
      <c r="K219" s="131"/>
    </row>
    <row r="220" spans="2:11">
      <c r="B220" s="119"/>
      <c r="C220" s="131"/>
      <c r="D220" s="131"/>
      <c r="E220" s="131"/>
      <c r="F220" s="131"/>
      <c r="G220" s="131"/>
      <c r="H220" s="131"/>
      <c r="I220" s="120"/>
      <c r="J220" s="120"/>
      <c r="K220" s="131"/>
    </row>
    <row r="221" spans="2:11">
      <c r="B221" s="119"/>
      <c r="C221" s="131"/>
      <c r="D221" s="131"/>
      <c r="E221" s="131"/>
      <c r="F221" s="131"/>
      <c r="G221" s="131"/>
      <c r="H221" s="131"/>
      <c r="I221" s="120"/>
      <c r="J221" s="120"/>
      <c r="K221" s="131"/>
    </row>
    <row r="222" spans="2:11">
      <c r="B222" s="119"/>
      <c r="C222" s="131"/>
      <c r="D222" s="131"/>
      <c r="E222" s="131"/>
      <c r="F222" s="131"/>
      <c r="G222" s="131"/>
      <c r="H222" s="131"/>
      <c r="I222" s="120"/>
      <c r="J222" s="120"/>
      <c r="K222" s="131"/>
    </row>
    <row r="223" spans="2:11">
      <c r="B223" s="119"/>
      <c r="C223" s="131"/>
      <c r="D223" s="131"/>
      <c r="E223" s="131"/>
      <c r="F223" s="131"/>
      <c r="G223" s="131"/>
      <c r="H223" s="131"/>
      <c r="I223" s="120"/>
      <c r="J223" s="120"/>
      <c r="K223" s="131"/>
    </row>
    <row r="224" spans="2:11">
      <c r="B224" s="119"/>
      <c r="C224" s="131"/>
      <c r="D224" s="131"/>
      <c r="E224" s="131"/>
      <c r="F224" s="131"/>
      <c r="G224" s="131"/>
      <c r="H224" s="131"/>
      <c r="I224" s="120"/>
      <c r="J224" s="120"/>
      <c r="K224" s="131"/>
    </row>
    <row r="225" spans="2:11">
      <c r="B225" s="119"/>
      <c r="C225" s="131"/>
      <c r="D225" s="131"/>
      <c r="E225" s="131"/>
      <c r="F225" s="131"/>
      <c r="G225" s="131"/>
      <c r="H225" s="131"/>
      <c r="I225" s="120"/>
      <c r="J225" s="120"/>
      <c r="K225" s="131"/>
    </row>
    <row r="226" spans="2:11">
      <c r="B226" s="119"/>
      <c r="C226" s="131"/>
      <c r="D226" s="131"/>
      <c r="E226" s="131"/>
      <c r="F226" s="131"/>
      <c r="G226" s="131"/>
      <c r="H226" s="131"/>
      <c r="I226" s="120"/>
      <c r="J226" s="120"/>
      <c r="K226" s="131"/>
    </row>
    <row r="227" spans="2:11">
      <c r="B227" s="119"/>
      <c r="C227" s="131"/>
      <c r="D227" s="131"/>
      <c r="E227" s="131"/>
      <c r="F227" s="131"/>
      <c r="G227" s="131"/>
      <c r="H227" s="131"/>
      <c r="I227" s="120"/>
      <c r="J227" s="120"/>
      <c r="K227" s="131"/>
    </row>
    <row r="228" spans="2:11">
      <c r="B228" s="119"/>
      <c r="C228" s="131"/>
      <c r="D228" s="131"/>
      <c r="E228" s="131"/>
      <c r="F228" s="131"/>
      <c r="G228" s="131"/>
      <c r="H228" s="131"/>
      <c r="I228" s="120"/>
      <c r="J228" s="120"/>
      <c r="K228" s="131"/>
    </row>
    <row r="229" spans="2:11">
      <c r="B229" s="119"/>
      <c r="C229" s="131"/>
      <c r="D229" s="131"/>
      <c r="E229" s="131"/>
      <c r="F229" s="131"/>
      <c r="G229" s="131"/>
      <c r="H229" s="131"/>
      <c r="I229" s="120"/>
      <c r="J229" s="120"/>
      <c r="K229" s="131"/>
    </row>
    <row r="230" spans="2:11">
      <c r="B230" s="119"/>
      <c r="C230" s="131"/>
      <c r="D230" s="131"/>
      <c r="E230" s="131"/>
      <c r="F230" s="131"/>
      <c r="G230" s="131"/>
      <c r="H230" s="131"/>
      <c r="I230" s="120"/>
      <c r="J230" s="120"/>
      <c r="K230" s="131"/>
    </row>
    <row r="231" spans="2:11">
      <c r="B231" s="119"/>
      <c r="C231" s="131"/>
      <c r="D231" s="131"/>
      <c r="E231" s="131"/>
      <c r="F231" s="131"/>
      <c r="G231" s="131"/>
      <c r="H231" s="131"/>
      <c r="I231" s="120"/>
      <c r="J231" s="120"/>
      <c r="K231" s="131"/>
    </row>
    <row r="232" spans="2:11">
      <c r="B232" s="119"/>
      <c r="C232" s="131"/>
      <c r="D232" s="131"/>
      <c r="E232" s="131"/>
      <c r="F232" s="131"/>
      <c r="G232" s="131"/>
      <c r="H232" s="131"/>
      <c r="I232" s="120"/>
      <c r="J232" s="120"/>
      <c r="K232" s="131"/>
    </row>
    <row r="233" spans="2:11">
      <c r="B233" s="119"/>
      <c r="C233" s="131"/>
      <c r="D233" s="131"/>
      <c r="E233" s="131"/>
      <c r="F233" s="131"/>
      <c r="G233" s="131"/>
      <c r="H233" s="131"/>
      <c r="I233" s="120"/>
      <c r="J233" s="120"/>
      <c r="K233" s="131"/>
    </row>
    <row r="234" spans="2:11">
      <c r="B234" s="119"/>
      <c r="C234" s="131"/>
      <c r="D234" s="131"/>
      <c r="E234" s="131"/>
      <c r="F234" s="131"/>
      <c r="G234" s="131"/>
      <c r="H234" s="131"/>
      <c r="I234" s="120"/>
      <c r="J234" s="120"/>
      <c r="K234" s="131"/>
    </row>
    <row r="235" spans="2:11">
      <c r="B235" s="119"/>
      <c r="C235" s="131"/>
      <c r="D235" s="131"/>
      <c r="E235" s="131"/>
      <c r="F235" s="131"/>
      <c r="G235" s="131"/>
      <c r="H235" s="131"/>
      <c r="I235" s="120"/>
      <c r="J235" s="120"/>
      <c r="K235" s="131"/>
    </row>
    <row r="236" spans="2:11">
      <c r="B236" s="119"/>
      <c r="C236" s="131"/>
      <c r="D236" s="131"/>
      <c r="E236" s="131"/>
      <c r="F236" s="131"/>
      <c r="G236" s="131"/>
      <c r="H236" s="131"/>
      <c r="I236" s="120"/>
      <c r="J236" s="120"/>
      <c r="K236" s="131"/>
    </row>
    <row r="237" spans="2:11">
      <c r="B237" s="119"/>
      <c r="C237" s="131"/>
      <c r="D237" s="131"/>
      <c r="E237" s="131"/>
      <c r="F237" s="131"/>
      <c r="G237" s="131"/>
      <c r="H237" s="131"/>
      <c r="I237" s="120"/>
      <c r="J237" s="120"/>
      <c r="K237" s="131"/>
    </row>
    <row r="238" spans="2:11">
      <c r="B238" s="119"/>
      <c r="C238" s="131"/>
      <c r="D238" s="131"/>
      <c r="E238" s="131"/>
      <c r="F238" s="131"/>
      <c r="G238" s="131"/>
      <c r="H238" s="131"/>
      <c r="I238" s="120"/>
      <c r="J238" s="120"/>
      <c r="K238" s="131"/>
    </row>
    <row r="239" spans="2:11">
      <c r="B239" s="119"/>
      <c r="C239" s="131"/>
      <c r="D239" s="131"/>
      <c r="E239" s="131"/>
      <c r="F239" s="131"/>
      <c r="G239" s="131"/>
      <c r="H239" s="131"/>
      <c r="I239" s="120"/>
      <c r="J239" s="120"/>
      <c r="K239" s="131"/>
    </row>
    <row r="240" spans="2:11">
      <c r="B240" s="119"/>
      <c r="C240" s="131"/>
      <c r="D240" s="131"/>
      <c r="E240" s="131"/>
      <c r="F240" s="131"/>
      <c r="G240" s="131"/>
      <c r="H240" s="131"/>
      <c r="I240" s="120"/>
      <c r="J240" s="120"/>
      <c r="K240" s="131"/>
    </row>
    <row r="241" spans="2:11">
      <c r="B241" s="119"/>
      <c r="C241" s="131"/>
      <c r="D241" s="131"/>
      <c r="E241" s="131"/>
      <c r="F241" s="131"/>
      <c r="G241" s="131"/>
      <c r="H241" s="131"/>
      <c r="I241" s="120"/>
      <c r="J241" s="120"/>
      <c r="K241" s="131"/>
    </row>
    <row r="242" spans="2:11">
      <c r="B242" s="119"/>
      <c r="C242" s="131"/>
      <c r="D242" s="131"/>
      <c r="E242" s="131"/>
      <c r="F242" s="131"/>
      <c r="G242" s="131"/>
      <c r="H242" s="131"/>
      <c r="I242" s="120"/>
      <c r="J242" s="120"/>
      <c r="K242" s="131"/>
    </row>
    <row r="243" spans="2:11">
      <c r="B243" s="119"/>
      <c r="C243" s="131"/>
      <c r="D243" s="131"/>
      <c r="E243" s="131"/>
      <c r="F243" s="131"/>
      <c r="G243" s="131"/>
      <c r="H243" s="131"/>
      <c r="I243" s="120"/>
      <c r="J243" s="120"/>
      <c r="K243" s="131"/>
    </row>
    <row r="244" spans="2:11">
      <c r="B244" s="119"/>
      <c r="C244" s="131"/>
      <c r="D244" s="131"/>
      <c r="E244" s="131"/>
      <c r="F244" s="131"/>
      <c r="G244" s="131"/>
      <c r="H244" s="131"/>
      <c r="I244" s="120"/>
      <c r="J244" s="120"/>
      <c r="K244" s="131"/>
    </row>
    <row r="245" spans="2:11">
      <c r="B245" s="119"/>
      <c r="C245" s="131"/>
      <c r="D245" s="131"/>
      <c r="E245" s="131"/>
      <c r="F245" s="131"/>
      <c r="G245" s="131"/>
      <c r="H245" s="131"/>
      <c r="I245" s="120"/>
      <c r="J245" s="120"/>
      <c r="K245" s="131"/>
    </row>
    <row r="246" spans="2:11">
      <c r="B246" s="119"/>
      <c r="C246" s="131"/>
      <c r="D246" s="131"/>
      <c r="E246" s="131"/>
      <c r="F246" s="131"/>
      <c r="G246" s="131"/>
      <c r="H246" s="131"/>
      <c r="I246" s="120"/>
      <c r="J246" s="120"/>
      <c r="K246" s="131"/>
    </row>
    <row r="247" spans="2:11">
      <c r="B247" s="119"/>
      <c r="C247" s="131"/>
      <c r="D247" s="131"/>
      <c r="E247" s="131"/>
      <c r="F247" s="131"/>
      <c r="G247" s="131"/>
      <c r="H247" s="131"/>
      <c r="I247" s="120"/>
      <c r="J247" s="120"/>
      <c r="K247" s="131"/>
    </row>
    <row r="248" spans="2:11">
      <c r="B248" s="119"/>
      <c r="C248" s="131"/>
      <c r="D248" s="131"/>
      <c r="E248" s="131"/>
      <c r="F248" s="131"/>
      <c r="G248" s="131"/>
      <c r="H248" s="131"/>
      <c r="I248" s="120"/>
      <c r="J248" s="120"/>
      <c r="K248" s="131"/>
    </row>
    <row r="249" spans="2:11">
      <c r="B249" s="119"/>
      <c r="C249" s="131"/>
      <c r="D249" s="131"/>
      <c r="E249" s="131"/>
      <c r="F249" s="131"/>
      <c r="G249" s="131"/>
      <c r="H249" s="131"/>
      <c r="I249" s="120"/>
      <c r="J249" s="120"/>
      <c r="K249" s="131"/>
    </row>
    <row r="250" spans="2:11">
      <c r="B250" s="119"/>
      <c r="C250" s="131"/>
      <c r="D250" s="131"/>
      <c r="E250" s="131"/>
      <c r="F250" s="131"/>
      <c r="G250" s="131"/>
      <c r="H250" s="131"/>
      <c r="I250" s="120"/>
      <c r="J250" s="120"/>
      <c r="K250" s="131"/>
    </row>
    <row r="251" spans="2:11">
      <c r="B251" s="119"/>
      <c r="C251" s="131"/>
      <c r="D251" s="131"/>
      <c r="E251" s="131"/>
      <c r="F251" s="131"/>
      <c r="G251" s="131"/>
      <c r="H251" s="131"/>
      <c r="I251" s="120"/>
      <c r="J251" s="120"/>
      <c r="K251" s="131"/>
    </row>
    <row r="252" spans="2:11">
      <c r="B252" s="119"/>
      <c r="C252" s="131"/>
      <c r="D252" s="131"/>
      <c r="E252" s="131"/>
      <c r="F252" s="131"/>
      <c r="G252" s="131"/>
      <c r="H252" s="131"/>
      <c r="I252" s="120"/>
      <c r="J252" s="120"/>
      <c r="K252" s="131"/>
    </row>
    <row r="253" spans="2:11">
      <c r="B253" s="119"/>
      <c r="C253" s="131"/>
      <c r="D253" s="131"/>
      <c r="E253" s="131"/>
      <c r="F253" s="131"/>
      <c r="G253" s="131"/>
      <c r="H253" s="131"/>
      <c r="I253" s="120"/>
      <c r="J253" s="120"/>
      <c r="K253" s="131"/>
    </row>
    <row r="254" spans="2:11">
      <c r="B254" s="119"/>
      <c r="C254" s="131"/>
      <c r="D254" s="131"/>
      <c r="E254" s="131"/>
      <c r="F254" s="131"/>
      <c r="G254" s="131"/>
      <c r="H254" s="131"/>
      <c r="I254" s="120"/>
      <c r="J254" s="120"/>
      <c r="K254" s="131"/>
    </row>
    <row r="255" spans="2:11">
      <c r="B255" s="119"/>
      <c r="C255" s="131"/>
      <c r="D255" s="131"/>
      <c r="E255" s="131"/>
      <c r="F255" s="131"/>
      <c r="G255" s="131"/>
      <c r="H255" s="131"/>
      <c r="I255" s="120"/>
      <c r="J255" s="120"/>
      <c r="K255" s="131"/>
    </row>
    <row r="256" spans="2:11">
      <c r="B256" s="119"/>
      <c r="C256" s="131"/>
      <c r="D256" s="131"/>
      <c r="E256" s="131"/>
      <c r="F256" s="131"/>
      <c r="G256" s="131"/>
      <c r="H256" s="131"/>
      <c r="I256" s="120"/>
      <c r="J256" s="120"/>
      <c r="K256" s="131"/>
    </row>
    <row r="257" spans="2:11">
      <c r="B257" s="119"/>
      <c r="C257" s="131"/>
      <c r="D257" s="131"/>
      <c r="E257" s="131"/>
      <c r="F257" s="131"/>
      <c r="G257" s="131"/>
      <c r="H257" s="131"/>
      <c r="I257" s="120"/>
      <c r="J257" s="120"/>
      <c r="K257" s="131"/>
    </row>
    <row r="258" spans="2:11">
      <c r="B258" s="119"/>
      <c r="C258" s="131"/>
      <c r="D258" s="131"/>
      <c r="E258" s="131"/>
      <c r="F258" s="131"/>
      <c r="G258" s="131"/>
      <c r="H258" s="131"/>
      <c r="I258" s="120"/>
      <c r="J258" s="120"/>
      <c r="K258" s="131"/>
    </row>
    <row r="259" spans="2:11">
      <c r="B259" s="119"/>
      <c r="C259" s="131"/>
      <c r="D259" s="131"/>
      <c r="E259" s="131"/>
      <c r="F259" s="131"/>
      <c r="G259" s="131"/>
      <c r="H259" s="131"/>
      <c r="I259" s="120"/>
      <c r="J259" s="120"/>
      <c r="K259" s="131"/>
    </row>
    <row r="260" spans="2:11">
      <c r="B260" s="119"/>
      <c r="C260" s="131"/>
      <c r="D260" s="131"/>
      <c r="E260" s="131"/>
      <c r="F260" s="131"/>
      <c r="G260" s="131"/>
      <c r="H260" s="131"/>
      <c r="I260" s="120"/>
      <c r="J260" s="120"/>
      <c r="K260" s="131"/>
    </row>
    <row r="261" spans="2:11">
      <c r="B261" s="119"/>
      <c r="C261" s="131"/>
      <c r="D261" s="131"/>
      <c r="E261" s="131"/>
      <c r="F261" s="131"/>
      <c r="G261" s="131"/>
      <c r="H261" s="131"/>
      <c r="I261" s="120"/>
      <c r="J261" s="120"/>
      <c r="K261" s="131"/>
    </row>
    <row r="262" spans="2:11">
      <c r="B262" s="119"/>
      <c r="C262" s="131"/>
      <c r="D262" s="131"/>
      <c r="E262" s="131"/>
      <c r="F262" s="131"/>
      <c r="G262" s="131"/>
      <c r="H262" s="131"/>
      <c r="I262" s="120"/>
      <c r="J262" s="120"/>
      <c r="K262" s="131"/>
    </row>
    <row r="263" spans="2:11">
      <c r="B263" s="119"/>
      <c r="C263" s="131"/>
      <c r="D263" s="131"/>
      <c r="E263" s="131"/>
      <c r="F263" s="131"/>
      <c r="G263" s="131"/>
      <c r="H263" s="131"/>
      <c r="I263" s="120"/>
      <c r="J263" s="120"/>
      <c r="K263" s="131"/>
    </row>
    <row r="264" spans="2:11">
      <c r="B264" s="119"/>
      <c r="C264" s="131"/>
      <c r="D264" s="131"/>
      <c r="E264" s="131"/>
      <c r="F264" s="131"/>
      <c r="G264" s="131"/>
      <c r="H264" s="131"/>
      <c r="I264" s="120"/>
      <c r="J264" s="120"/>
      <c r="K264" s="131"/>
    </row>
    <row r="265" spans="2:11">
      <c r="B265" s="119"/>
      <c r="C265" s="131"/>
      <c r="D265" s="131"/>
      <c r="E265" s="131"/>
      <c r="F265" s="131"/>
      <c r="G265" s="131"/>
      <c r="H265" s="131"/>
      <c r="I265" s="120"/>
      <c r="J265" s="120"/>
      <c r="K265" s="131"/>
    </row>
    <row r="266" spans="2:11">
      <c r="B266" s="119"/>
      <c r="C266" s="131"/>
      <c r="D266" s="131"/>
      <c r="E266" s="131"/>
      <c r="F266" s="131"/>
      <c r="G266" s="131"/>
      <c r="H266" s="131"/>
      <c r="I266" s="120"/>
      <c r="J266" s="120"/>
      <c r="K266" s="131"/>
    </row>
    <row r="267" spans="2:11">
      <c r="B267" s="119"/>
      <c r="C267" s="131"/>
      <c r="D267" s="131"/>
      <c r="E267" s="131"/>
      <c r="F267" s="131"/>
      <c r="G267" s="131"/>
      <c r="H267" s="131"/>
      <c r="I267" s="120"/>
      <c r="J267" s="120"/>
      <c r="K267" s="131"/>
    </row>
    <row r="268" spans="2:11">
      <c r="B268" s="119"/>
      <c r="C268" s="131"/>
      <c r="D268" s="131"/>
      <c r="E268" s="131"/>
      <c r="F268" s="131"/>
      <c r="G268" s="131"/>
      <c r="H268" s="131"/>
      <c r="I268" s="120"/>
      <c r="J268" s="120"/>
      <c r="K268" s="131"/>
    </row>
    <row r="269" spans="2:11">
      <c r="B269" s="119"/>
      <c r="C269" s="131"/>
      <c r="D269" s="131"/>
      <c r="E269" s="131"/>
      <c r="F269" s="131"/>
      <c r="G269" s="131"/>
      <c r="H269" s="131"/>
      <c r="I269" s="120"/>
      <c r="J269" s="120"/>
      <c r="K269" s="131"/>
    </row>
    <row r="270" spans="2:11">
      <c r="B270" s="119"/>
      <c r="C270" s="131"/>
      <c r="D270" s="131"/>
      <c r="E270" s="131"/>
      <c r="F270" s="131"/>
      <c r="G270" s="131"/>
      <c r="H270" s="131"/>
      <c r="I270" s="120"/>
      <c r="J270" s="120"/>
      <c r="K270" s="131"/>
    </row>
    <row r="271" spans="2:11">
      <c r="B271" s="119"/>
      <c r="C271" s="131"/>
      <c r="D271" s="131"/>
      <c r="E271" s="131"/>
      <c r="F271" s="131"/>
      <c r="G271" s="131"/>
      <c r="H271" s="131"/>
      <c r="I271" s="120"/>
      <c r="J271" s="120"/>
      <c r="K271" s="131"/>
    </row>
    <row r="272" spans="2:11">
      <c r="B272" s="119"/>
      <c r="C272" s="131"/>
      <c r="D272" s="131"/>
      <c r="E272" s="131"/>
      <c r="F272" s="131"/>
      <c r="G272" s="131"/>
      <c r="H272" s="131"/>
      <c r="I272" s="120"/>
      <c r="J272" s="120"/>
      <c r="K272" s="131"/>
    </row>
    <row r="273" spans="2:11">
      <c r="B273" s="119"/>
      <c r="C273" s="131"/>
      <c r="D273" s="131"/>
      <c r="E273" s="131"/>
      <c r="F273" s="131"/>
      <c r="G273" s="131"/>
      <c r="H273" s="131"/>
      <c r="I273" s="120"/>
      <c r="J273" s="120"/>
      <c r="K273" s="131"/>
    </row>
    <row r="274" spans="2:11">
      <c r="B274" s="119"/>
      <c r="C274" s="131"/>
      <c r="D274" s="131"/>
      <c r="E274" s="131"/>
      <c r="F274" s="131"/>
      <c r="G274" s="131"/>
      <c r="H274" s="131"/>
      <c r="I274" s="120"/>
      <c r="J274" s="120"/>
      <c r="K274" s="131"/>
    </row>
    <row r="275" spans="2:11">
      <c r="B275" s="119"/>
      <c r="C275" s="131"/>
      <c r="D275" s="131"/>
      <c r="E275" s="131"/>
      <c r="F275" s="131"/>
      <c r="G275" s="131"/>
      <c r="H275" s="131"/>
      <c r="I275" s="120"/>
      <c r="J275" s="120"/>
      <c r="K275" s="131"/>
    </row>
    <row r="276" spans="2:11">
      <c r="B276" s="119"/>
      <c r="C276" s="131"/>
      <c r="D276" s="131"/>
      <c r="E276" s="131"/>
      <c r="F276" s="131"/>
      <c r="G276" s="131"/>
      <c r="H276" s="131"/>
      <c r="I276" s="120"/>
      <c r="J276" s="120"/>
      <c r="K276" s="131"/>
    </row>
    <row r="277" spans="2:11">
      <c r="B277" s="119"/>
      <c r="C277" s="131"/>
      <c r="D277" s="131"/>
      <c r="E277" s="131"/>
      <c r="F277" s="131"/>
      <c r="G277" s="131"/>
      <c r="H277" s="131"/>
      <c r="I277" s="120"/>
      <c r="J277" s="120"/>
      <c r="K277" s="131"/>
    </row>
    <row r="278" spans="2:11">
      <c r="B278" s="119"/>
      <c r="C278" s="131"/>
      <c r="D278" s="131"/>
      <c r="E278" s="131"/>
      <c r="F278" s="131"/>
      <c r="G278" s="131"/>
      <c r="H278" s="131"/>
      <c r="I278" s="120"/>
      <c r="J278" s="120"/>
      <c r="K278" s="131"/>
    </row>
    <row r="279" spans="2:11">
      <c r="B279" s="119"/>
      <c r="C279" s="131"/>
      <c r="D279" s="131"/>
      <c r="E279" s="131"/>
      <c r="F279" s="131"/>
      <c r="G279" s="131"/>
      <c r="H279" s="131"/>
      <c r="I279" s="120"/>
      <c r="J279" s="120"/>
      <c r="K279" s="131"/>
    </row>
    <row r="280" spans="2:11">
      <c r="B280" s="119"/>
      <c r="C280" s="131"/>
      <c r="D280" s="131"/>
      <c r="E280" s="131"/>
      <c r="F280" s="131"/>
      <c r="G280" s="131"/>
      <c r="H280" s="131"/>
      <c r="I280" s="120"/>
      <c r="J280" s="120"/>
      <c r="K280" s="131"/>
    </row>
    <row r="281" spans="2:11">
      <c r="B281" s="119"/>
      <c r="C281" s="131"/>
      <c r="D281" s="131"/>
      <c r="E281" s="131"/>
      <c r="F281" s="131"/>
      <c r="G281" s="131"/>
      <c r="H281" s="131"/>
      <c r="I281" s="120"/>
      <c r="J281" s="120"/>
      <c r="K281" s="131"/>
    </row>
    <row r="282" spans="2:11">
      <c r="B282" s="119"/>
      <c r="C282" s="131"/>
      <c r="D282" s="131"/>
      <c r="E282" s="131"/>
      <c r="F282" s="131"/>
      <c r="G282" s="131"/>
      <c r="H282" s="131"/>
      <c r="I282" s="120"/>
      <c r="J282" s="120"/>
      <c r="K282" s="131"/>
    </row>
    <row r="283" spans="2:11">
      <c r="B283" s="119"/>
      <c r="C283" s="131"/>
      <c r="D283" s="131"/>
      <c r="E283" s="131"/>
      <c r="F283" s="131"/>
      <c r="G283" s="131"/>
      <c r="H283" s="131"/>
      <c r="I283" s="120"/>
      <c r="J283" s="120"/>
      <c r="K283" s="131"/>
    </row>
    <row r="284" spans="2:11">
      <c r="B284" s="119"/>
      <c r="C284" s="131"/>
      <c r="D284" s="131"/>
      <c r="E284" s="131"/>
      <c r="F284" s="131"/>
      <c r="G284" s="131"/>
      <c r="H284" s="131"/>
      <c r="I284" s="120"/>
      <c r="J284" s="120"/>
      <c r="K284" s="131"/>
    </row>
    <row r="285" spans="2:11">
      <c r="B285" s="119"/>
      <c r="C285" s="131"/>
      <c r="D285" s="131"/>
      <c r="E285" s="131"/>
      <c r="F285" s="131"/>
      <c r="G285" s="131"/>
      <c r="H285" s="131"/>
      <c r="I285" s="120"/>
      <c r="J285" s="120"/>
      <c r="K285" s="131"/>
    </row>
    <row r="286" spans="2:11">
      <c r="B286" s="119"/>
      <c r="C286" s="131"/>
      <c r="D286" s="131"/>
      <c r="E286" s="131"/>
      <c r="F286" s="131"/>
      <c r="G286" s="131"/>
      <c r="H286" s="131"/>
      <c r="I286" s="120"/>
      <c r="J286" s="120"/>
      <c r="K286" s="131"/>
    </row>
    <row r="287" spans="2:11">
      <c r="B287" s="119"/>
      <c r="C287" s="131"/>
      <c r="D287" s="131"/>
      <c r="E287" s="131"/>
      <c r="F287" s="131"/>
      <c r="G287" s="131"/>
      <c r="H287" s="131"/>
      <c r="I287" s="120"/>
      <c r="J287" s="120"/>
      <c r="K287" s="131"/>
    </row>
    <row r="288" spans="2:11">
      <c r="B288" s="119"/>
      <c r="C288" s="131"/>
      <c r="D288" s="131"/>
      <c r="E288" s="131"/>
      <c r="F288" s="131"/>
      <c r="G288" s="131"/>
      <c r="H288" s="131"/>
      <c r="I288" s="120"/>
      <c r="J288" s="120"/>
      <c r="K288" s="131"/>
    </row>
    <row r="289" spans="2:11">
      <c r="B289" s="119"/>
      <c r="C289" s="131"/>
      <c r="D289" s="131"/>
      <c r="E289" s="131"/>
      <c r="F289" s="131"/>
      <c r="G289" s="131"/>
      <c r="H289" s="131"/>
      <c r="I289" s="120"/>
      <c r="J289" s="120"/>
      <c r="K289" s="131"/>
    </row>
    <row r="290" spans="2:11">
      <c r="B290" s="119"/>
      <c r="C290" s="131"/>
      <c r="D290" s="131"/>
      <c r="E290" s="131"/>
      <c r="F290" s="131"/>
      <c r="G290" s="131"/>
      <c r="H290" s="131"/>
      <c r="I290" s="120"/>
      <c r="J290" s="120"/>
      <c r="K290" s="131"/>
    </row>
    <row r="291" spans="2:11">
      <c r="B291" s="119"/>
      <c r="C291" s="131"/>
      <c r="D291" s="131"/>
      <c r="E291" s="131"/>
      <c r="F291" s="131"/>
      <c r="G291" s="131"/>
      <c r="H291" s="131"/>
      <c r="I291" s="120"/>
      <c r="J291" s="120"/>
      <c r="K291" s="131"/>
    </row>
    <row r="292" spans="2:11">
      <c r="B292" s="119"/>
      <c r="C292" s="131"/>
      <c r="D292" s="131"/>
      <c r="E292" s="131"/>
      <c r="F292" s="131"/>
      <c r="G292" s="131"/>
      <c r="H292" s="131"/>
      <c r="I292" s="120"/>
      <c r="J292" s="120"/>
      <c r="K292" s="131"/>
    </row>
    <row r="293" spans="2:11">
      <c r="B293" s="119"/>
      <c r="C293" s="131"/>
      <c r="D293" s="131"/>
      <c r="E293" s="131"/>
      <c r="F293" s="131"/>
      <c r="G293" s="131"/>
      <c r="H293" s="131"/>
      <c r="I293" s="120"/>
      <c r="J293" s="120"/>
      <c r="K293" s="131"/>
    </row>
    <row r="294" spans="2:11">
      <c r="B294" s="119"/>
      <c r="C294" s="131"/>
      <c r="D294" s="131"/>
      <c r="E294" s="131"/>
      <c r="F294" s="131"/>
      <c r="G294" s="131"/>
      <c r="H294" s="131"/>
      <c r="I294" s="120"/>
      <c r="J294" s="120"/>
      <c r="K294" s="131"/>
    </row>
    <row r="295" spans="2:11">
      <c r="B295" s="119"/>
      <c r="C295" s="131"/>
      <c r="D295" s="131"/>
      <c r="E295" s="131"/>
      <c r="F295" s="131"/>
      <c r="G295" s="131"/>
      <c r="H295" s="131"/>
      <c r="I295" s="120"/>
      <c r="J295" s="120"/>
      <c r="K295" s="131"/>
    </row>
    <row r="296" spans="2:11">
      <c r="B296" s="119"/>
      <c r="C296" s="131"/>
      <c r="D296" s="131"/>
      <c r="E296" s="131"/>
      <c r="F296" s="131"/>
      <c r="G296" s="131"/>
      <c r="H296" s="131"/>
      <c r="I296" s="120"/>
      <c r="J296" s="120"/>
      <c r="K296" s="131"/>
    </row>
    <row r="297" spans="2:11">
      <c r="B297" s="119"/>
      <c r="C297" s="131"/>
      <c r="D297" s="131"/>
      <c r="E297" s="131"/>
      <c r="F297" s="131"/>
      <c r="G297" s="131"/>
      <c r="H297" s="131"/>
      <c r="I297" s="120"/>
      <c r="J297" s="120"/>
      <c r="K297" s="131"/>
    </row>
    <row r="298" spans="2:11">
      <c r="B298" s="119"/>
      <c r="C298" s="131"/>
      <c r="D298" s="131"/>
      <c r="E298" s="131"/>
      <c r="F298" s="131"/>
      <c r="G298" s="131"/>
      <c r="H298" s="131"/>
      <c r="I298" s="120"/>
      <c r="J298" s="120"/>
      <c r="K298" s="131"/>
    </row>
    <row r="299" spans="2:11">
      <c r="B299" s="119"/>
      <c r="C299" s="131"/>
      <c r="D299" s="131"/>
      <c r="E299" s="131"/>
      <c r="F299" s="131"/>
      <c r="G299" s="131"/>
      <c r="H299" s="131"/>
      <c r="I299" s="120"/>
      <c r="J299" s="120"/>
      <c r="K299" s="131"/>
    </row>
    <row r="300" spans="2:11">
      <c r="B300" s="119"/>
      <c r="C300" s="131"/>
      <c r="D300" s="131"/>
      <c r="E300" s="131"/>
      <c r="F300" s="131"/>
      <c r="G300" s="131"/>
      <c r="H300" s="131"/>
      <c r="I300" s="120"/>
      <c r="J300" s="120"/>
      <c r="K300" s="131"/>
    </row>
    <row r="301" spans="2:11">
      <c r="B301" s="119"/>
      <c r="C301" s="131"/>
      <c r="D301" s="131"/>
      <c r="E301" s="131"/>
      <c r="F301" s="131"/>
      <c r="G301" s="131"/>
      <c r="H301" s="131"/>
      <c r="I301" s="120"/>
      <c r="J301" s="120"/>
      <c r="K301" s="131"/>
    </row>
    <row r="302" spans="2:11">
      <c r="B302" s="119"/>
      <c r="C302" s="131"/>
      <c r="D302" s="131"/>
      <c r="E302" s="131"/>
      <c r="F302" s="131"/>
      <c r="G302" s="131"/>
      <c r="H302" s="131"/>
      <c r="I302" s="120"/>
      <c r="J302" s="120"/>
      <c r="K302" s="131"/>
    </row>
    <row r="303" spans="2:11">
      <c r="B303" s="119"/>
      <c r="C303" s="131"/>
      <c r="D303" s="131"/>
      <c r="E303" s="131"/>
      <c r="F303" s="131"/>
      <c r="G303" s="131"/>
      <c r="H303" s="131"/>
      <c r="I303" s="120"/>
      <c r="J303" s="120"/>
      <c r="K303" s="131"/>
    </row>
    <row r="304" spans="2:11">
      <c r="B304" s="119"/>
      <c r="C304" s="131"/>
      <c r="D304" s="131"/>
      <c r="E304" s="131"/>
      <c r="F304" s="131"/>
      <c r="G304" s="131"/>
      <c r="H304" s="131"/>
      <c r="I304" s="120"/>
      <c r="J304" s="120"/>
      <c r="K304" s="131"/>
    </row>
    <row r="305" spans="2:11">
      <c r="B305" s="119"/>
      <c r="C305" s="131"/>
      <c r="D305" s="131"/>
      <c r="E305" s="131"/>
      <c r="F305" s="131"/>
      <c r="G305" s="131"/>
      <c r="H305" s="131"/>
      <c r="I305" s="120"/>
      <c r="J305" s="120"/>
      <c r="K305" s="131"/>
    </row>
    <row r="306" spans="2:11">
      <c r="B306" s="119"/>
      <c r="C306" s="131"/>
      <c r="D306" s="131"/>
      <c r="E306" s="131"/>
      <c r="F306" s="131"/>
      <c r="G306" s="131"/>
      <c r="H306" s="131"/>
      <c r="I306" s="120"/>
      <c r="J306" s="120"/>
      <c r="K306" s="131"/>
    </row>
    <row r="307" spans="2:11">
      <c r="B307" s="119"/>
      <c r="C307" s="131"/>
      <c r="D307" s="131"/>
      <c r="E307" s="131"/>
      <c r="F307" s="131"/>
      <c r="G307" s="131"/>
      <c r="H307" s="131"/>
      <c r="I307" s="120"/>
      <c r="J307" s="120"/>
      <c r="K307" s="131"/>
    </row>
    <row r="308" spans="2:11">
      <c r="B308" s="119"/>
      <c r="C308" s="131"/>
      <c r="D308" s="131"/>
      <c r="E308" s="131"/>
      <c r="F308" s="131"/>
      <c r="G308" s="131"/>
      <c r="H308" s="131"/>
      <c r="I308" s="120"/>
      <c r="J308" s="120"/>
      <c r="K308" s="131"/>
    </row>
    <row r="309" spans="2:11">
      <c r="B309" s="119"/>
      <c r="C309" s="131"/>
      <c r="D309" s="131"/>
      <c r="E309" s="131"/>
      <c r="F309" s="131"/>
      <c r="G309" s="131"/>
      <c r="H309" s="131"/>
      <c r="I309" s="120"/>
      <c r="J309" s="120"/>
      <c r="K309" s="131"/>
    </row>
    <row r="310" spans="2:11">
      <c r="B310" s="119"/>
      <c r="C310" s="131"/>
      <c r="D310" s="131"/>
      <c r="E310" s="131"/>
      <c r="F310" s="131"/>
      <c r="G310" s="131"/>
      <c r="H310" s="131"/>
      <c r="I310" s="120"/>
      <c r="J310" s="120"/>
      <c r="K310" s="131"/>
    </row>
    <row r="311" spans="2:11">
      <c r="B311" s="119"/>
      <c r="C311" s="131"/>
      <c r="D311" s="131"/>
      <c r="E311" s="131"/>
      <c r="F311" s="131"/>
      <c r="G311" s="131"/>
      <c r="H311" s="131"/>
      <c r="I311" s="120"/>
      <c r="J311" s="120"/>
      <c r="K311" s="131"/>
    </row>
    <row r="312" spans="2:11">
      <c r="B312" s="119"/>
      <c r="C312" s="131"/>
      <c r="D312" s="131"/>
      <c r="E312" s="131"/>
      <c r="F312" s="131"/>
      <c r="G312" s="131"/>
      <c r="H312" s="131"/>
      <c r="I312" s="120"/>
      <c r="J312" s="120"/>
      <c r="K312" s="131"/>
    </row>
    <row r="313" spans="2:11">
      <c r="B313" s="119"/>
      <c r="C313" s="131"/>
      <c r="D313" s="131"/>
      <c r="E313" s="131"/>
      <c r="F313" s="131"/>
      <c r="G313" s="131"/>
      <c r="H313" s="131"/>
      <c r="I313" s="120"/>
      <c r="J313" s="120"/>
      <c r="K313" s="131"/>
    </row>
    <row r="314" spans="2:11">
      <c r="B314" s="119"/>
      <c r="C314" s="131"/>
      <c r="D314" s="131"/>
      <c r="E314" s="131"/>
      <c r="F314" s="131"/>
      <c r="G314" s="131"/>
      <c r="H314" s="131"/>
      <c r="I314" s="120"/>
      <c r="J314" s="120"/>
      <c r="K314" s="131"/>
    </row>
    <row r="315" spans="2:11">
      <c r="B315" s="119"/>
      <c r="C315" s="131"/>
      <c r="D315" s="131"/>
      <c r="E315" s="131"/>
      <c r="F315" s="131"/>
      <c r="G315" s="131"/>
      <c r="H315" s="131"/>
      <c r="I315" s="120"/>
      <c r="J315" s="120"/>
      <c r="K315" s="131"/>
    </row>
    <row r="316" spans="2:11">
      <c r="B316" s="119"/>
      <c r="C316" s="131"/>
      <c r="D316" s="131"/>
      <c r="E316" s="131"/>
      <c r="F316" s="131"/>
      <c r="G316" s="131"/>
      <c r="H316" s="131"/>
      <c r="I316" s="120"/>
      <c r="J316" s="120"/>
      <c r="K316" s="131"/>
    </row>
    <row r="317" spans="2:11">
      <c r="B317" s="119"/>
      <c r="C317" s="131"/>
      <c r="D317" s="131"/>
      <c r="E317" s="131"/>
      <c r="F317" s="131"/>
      <c r="G317" s="131"/>
      <c r="H317" s="131"/>
      <c r="I317" s="120"/>
      <c r="J317" s="120"/>
      <c r="K317" s="131"/>
    </row>
    <row r="318" spans="2:11">
      <c r="B318" s="119"/>
      <c r="C318" s="131"/>
      <c r="D318" s="131"/>
      <c r="E318" s="131"/>
      <c r="F318" s="131"/>
      <c r="G318" s="131"/>
      <c r="H318" s="131"/>
      <c r="I318" s="120"/>
      <c r="J318" s="120"/>
      <c r="K318" s="131"/>
    </row>
    <row r="319" spans="2:11">
      <c r="B319" s="119"/>
      <c r="C319" s="131"/>
      <c r="D319" s="131"/>
      <c r="E319" s="131"/>
      <c r="F319" s="131"/>
      <c r="G319" s="131"/>
      <c r="H319" s="131"/>
      <c r="I319" s="120"/>
      <c r="J319" s="120"/>
      <c r="K319" s="131"/>
    </row>
    <row r="320" spans="2:11">
      <c r="B320" s="119"/>
      <c r="C320" s="131"/>
      <c r="D320" s="131"/>
      <c r="E320" s="131"/>
      <c r="F320" s="131"/>
      <c r="G320" s="131"/>
      <c r="H320" s="131"/>
      <c r="I320" s="120"/>
      <c r="J320" s="120"/>
      <c r="K320" s="131"/>
    </row>
    <row r="321" spans="2:11">
      <c r="B321" s="119"/>
      <c r="C321" s="131"/>
      <c r="D321" s="131"/>
      <c r="E321" s="131"/>
      <c r="F321" s="131"/>
      <c r="G321" s="131"/>
      <c r="H321" s="131"/>
      <c r="I321" s="120"/>
      <c r="J321" s="120"/>
      <c r="K321" s="131"/>
    </row>
    <row r="322" spans="2:11">
      <c r="B322" s="119"/>
      <c r="C322" s="131"/>
      <c r="D322" s="131"/>
      <c r="E322" s="131"/>
      <c r="F322" s="131"/>
      <c r="G322" s="131"/>
      <c r="H322" s="131"/>
      <c r="I322" s="120"/>
      <c r="J322" s="120"/>
      <c r="K322" s="131"/>
    </row>
    <row r="323" spans="2:11">
      <c r="B323" s="119"/>
      <c r="C323" s="131"/>
      <c r="D323" s="131"/>
      <c r="E323" s="131"/>
      <c r="F323" s="131"/>
      <c r="G323" s="131"/>
      <c r="H323" s="131"/>
      <c r="I323" s="120"/>
      <c r="J323" s="120"/>
      <c r="K323" s="131"/>
    </row>
    <row r="324" spans="2:11">
      <c r="B324" s="119"/>
      <c r="C324" s="131"/>
      <c r="D324" s="131"/>
      <c r="E324" s="131"/>
      <c r="F324" s="131"/>
      <c r="G324" s="131"/>
      <c r="H324" s="131"/>
      <c r="I324" s="120"/>
      <c r="J324" s="120"/>
      <c r="K324" s="131"/>
    </row>
    <row r="325" spans="2:11">
      <c r="B325" s="119"/>
      <c r="C325" s="131"/>
      <c r="D325" s="131"/>
      <c r="E325" s="131"/>
      <c r="F325" s="131"/>
      <c r="G325" s="131"/>
      <c r="H325" s="131"/>
      <c r="I325" s="120"/>
      <c r="J325" s="120"/>
      <c r="K325" s="131"/>
    </row>
    <row r="326" spans="2:11">
      <c r="B326" s="119"/>
      <c r="C326" s="131"/>
      <c r="D326" s="131"/>
      <c r="E326" s="131"/>
      <c r="F326" s="131"/>
      <c r="G326" s="131"/>
      <c r="H326" s="131"/>
      <c r="I326" s="120"/>
      <c r="J326" s="120"/>
      <c r="K326" s="131"/>
    </row>
    <row r="327" spans="2:11">
      <c r="B327" s="119"/>
      <c r="C327" s="131"/>
      <c r="D327" s="131"/>
      <c r="E327" s="131"/>
      <c r="F327" s="131"/>
      <c r="G327" s="131"/>
      <c r="H327" s="131"/>
      <c r="I327" s="120"/>
      <c r="J327" s="120"/>
      <c r="K327" s="131"/>
    </row>
    <row r="328" spans="2:11">
      <c r="B328" s="119"/>
      <c r="C328" s="131"/>
      <c r="D328" s="131"/>
      <c r="E328" s="131"/>
      <c r="F328" s="131"/>
      <c r="G328" s="131"/>
      <c r="H328" s="131"/>
      <c r="I328" s="120"/>
      <c r="J328" s="120"/>
      <c r="K328" s="131"/>
    </row>
    <row r="329" spans="2:11">
      <c r="B329" s="119"/>
      <c r="C329" s="131"/>
      <c r="D329" s="131"/>
      <c r="E329" s="131"/>
      <c r="F329" s="131"/>
      <c r="G329" s="131"/>
      <c r="H329" s="131"/>
      <c r="I329" s="120"/>
      <c r="J329" s="120"/>
      <c r="K329" s="131"/>
    </row>
    <row r="330" spans="2:11">
      <c r="B330" s="119"/>
      <c r="C330" s="131"/>
      <c r="D330" s="131"/>
      <c r="E330" s="131"/>
      <c r="F330" s="131"/>
      <c r="G330" s="131"/>
      <c r="H330" s="131"/>
      <c r="I330" s="120"/>
      <c r="J330" s="120"/>
      <c r="K330" s="131"/>
    </row>
    <row r="331" spans="2:11">
      <c r="B331" s="119"/>
      <c r="C331" s="131"/>
      <c r="D331" s="131"/>
      <c r="E331" s="131"/>
      <c r="F331" s="131"/>
      <c r="G331" s="131"/>
      <c r="H331" s="131"/>
      <c r="I331" s="120"/>
      <c r="J331" s="120"/>
      <c r="K331" s="131"/>
    </row>
    <row r="332" spans="2:11">
      <c r="B332" s="119"/>
      <c r="C332" s="131"/>
      <c r="D332" s="131"/>
      <c r="E332" s="131"/>
      <c r="F332" s="131"/>
      <c r="G332" s="131"/>
      <c r="H332" s="131"/>
      <c r="I332" s="120"/>
      <c r="J332" s="120"/>
      <c r="K332" s="131"/>
    </row>
    <row r="333" spans="2:11">
      <c r="B333" s="119"/>
      <c r="C333" s="131"/>
      <c r="D333" s="131"/>
      <c r="E333" s="131"/>
      <c r="F333" s="131"/>
      <c r="G333" s="131"/>
      <c r="H333" s="131"/>
      <c r="I333" s="120"/>
      <c r="J333" s="120"/>
      <c r="K333" s="131"/>
    </row>
    <row r="334" spans="2:11">
      <c r="B334" s="119"/>
      <c r="C334" s="131"/>
      <c r="D334" s="131"/>
      <c r="E334" s="131"/>
      <c r="F334" s="131"/>
      <c r="G334" s="131"/>
      <c r="H334" s="131"/>
      <c r="I334" s="120"/>
      <c r="J334" s="120"/>
      <c r="K334" s="131"/>
    </row>
    <row r="335" spans="2:11">
      <c r="B335" s="119"/>
      <c r="C335" s="131"/>
      <c r="D335" s="131"/>
      <c r="E335" s="131"/>
      <c r="F335" s="131"/>
      <c r="G335" s="131"/>
      <c r="H335" s="131"/>
      <c r="I335" s="120"/>
      <c r="J335" s="120"/>
      <c r="K335" s="131"/>
    </row>
    <row r="336" spans="2:11">
      <c r="B336" s="119"/>
      <c r="C336" s="131"/>
      <c r="D336" s="131"/>
      <c r="E336" s="131"/>
      <c r="F336" s="131"/>
      <c r="G336" s="131"/>
      <c r="H336" s="131"/>
      <c r="I336" s="120"/>
      <c r="J336" s="120"/>
      <c r="K336" s="131"/>
    </row>
    <row r="337" spans="2:11">
      <c r="B337" s="119"/>
      <c r="C337" s="131"/>
      <c r="D337" s="131"/>
      <c r="E337" s="131"/>
      <c r="F337" s="131"/>
      <c r="G337" s="131"/>
      <c r="H337" s="131"/>
      <c r="I337" s="120"/>
      <c r="J337" s="120"/>
      <c r="K337" s="131"/>
    </row>
    <row r="338" spans="2:11">
      <c r="B338" s="119"/>
      <c r="C338" s="131"/>
      <c r="D338" s="131"/>
      <c r="E338" s="131"/>
      <c r="F338" s="131"/>
      <c r="G338" s="131"/>
      <c r="H338" s="131"/>
      <c r="I338" s="120"/>
      <c r="J338" s="120"/>
      <c r="K338" s="131"/>
    </row>
    <row r="339" spans="2:11">
      <c r="B339" s="119"/>
      <c r="C339" s="131"/>
      <c r="D339" s="131"/>
      <c r="E339" s="131"/>
      <c r="F339" s="131"/>
      <c r="G339" s="131"/>
      <c r="H339" s="131"/>
      <c r="I339" s="120"/>
      <c r="J339" s="120"/>
      <c r="K339" s="131"/>
    </row>
    <row r="340" spans="2:11">
      <c r="B340" s="119"/>
      <c r="C340" s="131"/>
      <c r="D340" s="131"/>
      <c r="E340" s="131"/>
      <c r="F340" s="131"/>
      <c r="G340" s="131"/>
      <c r="H340" s="131"/>
      <c r="I340" s="120"/>
      <c r="J340" s="120"/>
      <c r="K340" s="131"/>
    </row>
    <row r="341" spans="2:11">
      <c r="B341" s="119"/>
      <c r="C341" s="131"/>
      <c r="D341" s="131"/>
      <c r="E341" s="131"/>
      <c r="F341" s="131"/>
      <c r="G341" s="131"/>
      <c r="H341" s="131"/>
      <c r="I341" s="120"/>
      <c r="J341" s="120"/>
      <c r="K341" s="131"/>
    </row>
    <row r="342" spans="2:11">
      <c r="B342" s="119"/>
      <c r="C342" s="131"/>
      <c r="D342" s="131"/>
      <c r="E342" s="131"/>
      <c r="F342" s="131"/>
      <c r="G342" s="131"/>
      <c r="H342" s="131"/>
      <c r="I342" s="120"/>
      <c r="J342" s="120"/>
      <c r="K342" s="131"/>
    </row>
    <row r="343" spans="2:11">
      <c r="B343" s="119"/>
      <c r="C343" s="131"/>
      <c r="D343" s="131"/>
      <c r="E343" s="131"/>
      <c r="F343" s="131"/>
      <c r="G343" s="131"/>
      <c r="H343" s="131"/>
      <c r="I343" s="120"/>
      <c r="J343" s="120"/>
      <c r="K343" s="131"/>
    </row>
    <row r="344" spans="2:11">
      <c r="B344" s="119"/>
      <c r="C344" s="131"/>
      <c r="D344" s="131"/>
      <c r="E344" s="131"/>
      <c r="F344" s="131"/>
      <c r="G344" s="131"/>
      <c r="H344" s="131"/>
      <c r="I344" s="120"/>
      <c r="J344" s="120"/>
      <c r="K344" s="131"/>
    </row>
    <row r="345" spans="2:11">
      <c r="B345" s="119"/>
      <c r="C345" s="131"/>
      <c r="D345" s="131"/>
      <c r="E345" s="131"/>
      <c r="F345" s="131"/>
      <c r="G345" s="131"/>
      <c r="H345" s="131"/>
      <c r="I345" s="120"/>
      <c r="J345" s="120"/>
      <c r="K345" s="131"/>
    </row>
    <row r="346" spans="2:11">
      <c r="B346" s="119"/>
      <c r="C346" s="131"/>
      <c r="D346" s="131"/>
      <c r="E346" s="131"/>
      <c r="F346" s="131"/>
      <c r="G346" s="131"/>
      <c r="H346" s="131"/>
      <c r="I346" s="120"/>
      <c r="J346" s="120"/>
      <c r="K346" s="131"/>
    </row>
    <row r="347" spans="2:11">
      <c r="B347" s="119"/>
      <c r="C347" s="131"/>
      <c r="D347" s="131"/>
      <c r="E347" s="131"/>
      <c r="F347" s="131"/>
      <c r="G347" s="131"/>
      <c r="H347" s="131"/>
      <c r="I347" s="120"/>
      <c r="J347" s="120"/>
      <c r="K347" s="131"/>
    </row>
    <row r="348" spans="2:11">
      <c r="B348" s="119"/>
      <c r="C348" s="131"/>
      <c r="D348" s="131"/>
      <c r="E348" s="131"/>
      <c r="F348" s="131"/>
      <c r="G348" s="131"/>
      <c r="H348" s="131"/>
      <c r="I348" s="120"/>
      <c r="J348" s="120"/>
      <c r="K348" s="131"/>
    </row>
    <row r="349" spans="2:11">
      <c r="B349" s="119"/>
      <c r="C349" s="131"/>
      <c r="D349" s="131"/>
      <c r="E349" s="131"/>
      <c r="F349" s="131"/>
      <c r="G349" s="131"/>
      <c r="H349" s="131"/>
      <c r="I349" s="120"/>
      <c r="J349" s="120"/>
      <c r="K349" s="131"/>
    </row>
    <row r="350" spans="2:11">
      <c r="B350" s="119"/>
      <c r="C350" s="131"/>
      <c r="D350" s="131"/>
      <c r="E350" s="131"/>
      <c r="F350" s="131"/>
      <c r="G350" s="131"/>
      <c r="H350" s="131"/>
      <c r="I350" s="120"/>
      <c r="J350" s="120"/>
      <c r="K350" s="131"/>
    </row>
    <row r="351" spans="2:11">
      <c r="B351" s="119"/>
      <c r="C351" s="131"/>
      <c r="D351" s="131"/>
      <c r="E351" s="131"/>
      <c r="F351" s="131"/>
      <c r="G351" s="131"/>
      <c r="H351" s="131"/>
      <c r="I351" s="120"/>
      <c r="J351" s="120"/>
      <c r="K351" s="131"/>
    </row>
    <row r="352" spans="2:11">
      <c r="B352" s="119"/>
      <c r="C352" s="131"/>
      <c r="D352" s="131"/>
      <c r="E352" s="131"/>
      <c r="F352" s="131"/>
      <c r="G352" s="131"/>
      <c r="H352" s="131"/>
      <c r="I352" s="120"/>
      <c r="J352" s="120"/>
      <c r="K352" s="131"/>
    </row>
    <row r="353" spans="2:11">
      <c r="B353" s="119"/>
      <c r="C353" s="131"/>
      <c r="D353" s="131"/>
      <c r="E353" s="131"/>
      <c r="F353" s="131"/>
      <c r="G353" s="131"/>
      <c r="H353" s="131"/>
      <c r="I353" s="120"/>
      <c r="J353" s="120"/>
      <c r="K353" s="131"/>
    </row>
    <row r="354" spans="2:11">
      <c r="B354" s="119"/>
      <c r="C354" s="131"/>
      <c r="D354" s="131"/>
      <c r="E354" s="131"/>
      <c r="F354" s="131"/>
      <c r="G354" s="131"/>
      <c r="H354" s="131"/>
      <c r="I354" s="120"/>
      <c r="J354" s="120"/>
      <c r="K354" s="131"/>
    </row>
    <row r="355" spans="2:11">
      <c r="B355" s="119"/>
      <c r="C355" s="131"/>
      <c r="D355" s="131"/>
      <c r="E355" s="131"/>
      <c r="F355" s="131"/>
      <c r="G355" s="131"/>
      <c r="H355" s="131"/>
      <c r="I355" s="120"/>
      <c r="J355" s="120"/>
      <c r="K355" s="131"/>
    </row>
    <row r="356" spans="2:11">
      <c r="B356" s="119"/>
      <c r="C356" s="131"/>
      <c r="D356" s="131"/>
      <c r="E356" s="131"/>
      <c r="F356" s="131"/>
      <c r="G356" s="131"/>
      <c r="H356" s="131"/>
      <c r="I356" s="120"/>
      <c r="J356" s="120"/>
      <c r="K356" s="131"/>
    </row>
    <row r="357" spans="2:11">
      <c r="B357" s="119"/>
      <c r="C357" s="131"/>
      <c r="D357" s="131"/>
      <c r="E357" s="131"/>
      <c r="F357" s="131"/>
      <c r="G357" s="131"/>
      <c r="H357" s="131"/>
      <c r="I357" s="120"/>
      <c r="J357" s="120"/>
      <c r="K357" s="131"/>
    </row>
    <row r="358" spans="2:11">
      <c r="B358" s="119"/>
      <c r="C358" s="131"/>
      <c r="D358" s="131"/>
      <c r="E358" s="131"/>
      <c r="F358" s="131"/>
      <c r="G358" s="131"/>
      <c r="H358" s="131"/>
      <c r="I358" s="120"/>
      <c r="J358" s="120"/>
      <c r="K358" s="131"/>
    </row>
    <row r="359" spans="2:11">
      <c r="B359" s="119"/>
      <c r="C359" s="131"/>
      <c r="D359" s="131"/>
      <c r="E359" s="131"/>
      <c r="F359" s="131"/>
      <c r="G359" s="131"/>
      <c r="H359" s="131"/>
      <c r="I359" s="120"/>
      <c r="J359" s="120"/>
      <c r="K359" s="131"/>
    </row>
    <row r="360" spans="2:11">
      <c r="B360" s="119"/>
      <c r="C360" s="131"/>
      <c r="D360" s="131"/>
      <c r="E360" s="131"/>
      <c r="F360" s="131"/>
      <c r="G360" s="131"/>
      <c r="H360" s="131"/>
      <c r="I360" s="120"/>
      <c r="J360" s="120"/>
      <c r="K360" s="131"/>
    </row>
    <row r="361" spans="2:11">
      <c r="B361" s="119"/>
      <c r="C361" s="131"/>
      <c r="D361" s="131"/>
      <c r="E361" s="131"/>
      <c r="F361" s="131"/>
      <c r="G361" s="131"/>
      <c r="H361" s="131"/>
      <c r="I361" s="120"/>
      <c r="J361" s="120"/>
      <c r="K361" s="131"/>
    </row>
    <row r="362" spans="2:11">
      <c r="B362" s="119"/>
      <c r="C362" s="131"/>
      <c r="D362" s="131"/>
      <c r="E362" s="131"/>
      <c r="F362" s="131"/>
      <c r="G362" s="131"/>
      <c r="H362" s="131"/>
      <c r="I362" s="120"/>
      <c r="J362" s="120"/>
      <c r="K362" s="131"/>
    </row>
    <row r="363" spans="2:11">
      <c r="B363" s="119"/>
      <c r="C363" s="131"/>
      <c r="D363" s="131"/>
      <c r="E363" s="131"/>
      <c r="F363" s="131"/>
      <c r="G363" s="131"/>
      <c r="H363" s="131"/>
      <c r="I363" s="120"/>
      <c r="J363" s="120"/>
      <c r="K363" s="131"/>
    </row>
    <row r="364" spans="2:11">
      <c r="B364" s="119"/>
      <c r="C364" s="131"/>
      <c r="D364" s="131"/>
      <c r="E364" s="131"/>
      <c r="F364" s="131"/>
      <c r="G364" s="131"/>
      <c r="H364" s="131"/>
      <c r="I364" s="120"/>
      <c r="J364" s="120"/>
      <c r="K364" s="131"/>
    </row>
    <row r="365" spans="2:11">
      <c r="B365" s="119"/>
      <c r="C365" s="131"/>
      <c r="D365" s="131"/>
      <c r="E365" s="131"/>
      <c r="F365" s="131"/>
      <c r="G365" s="131"/>
      <c r="H365" s="131"/>
      <c r="I365" s="120"/>
      <c r="J365" s="120"/>
      <c r="K365" s="131"/>
    </row>
    <row r="366" spans="2:11">
      <c r="B366" s="119"/>
      <c r="C366" s="131"/>
      <c r="D366" s="131"/>
      <c r="E366" s="131"/>
      <c r="F366" s="131"/>
      <c r="G366" s="131"/>
      <c r="H366" s="131"/>
      <c r="I366" s="120"/>
      <c r="J366" s="120"/>
      <c r="K366" s="131"/>
    </row>
    <row r="367" spans="2:11">
      <c r="B367" s="119"/>
      <c r="C367" s="131"/>
      <c r="D367" s="131"/>
      <c r="E367" s="131"/>
      <c r="F367" s="131"/>
      <c r="G367" s="131"/>
      <c r="H367" s="131"/>
      <c r="I367" s="120"/>
      <c r="J367" s="120"/>
      <c r="K367" s="131"/>
    </row>
    <row r="368" spans="2:11">
      <c r="B368" s="119"/>
      <c r="C368" s="131"/>
      <c r="D368" s="131"/>
      <c r="E368" s="131"/>
      <c r="F368" s="131"/>
      <c r="G368" s="131"/>
      <c r="H368" s="131"/>
      <c r="I368" s="120"/>
      <c r="J368" s="120"/>
      <c r="K368" s="131"/>
    </row>
    <row r="369" spans="2:11">
      <c r="B369" s="119"/>
      <c r="C369" s="131"/>
      <c r="D369" s="131"/>
      <c r="E369" s="131"/>
      <c r="F369" s="131"/>
      <c r="G369" s="131"/>
      <c r="H369" s="131"/>
      <c r="I369" s="120"/>
      <c r="J369" s="120"/>
      <c r="K369" s="131"/>
    </row>
    <row r="370" spans="2:11">
      <c r="B370" s="119"/>
      <c r="C370" s="131"/>
      <c r="D370" s="131"/>
      <c r="E370" s="131"/>
      <c r="F370" s="131"/>
      <c r="G370" s="131"/>
      <c r="H370" s="131"/>
      <c r="I370" s="120"/>
      <c r="J370" s="120"/>
      <c r="K370" s="131"/>
    </row>
    <row r="371" spans="2:11">
      <c r="B371" s="119"/>
      <c r="C371" s="131"/>
      <c r="D371" s="131"/>
      <c r="E371" s="131"/>
      <c r="F371" s="131"/>
      <c r="G371" s="131"/>
      <c r="H371" s="131"/>
      <c r="I371" s="120"/>
      <c r="J371" s="120"/>
      <c r="K371" s="131"/>
    </row>
    <row r="372" spans="2:11">
      <c r="B372" s="119"/>
      <c r="C372" s="131"/>
      <c r="D372" s="131"/>
      <c r="E372" s="131"/>
      <c r="F372" s="131"/>
      <c r="G372" s="131"/>
      <c r="H372" s="131"/>
      <c r="I372" s="120"/>
      <c r="J372" s="120"/>
      <c r="K372" s="131"/>
    </row>
    <row r="373" spans="2:11">
      <c r="B373" s="119"/>
      <c r="C373" s="131"/>
      <c r="D373" s="131"/>
      <c r="E373" s="131"/>
      <c r="F373" s="131"/>
      <c r="G373" s="131"/>
      <c r="H373" s="131"/>
      <c r="I373" s="120"/>
      <c r="J373" s="120"/>
      <c r="K373" s="131"/>
    </row>
    <row r="374" spans="2:11">
      <c r="B374" s="119"/>
      <c r="C374" s="131"/>
      <c r="D374" s="131"/>
      <c r="E374" s="131"/>
      <c r="F374" s="131"/>
      <c r="G374" s="131"/>
      <c r="H374" s="131"/>
      <c r="I374" s="120"/>
      <c r="J374" s="120"/>
      <c r="K374" s="131"/>
    </row>
    <row r="375" spans="2:11">
      <c r="B375" s="119"/>
      <c r="C375" s="131"/>
      <c r="D375" s="131"/>
      <c r="E375" s="131"/>
      <c r="F375" s="131"/>
      <c r="G375" s="131"/>
      <c r="H375" s="131"/>
      <c r="I375" s="120"/>
      <c r="J375" s="120"/>
      <c r="K375" s="131"/>
    </row>
    <row r="376" spans="2:11">
      <c r="B376" s="119"/>
      <c r="C376" s="131"/>
      <c r="D376" s="131"/>
      <c r="E376" s="131"/>
      <c r="F376" s="131"/>
      <c r="G376" s="131"/>
      <c r="H376" s="131"/>
      <c r="I376" s="120"/>
      <c r="J376" s="120"/>
      <c r="K376" s="131"/>
    </row>
    <row r="377" spans="2:11">
      <c r="B377" s="119"/>
      <c r="C377" s="131"/>
      <c r="D377" s="131"/>
      <c r="E377" s="131"/>
      <c r="F377" s="131"/>
      <c r="G377" s="131"/>
      <c r="H377" s="131"/>
      <c r="I377" s="120"/>
      <c r="J377" s="120"/>
      <c r="K377" s="131"/>
    </row>
    <row r="378" spans="2:11">
      <c r="B378" s="119"/>
      <c r="C378" s="131"/>
      <c r="D378" s="131"/>
      <c r="E378" s="131"/>
      <c r="F378" s="131"/>
      <c r="G378" s="131"/>
      <c r="H378" s="131"/>
      <c r="I378" s="120"/>
      <c r="J378" s="120"/>
      <c r="K378" s="131"/>
    </row>
    <row r="379" spans="2:11">
      <c r="B379" s="119"/>
      <c r="C379" s="131"/>
      <c r="D379" s="131"/>
      <c r="E379" s="131"/>
      <c r="F379" s="131"/>
      <c r="G379" s="131"/>
      <c r="H379" s="131"/>
      <c r="I379" s="120"/>
      <c r="J379" s="120"/>
      <c r="K379" s="131"/>
    </row>
    <row r="380" spans="2:11">
      <c r="B380" s="119"/>
      <c r="C380" s="131"/>
      <c r="D380" s="131"/>
      <c r="E380" s="131"/>
      <c r="F380" s="131"/>
      <c r="G380" s="131"/>
      <c r="H380" s="131"/>
      <c r="I380" s="120"/>
      <c r="J380" s="120"/>
      <c r="K380" s="131"/>
    </row>
    <row r="381" spans="2:11">
      <c r="B381" s="119"/>
      <c r="C381" s="131"/>
      <c r="D381" s="131"/>
      <c r="E381" s="131"/>
      <c r="F381" s="131"/>
      <c r="G381" s="131"/>
      <c r="H381" s="131"/>
      <c r="I381" s="120"/>
      <c r="J381" s="120"/>
      <c r="K381" s="131"/>
    </row>
    <row r="382" spans="2:11">
      <c r="B382" s="119"/>
      <c r="C382" s="131"/>
      <c r="D382" s="131"/>
      <c r="E382" s="131"/>
      <c r="F382" s="131"/>
      <c r="G382" s="131"/>
      <c r="H382" s="131"/>
      <c r="I382" s="120"/>
      <c r="J382" s="120"/>
      <c r="K382" s="131"/>
    </row>
    <row r="383" spans="2:11">
      <c r="B383" s="119"/>
      <c r="C383" s="131"/>
      <c r="D383" s="131"/>
      <c r="E383" s="131"/>
      <c r="F383" s="131"/>
      <c r="G383" s="131"/>
      <c r="H383" s="131"/>
      <c r="I383" s="120"/>
      <c r="J383" s="120"/>
      <c r="K383" s="131"/>
    </row>
    <row r="384" spans="2:11">
      <c r="B384" s="119"/>
      <c r="C384" s="131"/>
      <c r="D384" s="131"/>
      <c r="E384" s="131"/>
      <c r="F384" s="131"/>
      <c r="G384" s="131"/>
      <c r="H384" s="131"/>
      <c r="I384" s="120"/>
      <c r="J384" s="120"/>
      <c r="K384" s="131"/>
    </row>
    <row r="385" spans="2:11">
      <c r="B385" s="119"/>
      <c r="C385" s="131"/>
      <c r="D385" s="131"/>
      <c r="E385" s="131"/>
      <c r="F385" s="131"/>
      <c r="G385" s="131"/>
      <c r="H385" s="131"/>
      <c r="I385" s="120"/>
      <c r="J385" s="120"/>
      <c r="K385" s="131"/>
    </row>
    <row r="386" spans="2:11">
      <c r="B386" s="119"/>
      <c r="C386" s="131"/>
      <c r="D386" s="131"/>
      <c r="E386" s="131"/>
      <c r="F386" s="131"/>
      <c r="G386" s="131"/>
      <c r="H386" s="131"/>
      <c r="I386" s="120"/>
      <c r="J386" s="120"/>
      <c r="K386" s="131"/>
    </row>
    <row r="387" spans="2:11">
      <c r="B387" s="119"/>
      <c r="C387" s="131"/>
      <c r="D387" s="131"/>
      <c r="E387" s="131"/>
      <c r="F387" s="131"/>
      <c r="G387" s="131"/>
      <c r="H387" s="131"/>
      <c r="I387" s="120"/>
      <c r="J387" s="120"/>
      <c r="K387" s="131"/>
    </row>
    <row r="388" spans="2:11">
      <c r="B388" s="119"/>
      <c r="C388" s="131"/>
      <c r="D388" s="131"/>
      <c r="E388" s="131"/>
      <c r="F388" s="131"/>
      <c r="G388" s="131"/>
      <c r="H388" s="131"/>
      <c r="I388" s="120"/>
      <c r="J388" s="120"/>
      <c r="K388" s="131"/>
    </row>
    <row r="389" spans="2:11">
      <c r="B389" s="119"/>
      <c r="C389" s="131"/>
      <c r="D389" s="131"/>
      <c r="E389" s="131"/>
      <c r="F389" s="131"/>
      <c r="G389" s="131"/>
      <c r="H389" s="131"/>
      <c r="I389" s="120"/>
      <c r="J389" s="120"/>
      <c r="K389" s="131"/>
    </row>
    <row r="390" spans="2:11">
      <c r="B390" s="119"/>
      <c r="C390" s="131"/>
      <c r="D390" s="131"/>
      <c r="E390" s="131"/>
      <c r="F390" s="131"/>
      <c r="G390" s="131"/>
      <c r="H390" s="131"/>
      <c r="I390" s="120"/>
      <c r="J390" s="120"/>
      <c r="K390" s="131"/>
    </row>
    <row r="391" spans="2:11">
      <c r="B391" s="119"/>
      <c r="C391" s="131"/>
      <c r="D391" s="131"/>
      <c r="E391" s="131"/>
      <c r="F391" s="131"/>
      <c r="G391" s="131"/>
      <c r="H391" s="131"/>
      <c r="I391" s="120"/>
      <c r="J391" s="120"/>
      <c r="K391" s="131"/>
    </row>
    <row r="392" spans="2:11">
      <c r="B392" s="119"/>
      <c r="C392" s="131"/>
      <c r="D392" s="131"/>
      <c r="E392" s="131"/>
      <c r="F392" s="131"/>
      <c r="G392" s="131"/>
      <c r="H392" s="131"/>
      <c r="I392" s="120"/>
      <c r="J392" s="120"/>
      <c r="K392" s="131"/>
    </row>
    <row r="393" spans="2:11">
      <c r="B393" s="119"/>
      <c r="C393" s="131"/>
      <c r="D393" s="131"/>
      <c r="E393" s="131"/>
      <c r="F393" s="131"/>
      <c r="G393" s="131"/>
      <c r="H393" s="131"/>
      <c r="I393" s="120"/>
      <c r="J393" s="120"/>
      <c r="K393" s="131"/>
    </row>
    <row r="394" spans="2:11">
      <c r="B394" s="119"/>
      <c r="C394" s="131"/>
      <c r="D394" s="131"/>
      <c r="E394" s="131"/>
      <c r="F394" s="131"/>
      <c r="G394" s="131"/>
      <c r="H394" s="131"/>
      <c r="I394" s="120"/>
      <c r="J394" s="120"/>
      <c r="K394" s="131"/>
    </row>
    <row r="395" spans="2:11">
      <c r="B395" s="119"/>
      <c r="C395" s="131"/>
      <c r="D395" s="131"/>
      <c r="E395" s="131"/>
      <c r="F395" s="131"/>
      <c r="G395" s="131"/>
      <c r="H395" s="131"/>
      <c r="I395" s="120"/>
      <c r="J395" s="120"/>
      <c r="K395" s="131"/>
    </row>
    <row r="396" spans="2:11">
      <c r="B396" s="119"/>
      <c r="C396" s="131"/>
      <c r="D396" s="131"/>
      <c r="E396" s="131"/>
      <c r="F396" s="131"/>
      <c r="G396" s="131"/>
      <c r="H396" s="131"/>
      <c r="I396" s="120"/>
      <c r="J396" s="120"/>
      <c r="K396" s="131"/>
    </row>
    <row r="397" spans="2:11">
      <c r="B397" s="119"/>
      <c r="C397" s="131"/>
      <c r="D397" s="131"/>
      <c r="E397" s="131"/>
      <c r="F397" s="131"/>
      <c r="G397" s="131"/>
      <c r="H397" s="131"/>
      <c r="I397" s="120"/>
      <c r="J397" s="120"/>
      <c r="K397" s="131"/>
    </row>
    <row r="398" spans="2:11">
      <c r="B398" s="119"/>
      <c r="C398" s="131"/>
      <c r="D398" s="131"/>
      <c r="E398" s="131"/>
      <c r="F398" s="131"/>
      <c r="G398" s="131"/>
      <c r="H398" s="131"/>
      <c r="I398" s="120"/>
      <c r="J398" s="120"/>
      <c r="K398" s="131"/>
    </row>
    <row r="399" spans="2:11">
      <c r="B399" s="119"/>
      <c r="C399" s="131"/>
      <c r="D399" s="131"/>
      <c r="E399" s="131"/>
      <c r="F399" s="131"/>
      <c r="G399" s="131"/>
      <c r="H399" s="131"/>
      <c r="I399" s="120"/>
      <c r="J399" s="120"/>
      <c r="K399" s="131"/>
    </row>
    <row r="400" spans="2:11">
      <c r="B400" s="119"/>
      <c r="C400" s="131"/>
      <c r="D400" s="131"/>
      <c r="E400" s="131"/>
      <c r="F400" s="131"/>
      <c r="G400" s="131"/>
      <c r="H400" s="131"/>
      <c r="I400" s="120"/>
      <c r="J400" s="120"/>
      <c r="K400" s="131"/>
    </row>
    <row r="401" spans="2:11">
      <c r="B401" s="119"/>
      <c r="C401" s="131"/>
      <c r="D401" s="131"/>
      <c r="E401" s="131"/>
      <c r="F401" s="131"/>
      <c r="G401" s="131"/>
      <c r="H401" s="131"/>
      <c r="I401" s="120"/>
      <c r="J401" s="120"/>
      <c r="K401" s="131"/>
    </row>
    <row r="402" spans="2:11">
      <c r="B402" s="119"/>
      <c r="C402" s="131"/>
      <c r="D402" s="131"/>
      <c r="E402" s="131"/>
      <c r="F402" s="131"/>
      <c r="G402" s="131"/>
      <c r="H402" s="131"/>
      <c r="I402" s="120"/>
      <c r="J402" s="120"/>
      <c r="K402" s="131"/>
    </row>
    <row r="403" spans="2:11">
      <c r="B403" s="119"/>
      <c r="C403" s="131"/>
      <c r="D403" s="131"/>
      <c r="E403" s="131"/>
      <c r="F403" s="131"/>
      <c r="G403" s="131"/>
      <c r="H403" s="131"/>
      <c r="I403" s="120"/>
      <c r="J403" s="120"/>
      <c r="K403" s="131"/>
    </row>
    <row r="404" spans="2:11">
      <c r="B404" s="119"/>
      <c r="C404" s="131"/>
      <c r="D404" s="131"/>
      <c r="E404" s="131"/>
      <c r="F404" s="131"/>
      <c r="G404" s="131"/>
      <c r="H404" s="131"/>
      <c r="I404" s="120"/>
      <c r="J404" s="120"/>
      <c r="K404" s="131"/>
    </row>
    <row r="405" spans="2:11">
      <c r="B405" s="119"/>
      <c r="C405" s="131"/>
      <c r="D405" s="131"/>
      <c r="E405" s="131"/>
      <c r="F405" s="131"/>
      <c r="G405" s="131"/>
      <c r="H405" s="131"/>
      <c r="I405" s="120"/>
      <c r="J405" s="120"/>
      <c r="K405" s="131"/>
    </row>
    <row r="406" spans="2:11">
      <c r="B406" s="119"/>
      <c r="C406" s="131"/>
      <c r="D406" s="131"/>
      <c r="E406" s="131"/>
      <c r="F406" s="131"/>
      <c r="G406" s="131"/>
      <c r="H406" s="131"/>
      <c r="I406" s="120"/>
      <c r="J406" s="120"/>
      <c r="K406" s="131"/>
    </row>
    <row r="407" spans="2:11">
      <c r="B407" s="119"/>
      <c r="C407" s="131"/>
      <c r="D407" s="131"/>
      <c r="E407" s="131"/>
      <c r="F407" s="131"/>
      <c r="G407" s="131"/>
      <c r="H407" s="131"/>
      <c r="I407" s="120"/>
      <c r="J407" s="120"/>
      <c r="K407" s="131"/>
    </row>
    <row r="408" spans="2:11">
      <c r="B408" s="119"/>
      <c r="C408" s="131"/>
      <c r="D408" s="131"/>
      <c r="E408" s="131"/>
      <c r="F408" s="131"/>
      <c r="G408" s="131"/>
      <c r="H408" s="131"/>
      <c r="I408" s="120"/>
      <c r="J408" s="120"/>
      <c r="K408" s="131"/>
    </row>
    <row r="409" spans="2:11">
      <c r="B409" s="119"/>
      <c r="C409" s="131"/>
      <c r="D409" s="131"/>
      <c r="E409" s="131"/>
      <c r="F409" s="131"/>
      <c r="G409" s="131"/>
      <c r="H409" s="131"/>
      <c r="I409" s="120"/>
      <c r="J409" s="120"/>
      <c r="K409" s="131"/>
    </row>
    <row r="410" spans="2:11">
      <c r="B410" s="119"/>
      <c r="C410" s="131"/>
      <c r="D410" s="131"/>
      <c r="E410" s="131"/>
      <c r="F410" s="131"/>
      <c r="G410" s="131"/>
      <c r="H410" s="131"/>
      <c r="I410" s="120"/>
      <c r="J410" s="120"/>
      <c r="K410" s="131"/>
    </row>
    <row r="411" spans="2:11">
      <c r="B411" s="119"/>
      <c r="C411" s="131"/>
      <c r="D411" s="131"/>
      <c r="E411" s="131"/>
      <c r="F411" s="131"/>
      <c r="G411" s="131"/>
      <c r="H411" s="131"/>
      <c r="I411" s="120"/>
      <c r="J411" s="120"/>
      <c r="K411" s="131"/>
    </row>
    <row r="412" spans="2:11">
      <c r="B412" s="119"/>
      <c r="C412" s="131"/>
      <c r="D412" s="131"/>
      <c r="E412" s="131"/>
      <c r="F412" s="131"/>
      <c r="G412" s="131"/>
      <c r="H412" s="131"/>
      <c r="I412" s="120"/>
      <c r="J412" s="120"/>
      <c r="K412" s="131"/>
    </row>
    <row r="413" spans="2:11">
      <c r="B413" s="119"/>
      <c r="C413" s="131"/>
      <c r="D413" s="131"/>
      <c r="E413" s="131"/>
      <c r="F413" s="131"/>
      <c r="G413" s="131"/>
      <c r="H413" s="131"/>
      <c r="I413" s="120"/>
      <c r="J413" s="120"/>
      <c r="K413" s="131"/>
    </row>
    <row r="414" spans="2:11">
      <c r="B414" s="119"/>
      <c r="C414" s="131"/>
      <c r="D414" s="131"/>
      <c r="E414" s="131"/>
      <c r="F414" s="131"/>
      <c r="G414" s="131"/>
      <c r="H414" s="131"/>
      <c r="I414" s="120"/>
      <c r="J414" s="120"/>
      <c r="K414" s="131"/>
    </row>
    <row r="415" spans="2:11">
      <c r="B415" s="119"/>
      <c r="C415" s="131"/>
      <c r="D415" s="131"/>
      <c r="E415" s="131"/>
      <c r="F415" s="131"/>
      <c r="G415" s="131"/>
      <c r="H415" s="131"/>
      <c r="I415" s="120"/>
      <c r="J415" s="120"/>
      <c r="K415" s="131"/>
    </row>
    <row r="416" spans="2:11">
      <c r="B416" s="119"/>
      <c r="C416" s="131"/>
      <c r="D416" s="131"/>
      <c r="E416" s="131"/>
      <c r="F416" s="131"/>
      <c r="G416" s="131"/>
      <c r="H416" s="131"/>
      <c r="I416" s="120"/>
      <c r="J416" s="120"/>
      <c r="K416" s="131"/>
    </row>
    <row r="417" spans="2:11">
      <c r="B417" s="119"/>
      <c r="C417" s="131"/>
      <c r="D417" s="131"/>
      <c r="E417" s="131"/>
      <c r="F417" s="131"/>
      <c r="G417" s="131"/>
      <c r="H417" s="131"/>
      <c r="I417" s="120"/>
      <c r="J417" s="120"/>
      <c r="K417" s="131"/>
    </row>
    <row r="418" spans="2:11">
      <c r="B418" s="119"/>
      <c r="C418" s="131"/>
      <c r="D418" s="131"/>
      <c r="E418" s="131"/>
      <c r="F418" s="131"/>
      <c r="G418" s="131"/>
      <c r="H418" s="131"/>
      <c r="I418" s="120"/>
      <c r="J418" s="120"/>
      <c r="K418" s="131"/>
    </row>
    <row r="419" spans="2:11">
      <c r="B419" s="119"/>
      <c r="C419" s="131"/>
      <c r="D419" s="131"/>
      <c r="E419" s="131"/>
      <c r="F419" s="131"/>
      <c r="G419" s="131"/>
      <c r="H419" s="131"/>
      <c r="I419" s="120"/>
      <c r="J419" s="120"/>
      <c r="K419" s="131"/>
    </row>
    <row r="420" spans="2:11">
      <c r="B420" s="119"/>
      <c r="C420" s="131"/>
      <c r="D420" s="131"/>
      <c r="E420" s="131"/>
      <c r="F420" s="131"/>
      <c r="G420" s="131"/>
      <c r="H420" s="131"/>
      <c r="I420" s="120"/>
      <c r="J420" s="120"/>
      <c r="K420" s="131"/>
    </row>
    <row r="421" spans="2:11">
      <c r="B421" s="119"/>
      <c r="C421" s="131"/>
      <c r="D421" s="131"/>
      <c r="E421" s="131"/>
      <c r="F421" s="131"/>
      <c r="G421" s="131"/>
      <c r="H421" s="131"/>
      <c r="I421" s="120"/>
      <c r="J421" s="120"/>
      <c r="K421" s="131"/>
    </row>
    <row r="422" spans="2:11">
      <c r="B422" s="119"/>
      <c r="C422" s="131"/>
      <c r="D422" s="131"/>
      <c r="E422" s="131"/>
      <c r="F422" s="131"/>
      <c r="G422" s="131"/>
      <c r="H422" s="131"/>
      <c r="I422" s="120"/>
      <c r="J422" s="120"/>
      <c r="K422" s="131"/>
    </row>
    <row r="423" spans="2:11">
      <c r="B423" s="119"/>
      <c r="C423" s="131"/>
      <c r="D423" s="131"/>
      <c r="E423" s="131"/>
      <c r="F423" s="131"/>
      <c r="G423" s="131"/>
      <c r="H423" s="131"/>
      <c r="I423" s="120"/>
      <c r="J423" s="120"/>
      <c r="K423" s="131"/>
    </row>
    <row r="424" spans="2:11">
      <c r="B424" s="119"/>
      <c r="C424" s="131"/>
      <c r="D424" s="131"/>
      <c r="E424" s="131"/>
      <c r="F424" s="131"/>
      <c r="G424" s="131"/>
      <c r="H424" s="131"/>
      <c r="I424" s="120"/>
      <c r="J424" s="120"/>
      <c r="K424" s="131"/>
    </row>
    <row r="425" spans="2:11">
      <c r="B425" s="119"/>
      <c r="C425" s="131"/>
      <c r="D425" s="131"/>
      <c r="E425" s="131"/>
      <c r="F425" s="131"/>
      <c r="G425" s="131"/>
      <c r="H425" s="131"/>
      <c r="I425" s="120"/>
      <c r="J425" s="120"/>
      <c r="K425" s="131"/>
    </row>
    <row r="426" spans="2:11">
      <c r="B426" s="119"/>
      <c r="C426" s="131"/>
      <c r="D426" s="131"/>
      <c r="E426" s="131"/>
      <c r="F426" s="131"/>
      <c r="G426" s="131"/>
      <c r="H426" s="131"/>
      <c r="I426" s="120"/>
      <c r="J426" s="120"/>
      <c r="K426" s="131"/>
    </row>
    <row r="427" spans="2:11">
      <c r="B427" s="119"/>
      <c r="C427" s="131"/>
      <c r="D427" s="131"/>
      <c r="E427" s="131"/>
      <c r="F427" s="131"/>
      <c r="G427" s="131"/>
      <c r="H427" s="131"/>
      <c r="I427" s="120"/>
      <c r="J427" s="120"/>
      <c r="K427" s="131"/>
    </row>
    <row r="428" spans="2:11">
      <c r="B428" s="119"/>
      <c r="C428" s="131"/>
      <c r="D428" s="131"/>
      <c r="E428" s="131"/>
      <c r="F428" s="131"/>
      <c r="G428" s="131"/>
      <c r="H428" s="131"/>
      <c r="I428" s="120"/>
      <c r="J428" s="120"/>
      <c r="K428" s="131"/>
    </row>
    <row r="429" spans="2:11">
      <c r="B429" s="119"/>
      <c r="C429" s="131"/>
      <c r="D429" s="131"/>
      <c r="E429" s="131"/>
      <c r="F429" s="131"/>
      <c r="G429" s="131"/>
      <c r="H429" s="131"/>
      <c r="I429" s="120"/>
      <c r="J429" s="120"/>
      <c r="K429" s="131"/>
    </row>
    <row r="430" spans="2:11">
      <c r="B430" s="119"/>
      <c r="C430" s="131"/>
      <c r="D430" s="131"/>
      <c r="E430" s="131"/>
      <c r="F430" s="131"/>
      <c r="G430" s="131"/>
      <c r="H430" s="131"/>
      <c r="I430" s="120"/>
      <c r="J430" s="120"/>
      <c r="K430" s="131"/>
    </row>
    <row r="431" spans="2:11">
      <c r="B431" s="119"/>
      <c r="C431" s="131"/>
      <c r="D431" s="131"/>
      <c r="E431" s="131"/>
      <c r="F431" s="131"/>
      <c r="G431" s="131"/>
      <c r="H431" s="131"/>
      <c r="I431" s="120"/>
      <c r="J431" s="120"/>
      <c r="K431" s="131"/>
    </row>
    <row r="432" spans="2:11">
      <c r="B432" s="119"/>
      <c r="C432" s="131"/>
      <c r="D432" s="131"/>
      <c r="E432" s="131"/>
      <c r="F432" s="131"/>
      <c r="G432" s="131"/>
      <c r="H432" s="131"/>
      <c r="I432" s="120"/>
      <c r="J432" s="120"/>
      <c r="K432" s="131"/>
    </row>
    <row r="433" spans="2:11">
      <c r="B433" s="119"/>
      <c r="C433" s="131"/>
      <c r="D433" s="131"/>
      <c r="E433" s="131"/>
      <c r="F433" s="131"/>
      <c r="G433" s="131"/>
      <c r="H433" s="131"/>
      <c r="I433" s="120"/>
      <c r="J433" s="120"/>
      <c r="K433" s="131"/>
    </row>
    <row r="434" spans="2:11">
      <c r="B434" s="119"/>
      <c r="C434" s="131"/>
      <c r="D434" s="131"/>
      <c r="E434" s="131"/>
      <c r="F434" s="131"/>
      <c r="G434" s="131"/>
      <c r="H434" s="131"/>
      <c r="I434" s="120"/>
      <c r="J434" s="120"/>
      <c r="K434" s="131"/>
    </row>
    <row r="435" spans="2:11">
      <c r="B435" s="119"/>
      <c r="C435" s="131"/>
      <c r="D435" s="131"/>
      <c r="E435" s="131"/>
      <c r="F435" s="131"/>
      <c r="G435" s="131"/>
      <c r="H435" s="131"/>
      <c r="I435" s="120"/>
      <c r="J435" s="120"/>
      <c r="K435" s="131"/>
    </row>
    <row r="436" spans="2:11">
      <c r="B436" s="119"/>
      <c r="C436" s="131"/>
      <c r="D436" s="131"/>
      <c r="E436" s="131"/>
      <c r="F436" s="131"/>
      <c r="G436" s="131"/>
      <c r="H436" s="131"/>
      <c r="I436" s="120"/>
      <c r="J436" s="120"/>
      <c r="K436" s="131"/>
    </row>
    <row r="437" spans="2:11">
      <c r="B437" s="119"/>
      <c r="C437" s="131"/>
      <c r="D437" s="131"/>
      <c r="E437" s="131"/>
      <c r="F437" s="131"/>
      <c r="G437" s="131"/>
      <c r="H437" s="131"/>
      <c r="I437" s="120"/>
      <c r="J437" s="120"/>
      <c r="K437" s="131"/>
    </row>
    <row r="438" spans="2:11">
      <c r="B438" s="119"/>
      <c r="C438" s="131"/>
      <c r="D438" s="131"/>
      <c r="E438" s="131"/>
      <c r="F438" s="131"/>
      <c r="G438" s="131"/>
      <c r="H438" s="131"/>
      <c r="I438" s="120"/>
      <c r="J438" s="120"/>
      <c r="K438" s="131"/>
    </row>
    <row r="439" spans="2:11">
      <c r="B439" s="119"/>
      <c r="C439" s="131"/>
      <c r="D439" s="131"/>
      <c r="E439" s="131"/>
      <c r="F439" s="131"/>
      <c r="G439" s="131"/>
      <c r="H439" s="131"/>
      <c r="I439" s="120"/>
      <c r="J439" s="120"/>
      <c r="K439" s="131"/>
    </row>
    <row r="440" spans="2:11">
      <c r="B440" s="119"/>
      <c r="C440" s="131"/>
      <c r="D440" s="131"/>
      <c r="E440" s="131"/>
      <c r="F440" s="131"/>
      <c r="G440" s="131"/>
      <c r="H440" s="131"/>
      <c r="I440" s="120"/>
      <c r="J440" s="120"/>
      <c r="K440" s="131"/>
    </row>
    <row r="441" spans="2:11">
      <c r="B441" s="119"/>
      <c r="C441" s="131"/>
      <c r="D441" s="131"/>
      <c r="E441" s="131"/>
      <c r="F441" s="131"/>
      <c r="G441" s="131"/>
      <c r="H441" s="131"/>
      <c r="I441" s="120"/>
      <c r="J441" s="120"/>
      <c r="K441" s="131"/>
    </row>
    <row r="442" spans="2:11">
      <c r="B442" s="119"/>
      <c r="C442" s="131"/>
      <c r="D442" s="131"/>
      <c r="E442" s="131"/>
      <c r="F442" s="131"/>
      <c r="G442" s="131"/>
      <c r="H442" s="131"/>
      <c r="I442" s="120"/>
      <c r="J442" s="120"/>
      <c r="K442" s="131"/>
    </row>
    <row r="443" spans="2:11">
      <c r="B443" s="119"/>
      <c r="C443" s="131"/>
      <c r="D443" s="131"/>
      <c r="E443" s="131"/>
      <c r="F443" s="131"/>
      <c r="G443" s="131"/>
      <c r="H443" s="131"/>
      <c r="I443" s="120"/>
      <c r="J443" s="120"/>
      <c r="K443" s="131"/>
    </row>
    <row r="444" spans="2:11">
      <c r="B444" s="119"/>
      <c r="C444" s="131"/>
      <c r="D444" s="131"/>
      <c r="E444" s="131"/>
      <c r="F444" s="131"/>
      <c r="G444" s="131"/>
      <c r="H444" s="131"/>
      <c r="I444" s="120"/>
      <c r="J444" s="120"/>
      <c r="K444" s="131"/>
    </row>
    <row r="445" spans="2:11">
      <c r="B445" s="119"/>
      <c r="C445" s="131"/>
      <c r="D445" s="131"/>
      <c r="E445" s="131"/>
      <c r="F445" s="131"/>
      <c r="G445" s="131"/>
      <c r="H445" s="131"/>
      <c r="I445" s="120"/>
      <c r="J445" s="120"/>
      <c r="K445" s="131"/>
    </row>
    <row r="446" spans="2:11">
      <c r="B446" s="119"/>
      <c r="C446" s="131"/>
      <c r="D446" s="131"/>
      <c r="E446" s="131"/>
      <c r="F446" s="131"/>
      <c r="G446" s="131"/>
      <c r="H446" s="131"/>
      <c r="I446" s="120"/>
      <c r="J446" s="120"/>
      <c r="K446" s="131"/>
    </row>
    <row r="447" spans="2:11">
      <c r="B447" s="119"/>
      <c r="C447" s="131"/>
      <c r="D447" s="131"/>
      <c r="E447" s="131"/>
      <c r="F447" s="131"/>
      <c r="G447" s="131"/>
      <c r="H447" s="131"/>
      <c r="I447" s="120"/>
      <c r="J447" s="120"/>
      <c r="K447" s="131"/>
    </row>
    <row r="448" spans="2:11">
      <c r="B448" s="119"/>
      <c r="C448" s="131"/>
      <c r="D448" s="131"/>
      <c r="E448" s="131"/>
      <c r="F448" s="131"/>
      <c r="G448" s="131"/>
      <c r="H448" s="131"/>
      <c r="I448" s="120"/>
      <c r="J448" s="120"/>
      <c r="K448" s="131"/>
    </row>
    <row r="449" spans="2:11">
      <c r="B449" s="119"/>
      <c r="C449" s="131"/>
      <c r="D449" s="131"/>
      <c r="E449" s="131"/>
      <c r="F449" s="131"/>
      <c r="G449" s="131"/>
      <c r="H449" s="131"/>
      <c r="I449" s="120"/>
      <c r="J449" s="120"/>
      <c r="K449" s="131"/>
    </row>
    <row r="450" spans="2:11">
      <c r="B450" s="119"/>
      <c r="C450" s="131"/>
      <c r="D450" s="131"/>
      <c r="E450" s="131"/>
      <c r="F450" s="131"/>
      <c r="G450" s="131"/>
      <c r="H450" s="131"/>
      <c r="I450" s="120"/>
      <c r="J450" s="120"/>
      <c r="K450" s="131"/>
    </row>
    <row r="451" spans="2:11">
      <c r="B451" s="119"/>
      <c r="C451" s="131"/>
      <c r="D451" s="131"/>
      <c r="E451" s="131"/>
      <c r="F451" s="131"/>
      <c r="G451" s="131"/>
      <c r="H451" s="131"/>
      <c r="I451" s="120"/>
      <c r="J451" s="120"/>
      <c r="K451" s="131"/>
    </row>
    <row r="452" spans="2:11">
      <c r="B452" s="119"/>
      <c r="C452" s="131"/>
      <c r="D452" s="131"/>
      <c r="E452" s="131"/>
      <c r="F452" s="131"/>
      <c r="G452" s="131"/>
      <c r="H452" s="131"/>
      <c r="I452" s="120"/>
      <c r="J452" s="120"/>
      <c r="K452" s="131"/>
    </row>
    <row r="453" spans="2:11">
      <c r="B453" s="119"/>
      <c r="C453" s="131"/>
      <c r="D453" s="131"/>
      <c r="E453" s="131"/>
      <c r="F453" s="131"/>
      <c r="G453" s="131"/>
      <c r="H453" s="131"/>
      <c r="I453" s="120"/>
      <c r="J453" s="120"/>
      <c r="K453" s="131"/>
    </row>
    <row r="454" spans="2:11">
      <c r="B454" s="119"/>
      <c r="C454" s="131"/>
      <c r="D454" s="131"/>
      <c r="E454" s="131"/>
      <c r="F454" s="131"/>
      <c r="G454" s="131"/>
      <c r="H454" s="131"/>
      <c r="I454" s="120"/>
      <c r="J454" s="120"/>
      <c r="K454" s="131"/>
    </row>
    <row r="455" spans="2:11">
      <c r="B455" s="119"/>
      <c r="C455" s="131"/>
      <c r="D455" s="131"/>
      <c r="E455" s="131"/>
      <c r="F455" s="131"/>
      <c r="G455" s="131"/>
      <c r="H455" s="131"/>
      <c r="I455" s="120"/>
      <c r="J455" s="120"/>
      <c r="K455" s="131"/>
    </row>
    <row r="456" spans="2:11">
      <c r="B456" s="119"/>
      <c r="C456" s="131"/>
      <c r="D456" s="131"/>
      <c r="E456" s="131"/>
      <c r="F456" s="131"/>
      <c r="G456" s="131"/>
      <c r="H456" s="131"/>
      <c r="I456" s="120"/>
      <c r="J456" s="120"/>
      <c r="K456" s="131"/>
    </row>
    <row r="457" spans="2:11">
      <c r="B457" s="119"/>
      <c r="C457" s="131"/>
      <c r="D457" s="131"/>
      <c r="E457" s="131"/>
      <c r="F457" s="131"/>
      <c r="G457" s="131"/>
      <c r="H457" s="131"/>
      <c r="I457" s="120"/>
      <c r="J457" s="120"/>
      <c r="K457" s="131"/>
    </row>
    <row r="458" spans="2:11">
      <c r="B458" s="119"/>
      <c r="C458" s="131"/>
      <c r="D458" s="131"/>
      <c r="E458" s="131"/>
      <c r="F458" s="131"/>
      <c r="G458" s="131"/>
      <c r="H458" s="131"/>
      <c r="I458" s="120"/>
      <c r="J458" s="120"/>
      <c r="K458" s="131"/>
    </row>
    <row r="459" spans="2:11">
      <c r="B459" s="119"/>
      <c r="C459" s="131"/>
      <c r="D459" s="131"/>
      <c r="E459" s="131"/>
      <c r="F459" s="131"/>
      <c r="G459" s="131"/>
      <c r="H459" s="131"/>
      <c r="I459" s="120"/>
      <c r="J459" s="120"/>
      <c r="K459" s="131"/>
    </row>
    <row r="460" spans="2:11">
      <c r="B460" s="119"/>
      <c r="C460" s="131"/>
      <c r="D460" s="131"/>
      <c r="E460" s="131"/>
      <c r="F460" s="131"/>
      <c r="G460" s="131"/>
      <c r="H460" s="131"/>
      <c r="I460" s="120"/>
      <c r="J460" s="120"/>
      <c r="K460" s="131"/>
    </row>
    <row r="461" spans="2:11">
      <c r="B461" s="119"/>
      <c r="C461" s="131"/>
      <c r="D461" s="131"/>
      <c r="E461" s="131"/>
      <c r="F461" s="131"/>
      <c r="G461" s="131"/>
      <c r="H461" s="131"/>
      <c r="I461" s="120"/>
      <c r="J461" s="120"/>
      <c r="K461" s="131"/>
    </row>
    <row r="462" spans="2:11">
      <c r="B462" s="119"/>
      <c r="C462" s="131"/>
      <c r="D462" s="131"/>
      <c r="E462" s="131"/>
      <c r="F462" s="131"/>
      <c r="G462" s="131"/>
      <c r="H462" s="131"/>
      <c r="I462" s="120"/>
      <c r="J462" s="120"/>
      <c r="K462" s="131"/>
    </row>
    <row r="463" spans="2:11">
      <c r="B463" s="119"/>
      <c r="C463" s="131"/>
      <c r="D463" s="131"/>
      <c r="E463" s="131"/>
      <c r="F463" s="131"/>
      <c r="G463" s="131"/>
      <c r="H463" s="131"/>
      <c r="I463" s="120"/>
      <c r="J463" s="120"/>
      <c r="K463" s="131"/>
    </row>
    <row r="464" spans="2:11">
      <c r="B464" s="119"/>
      <c r="C464" s="131"/>
      <c r="D464" s="131"/>
      <c r="E464" s="131"/>
      <c r="F464" s="131"/>
      <c r="G464" s="131"/>
      <c r="H464" s="131"/>
      <c r="I464" s="120"/>
      <c r="J464" s="120"/>
      <c r="K464" s="131"/>
    </row>
    <row r="465" spans="2:11">
      <c r="B465" s="119"/>
      <c r="C465" s="131"/>
      <c r="D465" s="131"/>
      <c r="E465" s="131"/>
      <c r="F465" s="131"/>
      <c r="G465" s="131"/>
      <c r="H465" s="131"/>
      <c r="I465" s="120"/>
      <c r="J465" s="120"/>
      <c r="K465" s="131"/>
    </row>
    <row r="466" spans="2:11">
      <c r="B466" s="119"/>
      <c r="C466" s="131"/>
      <c r="D466" s="131"/>
      <c r="E466" s="131"/>
      <c r="F466" s="131"/>
      <c r="G466" s="131"/>
      <c r="H466" s="131"/>
      <c r="I466" s="120"/>
      <c r="J466" s="120"/>
      <c r="K466" s="131"/>
    </row>
    <row r="467" spans="2:11">
      <c r="B467" s="119"/>
      <c r="C467" s="131"/>
      <c r="D467" s="131"/>
      <c r="E467" s="131"/>
      <c r="F467" s="131"/>
      <c r="G467" s="131"/>
      <c r="H467" s="131"/>
      <c r="I467" s="120"/>
      <c r="J467" s="120"/>
      <c r="K467" s="131"/>
    </row>
    <row r="468" spans="2:11">
      <c r="B468" s="119"/>
      <c r="C468" s="131"/>
      <c r="D468" s="131"/>
      <c r="E468" s="131"/>
      <c r="F468" s="131"/>
      <c r="G468" s="131"/>
      <c r="H468" s="131"/>
      <c r="I468" s="120"/>
      <c r="J468" s="120"/>
      <c r="K468" s="131"/>
    </row>
    <row r="469" spans="2:11">
      <c r="B469" s="119"/>
      <c r="C469" s="131"/>
      <c r="D469" s="131"/>
      <c r="E469" s="131"/>
      <c r="F469" s="131"/>
      <c r="G469" s="131"/>
      <c r="H469" s="131"/>
      <c r="I469" s="120"/>
      <c r="J469" s="120"/>
      <c r="K469" s="131"/>
    </row>
    <row r="470" spans="2:11">
      <c r="B470" s="119"/>
      <c r="C470" s="131"/>
      <c r="D470" s="131"/>
      <c r="E470" s="131"/>
      <c r="F470" s="131"/>
      <c r="G470" s="131"/>
      <c r="H470" s="131"/>
      <c r="I470" s="120"/>
      <c r="J470" s="120"/>
      <c r="K470" s="131"/>
    </row>
    <row r="471" spans="2:11">
      <c r="B471" s="119"/>
      <c r="C471" s="131"/>
      <c r="D471" s="131"/>
      <c r="E471" s="131"/>
      <c r="F471" s="131"/>
      <c r="G471" s="131"/>
      <c r="H471" s="131"/>
      <c r="I471" s="120"/>
      <c r="J471" s="120"/>
      <c r="K471" s="131"/>
    </row>
    <row r="472" spans="2:11">
      <c r="B472" s="119"/>
      <c r="C472" s="131"/>
      <c r="D472" s="131"/>
      <c r="E472" s="131"/>
      <c r="F472" s="131"/>
      <c r="G472" s="131"/>
      <c r="H472" s="131"/>
      <c r="I472" s="120"/>
      <c r="J472" s="120"/>
      <c r="K472" s="131"/>
    </row>
    <row r="473" spans="2:11">
      <c r="B473" s="119"/>
      <c r="C473" s="131"/>
      <c r="D473" s="131"/>
      <c r="E473" s="131"/>
      <c r="F473" s="131"/>
      <c r="G473" s="131"/>
      <c r="H473" s="131"/>
      <c r="I473" s="120"/>
      <c r="J473" s="120"/>
      <c r="K473" s="131"/>
    </row>
    <row r="474" spans="2:11">
      <c r="B474" s="119"/>
      <c r="C474" s="131"/>
      <c r="D474" s="131"/>
      <c r="E474" s="131"/>
      <c r="F474" s="131"/>
      <c r="G474" s="131"/>
      <c r="H474" s="131"/>
      <c r="I474" s="120"/>
      <c r="J474" s="120"/>
      <c r="K474" s="131"/>
    </row>
    <row r="475" spans="2:11">
      <c r="B475" s="119"/>
      <c r="C475" s="131"/>
      <c r="D475" s="131"/>
      <c r="E475" s="131"/>
      <c r="F475" s="131"/>
      <c r="G475" s="131"/>
      <c r="H475" s="131"/>
      <c r="I475" s="120"/>
      <c r="J475" s="120"/>
      <c r="K475" s="131"/>
    </row>
    <row r="476" spans="2:11">
      <c r="B476" s="119"/>
      <c r="C476" s="131"/>
      <c r="D476" s="131"/>
      <c r="E476" s="131"/>
      <c r="F476" s="131"/>
      <c r="G476" s="131"/>
      <c r="H476" s="131"/>
      <c r="I476" s="120"/>
      <c r="J476" s="120"/>
      <c r="K476" s="131"/>
    </row>
    <row r="477" spans="2:11">
      <c r="B477" s="119"/>
      <c r="C477" s="131"/>
      <c r="D477" s="131"/>
      <c r="E477" s="131"/>
      <c r="F477" s="131"/>
      <c r="G477" s="131"/>
      <c r="H477" s="131"/>
      <c r="I477" s="120"/>
      <c r="J477" s="120"/>
      <c r="K477" s="131"/>
    </row>
    <row r="478" spans="2:11">
      <c r="B478" s="119"/>
      <c r="C478" s="131"/>
      <c r="D478" s="131"/>
      <c r="E478" s="131"/>
      <c r="F478" s="131"/>
      <c r="G478" s="131"/>
      <c r="H478" s="131"/>
      <c r="I478" s="120"/>
      <c r="J478" s="120"/>
      <c r="K478" s="131"/>
    </row>
    <row r="479" spans="2:11">
      <c r="B479" s="119"/>
      <c r="C479" s="131"/>
      <c r="D479" s="131"/>
      <c r="E479" s="131"/>
      <c r="F479" s="131"/>
      <c r="G479" s="131"/>
      <c r="H479" s="131"/>
      <c r="I479" s="120"/>
      <c r="J479" s="120"/>
      <c r="K479" s="131"/>
    </row>
    <row r="480" spans="2:11">
      <c r="B480" s="119"/>
      <c r="C480" s="131"/>
      <c r="D480" s="131"/>
      <c r="E480" s="131"/>
      <c r="F480" s="131"/>
      <c r="G480" s="131"/>
      <c r="H480" s="131"/>
      <c r="I480" s="120"/>
      <c r="J480" s="120"/>
      <c r="K480" s="131"/>
    </row>
    <row r="481" spans="2:11">
      <c r="B481" s="119"/>
      <c r="C481" s="131"/>
      <c r="D481" s="131"/>
      <c r="E481" s="131"/>
      <c r="F481" s="131"/>
      <c r="G481" s="131"/>
      <c r="H481" s="131"/>
      <c r="I481" s="120"/>
      <c r="J481" s="120"/>
      <c r="K481" s="131"/>
    </row>
    <row r="482" spans="2:11">
      <c r="B482" s="119"/>
      <c r="C482" s="131"/>
      <c r="D482" s="131"/>
      <c r="E482" s="131"/>
      <c r="F482" s="131"/>
      <c r="G482" s="131"/>
      <c r="H482" s="131"/>
      <c r="I482" s="120"/>
      <c r="J482" s="120"/>
      <c r="K482" s="131"/>
    </row>
    <row r="483" spans="2:11">
      <c r="B483" s="119"/>
      <c r="C483" s="131"/>
      <c r="D483" s="131"/>
      <c r="E483" s="131"/>
      <c r="F483" s="131"/>
      <c r="G483" s="131"/>
      <c r="H483" s="131"/>
      <c r="I483" s="120"/>
      <c r="J483" s="120"/>
      <c r="K483" s="131"/>
    </row>
    <row r="484" spans="2:11">
      <c r="B484" s="119"/>
      <c r="C484" s="131"/>
      <c r="D484" s="131"/>
      <c r="E484" s="131"/>
      <c r="F484" s="131"/>
      <c r="G484" s="131"/>
      <c r="H484" s="131"/>
      <c r="I484" s="120"/>
      <c r="J484" s="120"/>
      <c r="K484" s="131"/>
    </row>
    <row r="485" spans="2:11">
      <c r="B485" s="119"/>
      <c r="C485" s="131"/>
      <c r="D485" s="131"/>
      <c r="E485" s="131"/>
      <c r="F485" s="131"/>
      <c r="G485" s="131"/>
      <c r="H485" s="131"/>
      <c r="I485" s="120"/>
      <c r="J485" s="120"/>
      <c r="K485" s="131"/>
    </row>
    <row r="486" spans="2:11">
      <c r="B486" s="119"/>
      <c r="C486" s="131"/>
      <c r="D486" s="131"/>
      <c r="E486" s="131"/>
      <c r="F486" s="131"/>
      <c r="G486" s="131"/>
      <c r="H486" s="131"/>
      <c r="I486" s="120"/>
      <c r="J486" s="120"/>
      <c r="K486" s="131"/>
    </row>
    <row r="487" spans="2:11">
      <c r="B487" s="119"/>
      <c r="C487" s="131"/>
      <c r="D487" s="131"/>
      <c r="E487" s="131"/>
      <c r="F487" s="131"/>
      <c r="G487" s="131"/>
      <c r="H487" s="131"/>
      <c r="I487" s="120"/>
      <c r="J487" s="120"/>
      <c r="K487" s="131"/>
    </row>
    <row r="488" spans="2:11">
      <c r="B488" s="119"/>
      <c r="C488" s="131"/>
      <c r="D488" s="131"/>
      <c r="E488" s="131"/>
      <c r="F488" s="131"/>
      <c r="G488" s="131"/>
      <c r="H488" s="131"/>
      <c r="I488" s="120"/>
      <c r="J488" s="120"/>
      <c r="K488" s="131"/>
    </row>
    <row r="489" spans="2:11">
      <c r="B489" s="119"/>
      <c r="C489" s="131"/>
      <c r="D489" s="131"/>
      <c r="E489" s="131"/>
      <c r="F489" s="131"/>
      <c r="G489" s="131"/>
      <c r="H489" s="131"/>
      <c r="I489" s="120"/>
      <c r="J489" s="120"/>
      <c r="K489" s="131"/>
    </row>
    <row r="490" spans="2:11">
      <c r="B490" s="119"/>
      <c r="C490" s="131"/>
      <c r="D490" s="131"/>
      <c r="E490" s="131"/>
      <c r="F490" s="131"/>
      <c r="G490" s="131"/>
      <c r="H490" s="131"/>
      <c r="I490" s="120"/>
      <c r="J490" s="120"/>
      <c r="K490" s="131"/>
    </row>
    <row r="491" spans="2:11">
      <c r="B491" s="119"/>
      <c r="C491" s="131"/>
      <c r="D491" s="131"/>
      <c r="E491" s="131"/>
      <c r="F491" s="131"/>
      <c r="G491" s="131"/>
      <c r="H491" s="131"/>
      <c r="I491" s="120"/>
      <c r="J491" s="120"/>
      <c r="K491" s="131"/>
    </row>
    <row r="492" spans="2:11">
      <c r="B492" s="119"/>
      <c r="C492" s="131"/>
      <c r="D492" s="131"/>
      <c r="E492" s="131"/>
      <c r="F492" s="131"/>
      <c r="G492" s="131"/>
      <c r="H492" s="131"/>
      <c r="I492" s="120"/>
      <c r="J492" s="120"/>
      <c r="K492" s="131"/>
    </row>
    <row r="493" spans="2:11">
      <c r="B493" s="119"/>
      <c r="C493" s="131"/>
      <c r="D493" s="131"/>
      <c r="E493" s="131"/>
      <c r="F493" s="131"/>
      <c r="G493" s="131"/>
      <c r="H493" s="131"/>
      <c r="I493" s="120"/>
      <c r="J493" s="120"/>
      <c r="K493" s="131"/>
    </row>
    <row r="494" spans="2:11">
      <c r="B494" s="119"/>
      <c r="C494" s="131"/>
      <c r="D494" s="131"/>
      <c r="E494" s="131"/>
      <c r="F494" s="131"/>
      <c r="G494" s="131"/>
      <c r="H494" s="131"/>
      <c r="I494" s="120"/>
      <c r="J494" s="120"/>
      <c r="K494" s="131"/>
    </row>
    <row r="495" spans="2:11">
      <c r="B495" s="119"/>
      <c r="C495" s="131"/>
      <c r="D495" s="131"/>
      <c r="E495" s="131"/>
      <c r="F495" s="131"/>
      <c r="G495" s="131"/>
      <c r="H495" s="131"/>
      <c r="I495" s="120"/>
      <c r="J495" s="120"/>
      <c r="K495" s="131"/>
    </row>
    <row r="496" spans="2:11">
      <c r="B496" s="119"/>
      <c r="C496" s="131"/>
      <c r="D496" s="131"/>
      <c r="E496" s="131"/>
      <c r="F496" s="131"/>
      <c r="G496" s="131"/>
      <c r="H496" s="131"/>
      <c r="I496" s="120"/>
      <c r="J496" s="120"/>
      <c r="K496" s="131"/>
    </row>
    <row r="497" spans="2:11">
      <c r="B497" s="119"/>
      <c r="C497" s="131"/>
      <c r="D497" s="131"/>
      <c r="E497" s="131"/>
      <c r="F497" s="131"/>
      <c r="G497" s="131"/>
      <c r="H497" s="131"/>
      <c r="I497" s="120"/>
      <c r="J497" s="120"/>
      <c r="K497" s="131"/>
    </row>
    <row r="498" spans="2:11">
      <c r="B498" s="119"/>
      <c r="C498" s="131"/>
      <c r="D498" s="131"/>
      <c r="E498" s="131"/>
      <c r="F498" s="131"/>
      <c r="G498" s="131"/>
      <c r="H498" s="131"/>
      <c r="I498" s="120"/>
      <c r="J498" s="120"/>
      <c r="K498" s="131"/>
    </row>
    <row r="499" spans="2:11">
      <c r="B499" s="119"/>
      <c r="C499" s="131"/>
      <c r="D499" s="131"/>
      <c r="E499" s="131"/>
      <c r="F499" s="131"/>
      <c r="G499" s="131"/>
      <c r="H499" s="131"/>
      <c r="I499" s="120"/>
      <c r="J499" s="120"/>
      <c r="K499" s="131"/>
    </row>
    <row r="500" spans="2:11">
      <c r="B500" s="119"/>
      <c r="C500" s="131"/>
      <c r="D500" s="131"/>
      <c r="E500" s="131"/>
      <c r="F500" s="131"/>
      <c r="G500" s="131"/>
      <c r="H500" s="131"/>
      <c r="I500" s="120"/>
      <c r="J500" s="120"/>
      <c r="K500" s="131"/>
    </row>
    <row r="501" spans="2:11">
      <c r="B501" s="119"/>
      <c r="C501" s="131"/>
      <c r="D501" s="131"/>
      <c r="E501" s="131"/>
      <c r="F501" s="131"/>
      <c r="G501" s="131"/>
      <c r="H501" s="131"/>
      <c r="I501" s="120"/>
      <c r="J501" s="120"/>
      <c r="K501" s="131"/>
    </row>
    <row r="502" spans="2:11">
      <c r="B502" s="119"/>
      <c r="C502" s="131"/>
      <c r="D502" s="131"/>
      <c r="E502" s="131"/>
      <c r="F502" s="131"/>
      <c r="G502" s="131"/>
      <c r="H502" s="131"/>
      <c r="I502" s="120"/>
      <c r="J502" s="120"/>
      <c r="K502" s="131"/>
    </row>
    <row r="503" spans="2:11">
      <c r="B503" s="119"/>
      <c r="C503" s="131"/>
      <c r="D503" s="131"/>
      <c r="E503" s="131"/>
      <c r="F503" s="131"/>
      <c r="G503" s="131"/>
      <c r="H503" s="131"/>
      <c r="I503" s="120"/>
      <c r="J503" s="120"/>
      <c r="K503" s="131"/>
    </row>
    <row r="504" spans="2:11">
      <c r="B504" s="119"/>
      <c r="C504" s="131"/>
      <c r="D504" s="131"/>
      <c r="E504" s="131"/>
      <c r="F504" s="131"/>
      <c r="G504" s="131"/>
      <c r="H504" s="131"/>
      <c r="I504" s="120"/>
      <c r="J504" s="120"/>
      <c r="K504" s="131"/>
    </row>
    <row r="505" spans="2:11">
      <c r="B505" s="119"/>
      <c r="C505" s="131"/>
      <c r="D505" s="131"/>
      <c r="E505" s="131"/>
      <c r="F505" s="131"/>
      <c r="G505" s="131"/>
      <c r="H505" s="131"/>
      <c r="I505" s="120"/>
      <c r="J505" s="120"/>
      <c r="K505" s="131"/>
    </row>
    <row r="506" spans="2:11">
      <c r="B506" s="119"/>
      <c r="C506" s="131"/>
      <c r="D506" s="131"/>
      <c r="E506" s="131"/>
      <c r="F506" s="131"/>
      <c r="G506" s="131"/>
      <c r="H506" s="131"/>
      <c r="I506" s="120"/>
      <c r="J506" s="120"/>
      <c r="K506" s="131"/>
    </row>
    <row r="507" spans="2:11">
      <c r="B507" s="119"/>
      <c r="C507" s="131"/>
      <c r="D507" s="131"/>
      <c r="E507" s="131"/>
      <c r="F507" s="131"/>
      <c r="G507" s="131"/>
      <c r="H507" s="131"/>
      <c r="I507" s="120"/>
      <c r="J507" s="120"/>
      <c r="K507" s="131"/>
    </row>
    <row r="508" spans="2:11">
      <c r="B508" s="119"/>
      <c r="C508" s="131"/>
      <c r="D508" s="131"/>
      <c r="E508" s="131"/>
      <c r="F508" s="131"/>
      <c r="G508" s="131"/>
      <c r="H508" s="131"/>
      <c r="I508" s="120"/>
      <c r="J508" s="120"/>
      <c r="K508" s="131"/>
    </row>
    <row r="509" spans="2:11">
      <c r="B509" s="119"/>
      <c r="C509" s="131"/>
      <c r="D509" s="131"/>
      <c r="E509" s="131"/>
      <c r="F509" s="131"/>
      <c r="G509" s="131"/>
      <c r="H509" s="131"/>
      <c r="I509" s="120"/>
      <c r="J509" s="120"/>
      <c r="K509" s="131"/>
    </row>
    <row r="510" spans="2:11">
      <c r="B510" s="119"/>
      <c r="C510" s="131"/>
      <c r="D510" s="131"/>
      <c r="E510" s="131"/>
      <c r="F510" s="131"/>
      <c r="G510" s="131"/>
      <c r="H510" s="131"/>
      <c r="I510" s="120"/>
      <c r="J510" s="120"/>
      <c r="K510" s="131"/>
    </row>
    <row r="511" spans="2:11">
      <c r="B511" s="119"/>
      <c r="C511" s="131"/>
      <c r="D511" s="131"/>
      <c r="E511" s="131"/>
      <c r="F511" s="131"/>
      <c r="G511" s="131"/>
      <c r="H511" s="131"/>
      <c r="I511" s="120"/>
      <c r="J511" s="120"/>
      <c r="K511" s="131"/>
    </row>
    <row r="512" spans="2:11">
      <c r="B512" s="119"/>
      <c r="C512" s="131"/>
      <c r="D512" s="131"/>
      <c r="E512" s="131"/>
      <c r="F512" s="131"/>
      <c r="G512" s="131"/>
      <c r="H512" s="131"/>
      <c r="I512" s="120"/>
      <c r="J512" s="120"/>
      <c r="K512" s="131"/>
    </row>
    <row r="513" spans="2:11">
      <c r="B513" s="119"/>
      <c r="C513" s="131"/>
      <c r="D513" s="131"/>
      <c r="E513" s="131"/>
      <c r="F513" s="131"/>
      <c r="G513" s="131"/>
      <c r="H513" s="131"/>
      <c r="I513" s="120"/>
      <c r="J513" s="120"/>
      <c r="K513" s="131"/>
    </row>
    <row r="514" spans="2:11">
      <c r="B514" s="119"/>
      <c r="C514" s="131"/>
      <c r="D514" s="131"/>
      <c r="E514" s="131"/>
      <c r="F514" s="131"/>
      <c r="G514" s="131"/>
      <c r="H514" s="131"/>
      <c r="I514" s="120"/>
      <c r="J514" s="120"/>
      <c r="K514" s="131"/>
    </row>
    <row r="515" spans="2:11">
      <c r="B515" s="119"/>
      <c r="C515" s="131"/>
      <c r="D515" s="131"/>
      <c r="E515" s="131"/>
      <c r="F515" s="131"/>
      <c r="G515" s="131"/>
      <c r="H515" s="131"/>
      <c r="I515" s="120"/>
      <c r="J515" s="120"/>
      <c r="K515" s="131"/>
    </row>
    <row r="516" spans="2:11">
      <c r="B516" s="119"/>
      <c r="C516" s="131"/>
      <c r="D516" s="131"/>
      <c r="E516" s="131"/>
      <c r="F516" s="131"/>
      <c r="G516" s="131"/>
      <c r="H516" s="131"/>
      <c r="I516" s="120"/>
      <c r="J516" s="120"/>
      <c r="K516" s="131"/>
    </row>
    <row r="517" spans="2:11">
      <c r="B517" s="119"/>
      <c r="C517" s="131"/>
      <c r="D517" s="131"/>
      <c r="E517" s="131"/>
      <c r="F517" s="131"/>
      <c r="G517" s="131"/>
      <c r="H517" s="131"/>
      <c r="I517" s="120"/>
      <c r="J517" s="120"/>
      <c r="K517" s="131"/>
    </row>
    <row r="518" spans="2:11">
      <c r="B518" s="119"/>
      <c r="C518" s="131"/>
      <c r="D518" s="131"/>
      <c r="E518" s="131"/>
      <c r="F518" s="131"/>
      <c r="G518" s="131"/>
      <c r="H518" s="131"/>
      <c r="I518" s="120"/>
      <c r="J518" s="120"/>
      <c r="K518" s="131"/>
    </row>
    <row r="519" spans="2:11">
      <c r="B519" s="119"/>
      <c r="C519" s="131"/>
      <c r="D519" s="131"/>
      <c r="E519" s="131"/>
      <c r="F519" s="131"/>
      <c r="G519" s="131"/>
      <c r="H519" s="131"/>
      <c r="I519" s="120"/>
      <c r="J519" s="120"/>
      <c r="K519" s="131"/>
    </row>
    <row r="520" spans="2:11">
      <c r="B520" s="119"/>
      <c r="C520" s="131"/>
      <c r="D520" s="131"/>
      <c r="E520" s="131"/>
      <c r="F520" s="131"/>
      <c r="G520" s="131"/>
      <c r="H520" s="131"/>
      <c r="I520" s="120"/>
      <c r="J520" s="120"/>
      <c r="K520" s="131"/>
    </row>
    <row r="521" spans="2:11">
      <c r="B521" s="119"/>
      <c r="C521" s="131"/>
      <c r="D521" s="131"/>
      <c r="E521" s="131"/>
      <c r="F521" s="131"/>
      <c r="G521" s="131"/>
      <c r="H521" s="131"/>
      <c r="I521" s="120"/>
      <c r="J521" s="120"/>
      <c r="K521" s="131"/>
    </row>
    <row r="522" spans="2:11">
      <c r="B522" s="119"/>
      <c r="C522" s="131"/>
      <c r="D522" s="131"/>
      <c r="E522" s="131"/>
      <c r="F522" s="131"/>
      <c r="G522" s="131"/>
      <c r="H522" s="131"/>
      <c r="I522" s="120"/>
      <c r="J522" s="120"/>
      <c r="K522" s="131"/>
    </row>
    <row r="523" spans="2:11">
      <c r="B523" s="119"/>
      <c r="C523" s="131"/>
      <c r="D523" s="131"/>
      <c r="E523" s="131"/>
      <c r="F523" s="131"/>
      <c r="G523" s="131"/>
      <c r="H523" s="131"/>
      <c r="I523" s="120"/>
      <c r="J523" s="120"/>
      <c r="K523" s="131"/>
    </row>
    <row r="524" spans="2:11">
      <c r="B524" s="119"/>
      <c r="C524" s="131"/>
      <c r="D524" s="131"/>
      <c r="E524" s="131"/>
      <c r="F524" s="131"/>
      <c r="G524" s="131"/>
      <c r="H524" s="131"/>
      <c r="I524" s="120"/>
      <c r="J524" s="120"/>
      <c r="K524" s="131"/>
    </row>
    <row r="525" spans="2:11">
      <c r="B525" s="119"/>
      <c r="C525" s="131"/>
      <c r="D525" s="131"/>
      <c r="E525" s="131"/>
      <c r="F525" s="131"/>
      <c r="G525" s="131"/>
      <c r="H525" s="131"/>
      <c r="I525" s="120"/>
      <c r="J525" s="120"/>
      <c r="K525" s="131"/>
    </row>
    <row r="526" spans="2:11">
      <c r="B526" s="119"/>
      <c r="C526" s="131"/>
      <c r="D526" s="131"/>
      <c r="E526" s="131"/>
      <c r="F526" s="131"/>
      <c r="G526" s="131"/>
      <c r="H526" s="131"/>
      <c r="I526" s="120"/>
      <c r="J526" s="120"/>
      <c r="K526" s="131"/>
    </row>
    <row r="527" spans="2:11">
      <c r="B527" s="119"/>
      <c r="C527" s="131"/>
      <c r="D527" s="131"/>
      <c r="E527" s="131"/>
      <c r="F527" s="131"/>
      <c r="G527" s="131"/>
      <c r="H527" s="131"/>
      <c r="I527" s="120"/>
      <c r="J527" s="120"/>
      <c r="K527" s="131"/>
    </row>
    <row r="528" spans="2:11">
      <c r="B528" s="119"/>
      <c r="C528" s="131"/>
      <c r="D528" s="131"/>
      <c r="E528" s="131"/>
      <c r="F528" s="131"/>
      <c r="G528" s="131"/>
      <c r="H528" s="131"/>
      <c r="I528" s="120"/>
      <c r="J528" s="120"/>
      <c r="K528" s="131"/>
    </row>
    <row r="529" spans="2:11">
      <c r="B529" s="119"/>
      <c r="C529" s="131"/>
      <c r="D529" s="131"/>
      <c r="E529" s="131"/>
      <c r="F529" s="131"/>
      <c r="G529" s="131"/>
      <c r="H529" s="131"/>
      <c r="I529" s="120"/>
      <c r="J529" s="120"/>
      <c r="K529" s="131"/>
    </row>
    <row r="530" spans="2:11">
      <c r="B530" s="119"/>
      <c r="C530" s="131"/>
      <c r="D530" s="131"/>
      <c r="E530" s="131"/>
      <c r="F530" s="131"/>
      <c r="G530" s="131"/>
      <c r="H530" s="131"/>
      <c r="I530" s="120"/>
      <c r="J530" s="120"/>
      <c r="K530" s="131"/>
    </row>
    <row r="531" spans="2:11">
      <c r="B531" s="119"/>
      <c r="C531" s="131"/>
      <c r="D531" s="131"/>
      <c r="E531" s="131"/>
      <c r="F531" s="131"/>
      <c r="G531" s="131"/>
      <c r="H531" s="131"/>
      <c r="I531" s="120"/>
      <c r="J531" s="120"/>
      <c r="K531" s="131"/>
    </row>
    <row r="532" spans="2:11">
      <c r="B532" s="119"/>
      <c r="C532" s="131"/>
      <c r="D532" s="131"/>
      <c r="E532" s="131"/>
      <c r="F532" s="131"/>
      <c r="G532" s="131"/>
      <c r="H532" s="131"/>
      <c r="I532" s="120"/>
      <c r="J532" s="120"/>
      <c r="K532" s="131"/>
    </row>
    <row r="533" spans="2:11">
      <c r="B533" s="119"/>
      <c r="C533" s="131"/>
      <c r="D533" s="131"/>
      <c r="E533" s="131"/>
      <c r="F533" s="131"/>
      <c r="G533" s="131"/>
      <c r="H533" s="131"/>
      <c r="I533" s="120"/>
      <c r="J533" s="120"/>
      <c r="K533" s="131"/>
    </row>
    <row r="534" spans="2:11">
      <c r="B534" s="119"/>
      <c r="C534" s="131"/>
      <c r="D534" s="131"/>
      <c r="E534" s="131"/>
      <c r="F534" s="131"/>
      <c r="G534" s="131"/>
      <c r="H534" s="131"/>
      <c r="I534" s="120"/>
      <c r="J534" s="120"/>
      <c r="K534" s="131"/>
    </row>
    <row r="535" spans="2:11">
      <c r="B535" s="119"/>
      <c r="C535" s="131"/>
      <c r="D535" s="131"/>
      <c r="E535" s="131"/>
      <c r="F535" s="131"/>
      <c r="G535" s="131"/>
      <c r="H535" s="131"/>
      <c r="I535" s="120"/>
      <c r="J535" s="120"/>
      <c r="K535" s="131"/>
    </row>
    <row r="536" spans="2:11">
      <c r="B536" s="119"/>
      <c r="C536" s="131"/>
      <c r="D536" s="131"/>
      <c r="E536" s="131"/>
      <c r="F536" s="131"/>
      <c r="G536" s="131"/>
      <c r="H536" s="131"/>
      <c r="I536" s="120"/>
      <c r="J536" s="120"/>
      <c r="K536" s="131"/>
    </row>
    <row r="537" spans="2:11">
      <c r="B537" s="119"/>
      <c r="C537" s="131"/>
      <c r="D537" s="131"/>
      <c r="E537" s="131"/>
      <c r="F537" s="131"/>
      <c r="G537" s="131"/>
      <c r="H537" s="131"/>
      <c r="I537" s="120"/>
      <c r="J537" s="120"/>
      <c r="K537" s="131"/>
    </row>
    <row r="538" spans="2:11">
      <c r="B538" s="119"/>
      <c r="C538" s="131"/>
      <c r="D538" s="131"/>
      <c r="E538" s="131"/>
      <c r="F538" s="131"/>
      <c r="G538" s="131"/>
      <c r="H538" s="131"/>
      <c r="I538" s="120"/>
      <c r="J538" s="120"/>
      <c r="K538" s="131"/>
    </row>
    <row r="539" spans="2:11">
      <c r="B539" s="119"/>
      <c r="C539" s="131"/>
      <c r="D539" s="131"/>
      <c r="E539" s="131"/>
      <c r="F539" s="131"/>
      <c r="G539" s="131"/>
      <c r="H539" s="131"/>
      <c r="I539" s="120"/>
      <c r="J539" s="120"/>
      <c r="K539" s="131"/>
    </row>
    <row r="540" spans="2:11">
      <c r="B540" s="119"/>
      <c r="C540" s="131"/>
      <c r="D540" s="131"/>
      <c r="E540" s="131"/>
      <c r="F540" s="131"/>
      <c r="G540" s="131"/>
      <c r="H540" s="131"/>
      <c r="I540" s="120"/>
      <c r="J540" s="120"/>
      <c r="K540" s="131"/>
    </row>
    <row r="541" spans="2:11">
      <c r="B541" s="119"/>
      <c r="C541" s="131"/>
      <c r="D541" s="131"/>
      <c r="E541" s="131"/>
      <c r="F541" s="131"/>
      <c r="G541" s="131"/>
      <c r="H541" s="131"/>
      <c r="I541" s="120"/>
      <c r="J541" s="120"/>
      <c r="K541" s="131"/>
    </row>
    <row r="542" spans="2:11">
      <c r="B542" s="119"/>
      <c r="C542" s="131"/>
      <c r="D542" s="131"/>
      <c r="E542" s="131"/>
      <c r="F542" s="131"/>
      <c r="G542" s="131"/>
      <c r="H542" s="131"/>
      <c r="I542" s="120"/>
      <c r="J542" s="120"/>
      <c r="K542" s="131"/>
    </row>
    <row r="543" spans="2:11">
      <c r="B543" s="119"/>
      <c r="C543" s="131"/>
      <c r="D543" s="131"/>
      <c r="E543" s="131"/>
      <c r="F543" s="131"/>
      <c r="G543" s="131"/>
      <c r="H543" s="131"/>
      <c r="I543" s="120"/>
      <c r="J543" s="120"/>
      <c r="K543" s="131"/>
    </row>
    <row r="544" spans="2:11">
      <c r="B544" s="119"/>
      <c r="C544" s="131"/>
      <c r="D544" s="131"/>
      <c r="E544" s="131"/>
      <c r="F544" s="131"/>
      <c r="G544" s="131"/>
      <c r="H544" s="131"/>
      <c r="I544" s="120"/>
      <c r="J544" s="120"/>
      <c r="K544" s="131"/>
    </row>
    <row r="545" spans="2:11">
      <c r="B545" s="119"/>
      <c r="C545" s="131"/>
      <c r="D545" s="131"/>
      <c r="E545" s="131"/>
      <c r="F545" s="131"/>
      <c r="G545" s="131"/>
      <c r="H545" s="131"/>
      <c r="I545" s="120"/>
      <c r="J545" s="120"/>
      <c r="K545" s="131"/>
    </row>
    <row r="546" spans="2:11">
      <c r="B546" s="119"/>
      <c r="C546" s="131"/>
      <c r="D546" s="131"/>
      <c r="E546" s="131"/>
      <c r="F546" s="131"/>
      <c r="G546" s="131"/>
      <c r="H546" s="131"/>
      <c r="I546" s="120"/>
      <c r="J546" s="120"/>
      <c r="K546" s="131"/>
    </row>
    <row r="547" spans="2:11">
      <c r="B547" s="119"/>
      <c r="C547" s="131"/>
      <c r="D547" s="131"/>
      <c r="E547" s="131"/>
      <c r="F547" s="131"/>
      <c r="G547" s="131"/>
      <c r="H547" s="131"/>
      <c r="I547" s="120"/>
      <c r="J547" s="120"/>
      <c r="K547" s="131"/>
    </row>
    <row r="548" spans="2:11">
      <c r="B548" s="119"/>
      <c r="C548" s="131"/>
      <c r="D548" s="131"/>
      <c r="E548" s="131"/>
      <c r="F548" s="131"/>
      <c r="G548" s="131"/>
      <c r="H548" s="131"/>
      <c r="I548" s="120"/>
      <c r="J548" s="120"/>
      <c r="K548" s="131"/>
    </row>
    <row r="549" spans="2:11">
      <c r="B549" s="119"/>
      <c r="C549" s="131"/>
      <c r="D549" s="131"/>
      <c r="E549" s="131"/>
      <c r="F549" s="131"/>
      <c r="G549" s="131"/>
      <c r="H549" s="131"/>
      <c r="I549" s="120"/>
      <c r="J549" s="120"/>
      <c r="K549" s="131"/>
    </row>
    <row r="550" spans="2:11">
      <c r="B550" s="119"/>
      <c r="C550" s="131"/>
      <c r="D550" s="131"/>
      <c r="E550" s="131"/>
      <c r="F550" s="131"/>
      <c r="G550" s="131"/>
      <c r="H550" s="131"/>
      <c r="I550" s="120"/>
      <c r="J550" s="120"/>
      <c r="K550" s="131"/>
    </row>
    <row r="551" spans="2:11">
      <c r="B551" s="119"/>
      <c r="C551" s="131"/>
      <c r="D551" s="131"/>
      <c r="E551" s="131"/>
      <c r="F551" s="131"/>
      <c r="G551" s="131"/>
      <c r="H551" s="131"/>
      <c r="I551" s="120"/>
      <c r="J551" s="120"/>
      <c r="K551" s="131"/>
    </row>
    <row r="552" spans="2:11">
      <c r="B552" s="119"/>
      <c r="C552" s="131"/>
      <c r="D552" s="131"/>
      <c r="E552" s="131"/>
      <c r="F552" s="131"/>
      <c r="G552" s="131"/>
      <c r="H552" s="131"/>
      <c r="I552" s="120"/>
      <c r="J552" s="120"/>
      <c r="K552" s="131"/>
    </row>
    <row r="553" spans="2:11">
      <c r="B553" s="119"/>
      <c r="C553" s="131"/>
      <c r="D553" s="131"/>
      <c r="E553" s="131"/>
      <c r="F553" s="131"/>
      <c r="G553" s="131"/>
      <c r="H553" s="131"/>
      <c r="I553" s="120"/>
      <c r="J553" s="120"/>
      <c r="K553" s="131"/>
    </row>
    <row r="554" spans="2:11">
      <c r="B554" s="119"/>
      <c r="C554" s="131"/>
      <c r="D554" s="131"/>
      <c r="E554" s="131"/>
      <c r="F554" s="131"/>
      <c r="G554" s="131"/>
      <c r="H554" s="131"/>
      <c r="I554" s="120"/>
      <c r="J554" s="120"/>
      <c r="K554" s="131"/>
    </row>
    <row r="555" spans="2:11">
      <c r="B555" s="119"/>
      <c r="C555" s="131"/>
      <c r="D555" s="131"/>
      <c r="E555" s="131"/>
      <c r="F555" s="131"/>
      <c r="G555" s="131"/>
      <c r="H555" s="131"/>
      <c r="I555" s="120"/>
      <c r="J555" s="120"/>
      <c r="K555" s="131"/>
    </row>
    <row r="556" spans="2:11">
      <c r="B556" s="119"/>
      <c r="C556" s="131"/>
      <c r="D556" s="131"/>
      <c r="E556" s="131"/>
      <c r="F556" s="131"/>
      <c r="G556" s="131"/>
      <c r="H556" s="131"/>
      <c r="I556" s="120"/>
      <c r="J556" s="120"/>
      <c r="K556" s="131"/>
    </row>
    <row r="557" spans="2:11">
      <c r="B557" s="119"/>
      <c r="C557" s="131"/>
      <c r="D557" s="131"/>
      <c r="E557" s="131"/>
      <c r="F557" s="131"/>
      <c r="G557" s="131"/>
      <c r="H557" s="131"/>
      <c r="I557" s="120"/>
      <c r="J557" s="120"/>
      <c r="K557" s="131"/>
    </row>
    <row r="558" spans="2:11">
      <c r="B558" s="119"/>
      <c r="C558" s="131"/>
      <c r="D558" s="131"/>
      <c r="E558" s="131"/>
      <c r="F558" s="131"/>
      <c r="G558" s="131"/>
      <c r="H558" s="131"/>
      <c r="I558" s="120"/>
      <c r="J558" s="120"/>
      <c r="K558" s="131"/>
    </row>
    <row r="559" spans="2:11">
      <c r="B559" s="119"/>
      <c r="C559" s="131"/>
      <c r="D559" s="131"/>
      <c r="E559" s="131"/>
      <c r="F559" s="131"/>
      <c r="G559" s="131"/>
      <c r="H559" s="131"/>
      <c r="I559" s="120"/>
      <c r="J559" s="120"/>
      <c r="K559" s="131"/>
    </row>
    <row r="560" spans="2:11">
      <c r="B560" s="119"/>
      <c r="C560" s="131"/>
      <c r="D560" s="131"/>
      <c r="E560" s="131"/>
      <c r="F560" s="131"/>
      <c r="G560" s="131"/>
      <c r="H560" s="131"/>
      <c r="I560" s="120"/>
      <c r="J560" s="120"/>
      <c r="K560" s="131"/>
    </row>
    <row r="561" spans="2:11">
      <c r="B561" s="119"/>
      <c r="C561" s="131"/>
      <c r="D561" s="131"/>
      <c r="E561" s="131"/>
      <c r="F561" s="131"/>
      <c r="G561" s="131"/>
      <c r="H561" s="131"/>
      <c r="I561" s="120"/>
      <c r="J561" s="120"/>
      <c r="K561" s="131"/>
    </row>
    <row r="562" spans="2:11">
      <c r="B562" s="119"/>
      <c r="C562" s="131"/>
      <c r="D562" s="131"/>
      <c r="E562" s="131"/>
      <c r="F562" s="131"/>
      <c r="G562" s="131"/>
      <c r="H562" s="131"/>
      <c r="I562" s="120"/>
      <c r="J562" s="120"/>
      <c r="K562" s="131"/>
    </row>
    <row r="563" spans="2:11">
      <c r="B563" s="119"/>
      <c r="C563" s="131"/>
      <c r="D563" s="131"/>
      <c r="E563" s="131"/>
      <c r="F563" s="131"/>
      <c r="G563" s="131"/>
      <c r="H563" s="131"/>
      <c r="I563" s="120"/>
      <c r="J563" s="120"/>
      <c r="K563" s="131"/>
    </row>
    <row r="564" spans="2:11">
      <c r="B564" s="119"/>
      <c r="C564" s="131"/>
      <c r="D564" s="131"/>
      <c r="E564" s="131"/>
      <c r="F564" s="131"/>
      <c r="G564" s="131"/>
      <c r="H564" s="131"/>
      <c r="I564" s="120"/>
      <c r="J564" s="120"/>
      <c r="K564" s="13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135</v>
      </c>
      <c r="C1" s="67" t="s" vm="1">
        <v>206</v>
      </c>
    </row>
    <row r="2" spans="2:35">
      <c r="B2" s="46" t="s">
        <v>134</v>
      </c>
      <c r="C2" s="67" t="s">
        <v>207</v>
      </c>
    </row>
    <row r="3" spans="2:35">
      <c r="B3" s="46" t="s">
        <v>136</v>
      </c>
      <c r="C3" s="67" t="s">
        <v>208</v>
      </c>
      <c r="E3" s="2"/>
    </row>
    <row r="4" spans="2:35">
      <c r="B4" s="46" t="s">
        <v>137</v>
      </c>
      <c r="C4" s="67">
        <v>12148</v>
      </c>
    </row>
    <row r="6" spans="2:35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35" ht="26.25" customHeight="1">
      <c r="B7" s="148" t="s">
        <v>90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35" s="3" customFormat="1" ht="47.25">
      <c r="B8" s="21" t="s">
        <v>109</v>
      </c>
      <c r="C8" s="29" t="s">
        <v>43</v>
      </c>
      <c r="D8" s="12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57</v>
      </c>
      <c r="O8" s="29" t="s">
        <v>54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31" t="s">
        <v>187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24" t="s">
        <v>1692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5">
        <v>0</v>
      </c>
      <c r="O11" s="88"/>
      <c r="P11" s="126">
        <v>0</v>
      </c>
      <c r="Q11" s="126">
        <v>0</v>
      </c>
      <c r="AI11" s="1"/>
    </row>
    <row r="12" spans="2:35" ht="21.75" customHeight="1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206</v>
      </c>
    </row>
    <row r="2" spans="2:16">
      <c r="B2" s="46" t="s">
        <v>134</v>
      </c>
      <c r="C2" s="67" t="s">
        <v>207</v>
      </c>
    </row>
    <row r="3" spans="2:16">
      <c r="B3" s="46" t="s">
        <v>136</v>
      </c>
      <c r="C3" s="67" t="s">
        <v>208</v>
      </c>
    </row>
    <row r="4" spans="2:16">
      <c r="B4" s="46" t="s">
        <v>137</v>
      </c>
      <c r="C4" s="67">
        <v>12148</v>
      </c>
    </row>
    <row r="6" spans="2:16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ht="26.25" customHeight="1">
      <c r="B7" s="148" t="s">
        <v>82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6" s="3" customFormat="1" ht="78.75">
      <c r="B8" s="21" t="s">
        <v>109</v>
      </c>
      <c r="C8" s="29" t="s">
        <v>43</v>
      </c>
      <c r="D8" s="29" t="s">
        <v>14</v>
      </c>
      <c r="E8" s="29" t="s">
        <v>62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184</v>
      </c>
      <c r="L8" s="29" t="s">
        <v>183</v>
      </c>
      <c r="M8" s="29" t="s">
        <v>104</v>
      </c>
      <c r="N8" s="29" t="s">
        <v>54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191</v>
      </c>
      <c r="L9" s="31"/>
      <c r="M9" s="31" t="s">
        <v>187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6.6370761644388745</v>
      </c>
      <c r="H11" s="69"/>
      <c r="I11" s="69"/>
      <c r="J11" s="90">
        <v>4.8509135257991866E-2</v>
      </c>
      <c r="K11" s="77"/>
      <c r="L11" s="79"/>
      <c r="M11" s="77">
        <v>10420.428325097</v>
      </c>
      <c r="N11" s="69"/>
      <c r="O11" s="78">
        <f>IFERROR(M11/$M$11,0)</f>
        <v>1</v>
      </c>
      <c r="P11" s="78">
        <f>M11/'סכום נכסי הקרן'!$C$42</f>
        <v>0.60652132138851711</v>
      </c>
    </row>
    <row r="12" spans="2:16" ht="21.75" customHeight="1">
      <c r="B12" s="70" t="s">
        <v>180</v>
      </c>
      <c r="C12" s="71"/>
      <c r="D12" s="71"/>
      <c r="E12" s="71"/>
      <c r="F12" s="71"/>
      <c r="G12" s="80">
        <v>6.6370761644388718</v>
      </c>
      <c r="H12" s="71"/>
      <c r="I12" s="71"/>
      <c r="J12" s="91">
        <v>4.8509135257991838E-2</v>
      </c>
      <c r="K12" s="80"/>
      <c r="L12" s="82"/>
      <c r="M12" s="80">
        <f>M13+M17</f>
        <v>10420.428325096997</v>
      </c>
      <c r="N12" s="71"/>
      <c r="O12" s="81">
        <f t="shared" ref="O12:O77" si="0">IFERROR(M12/$M$11,0)</f>
        <v>0.99999999999999967</v>
      </c>
      <c r="P12" s="81">
        <f>M12/'סכום נכסי הקרן'!$C$42</f>
        <v>0.60652132138851689</v>
      </c>
    </row>
    <row r="13" spans="2:16" ht="21.75" customHeight="1">
      <c r="B13" s="109" t="s">
        <v>1702</v>
      </c>
      <c r="C13" s="71"/>
      <c r="D13" s="71"/>
      <c r="E13" s="71"/>
      <c r="F13" s="71"/>
      <c r="G13" s="80">
        <f>AVERAGE(G14:G15)</f>
        <v>4.8800000001456922</v>
      </c>
      <c r="H13" s="71"/>
      <c r="I13" s="71"/>
      <c r="J13" s="91">
        <f>AVERAGE(J14:J15)</f>
        <v>5.1400000001735807E-2</v>
      </c>
      <c r="K13" s="80"/>
      <c r="L13" s="82"/>
      <c r="M13" s="80">
        <f>SUM(M14:M15)</f>
        <v>41.357446277999998</v>
      </c>
      <c r="N13" s="71"/>
      <c r="O13" s="81">
        <f t="shared" ref="O13" si="1">IFERROR(M13/$M$11,0)</f>
        <v>3.9688816033015628E-3</v>
      </c>
      <c r="P13" s="81">
        <f>M13/'סכום נכסי הקרן'!$C$42</f>
        <v>2.40721131446904E-3</v>
      </c>
    </row>
    <row r="14" spans="2:16">
      <c r="B14" s="76" t="s">
        <v>958</v>
      </c>
      <c r="C14" s="73">
        <v>9444</v>
      </c>
      <c r="D14" s="73" t="s">
        <v>211</v>
      </c>
      <c r="E14" s="73"/>
      <c r="F14" s="93">
        <v>44958</v>
      </c>
      <c r="G14" s="83">
        <v>4.8400000000513206</v>
      </c>
      <c r="H14" s="86" t="s">
        <v>122</v>
      </c>
      <c r="I14" s="87">
        <v>5.1500000000000004E-2</v>
      </c>
      <c r="J14" s="87">
        <v>5.140000000056557E-2</v>
      </c>
      <c r="K14" s="83">
        <v>37581.843548999997</v>
      </c>
      <c r="L14" s="85">
        <v>101.62252752770088</v>
      </c>
      <c r="M14" s="83">
        <v>38.191619306</v>
      </c>
      <c r="N14" s="73"/>
      <c r="O14" s="84">
        <f>IFERROR(M14/$M$11,0)</f>
        <v>3.6650719255001915E-3</v>
      </c>
      <c r="P14" s="84">
        <f>M14/'סכום נכסי הקרן'!$C$42</f>
        <v>2.2229442672383332E-3</v>
      </c>
    </row>
    <row r="15" spans="2:16">
      <c r="B15" s="76" t="s">
        <v>959</v>
      </c>
      <c r="C15" s="73">
        <v>9499</v>
      </c>
      <c r="D15" s="73" t="s">
        <v>211</v>
      </c>
      <c r="E15" s="73"/>
      <c r="F15" s="93">
        <v>44986</v>
      </c>
      <c r="G15" s="83">
        <v>4.9200000002400639</v>
      </c>
      <c r="H15" s="86" t="s">
        <v>122</v>
      </c>
      <c r="I15" s="87">
        <v>5.1500000000000004E-2</v>
      </c>
      <c r="J15" s="87">
        <v>5.1400000002906038E-2</v>
      </c>
      <c r="K15" s="83">
        <v>3137.028186</v>
      </c>
      <c r="L15" s="85">
        <v>100.9180276456719</v>
      </c>
      <c r="M15" s="83">
        <v>3.1658269719999996</v>
      </c>
      <c r="N15" s="73"/>
      <c r="O15" s="84">
        <f>IFERROR(M15/$M$11,0)</f>
        <v>3.0380967780137101E-4</v>
      </c>
      <c r="P15" s="84">
        <f>M15/'סכום נכסי הקרן'!$C$42</f>
        <v>1.8426704723070717E-4</v>
      </c>
    </row>
    <row r="16" spans="2:16" ht="21.75" customHeight="1">
      <c r="B16" s="70"/>
      <c r="C16" s="71"/>
      <c r="D16" s="71"/>
      <c r="E16" s="71"/>
      <c r="F16" s="71"/>
      <c r="G16" s="80"/>
      <c r="H16" s="71"/>
      <c r="I16" s="71"/>
      <c r="J16" s="91"/>
      <c r="K16" s="80"/>
      <c r="L16" s="82"/>
      <c r="M16" s="80"/>
      <c r="N16" s="71"/>
      <c r="O16" s="81"/>
      <c r="P16" s="81"/>
    </row>
    <row r="17" spans="2:16">
      <c r="B17" s="89" t="s">
        <v>63</v>
      </c>
      <c r="C17" s="71"/>
      <c r="D17" s="71"/>
      <c r="E17" s="71"/>
      <c r="F17" s="71"/>
      <c r="G17" s="80">
        <f>AVERAGE(G18:G160)</f>
        <v>5.7192907805115025</v>
      </c>
      <c r="H17" s="71"/>
      <c r="I17" s="71"/>
      <c r="J17" s="110">
        <f>AVERAGE(J18:J160)</f>
        <v>4.8474468087579083E-2</v>
      </c>
      <c r="K17" s="80"/>
      <c r="L17" s="82"/>
      <c r="M17" s="80">
        <f>SUM(M18:M160)</f>
        <v>10379.070878818997</v>
      </c>
      <c r="N17" s="71"/>
      <c r="O17" s="81">
        <f t="shared" si="0"/>
        <v>0.99603111839669811</v>
      </c>
      <c r="P17" s="81">
        <f>M17/'סכום נכסי הקרן'!$C$42</f>
        <v>0.60411411007404792</v>
      </c>
    </row>
    <row r="18" spans="2:16">
      <c r="B18" s="76" t="s">
        <v>960</v>
      </c>
      <c r="C18" s="73" t="s">
        <v>961</v>
      </c>
      <c r="D18" s="73" t="s">
        <v>211</v>
      </c>
      <c r="E18" s="73"/>
      <c r="F18" s="93">
        <v>39845</v>
      </c>
      <c r="G18" s="83">
        <v>0.82999999951271453</v>
      </c>
      <c r="H18" s="86" t="s">
        <v>122</v>
      </c>
      <c r="I18" s="87">
        <v>4.8000000000000001E-2</v>
      </c>
      <c r="J18" s="87">
        <v>4.8099999981866579E-2</v>
      </c>
      <c r="K18" s="83">
        <v>1012.5504649999999</v>
      </c>
      <c r="L18" s="85">
        <v>123.631652</v>
      </c>
      <c r="M18" s="83">
        <v>1.2518328670000001</v>
      </c>
      <c r="N18" s="73"/>
      <c r="O18" s="84">
        <f t="shared" si="0"/>
        <v>1.2013257305220677E-4</v>
      </c>
      <c r="P18" s="84">
        <f>M18/'סכום נכסי הקרן'!$C$42</f>
        <v>7.2862966949427017E-5</v>
      </c>
    </row>
    <row r="19" spans="2:16">
      <c r="B19" s="76" t="s">
        <v>962</v>
      </c>
      <c r="C19" s="73" t="s">
        <v>963</v>
      </c>
      <c r="D19" s="73" t="s">
        <v>211</v>
      </c>
      <c r="E19" s="73"/>
      <c r="F19" s="93">
        <v>39873</v>
      </c>
      <c r="G19" s="83">
        <v>0.91000000001475811</v>
      </c>
      <c r="H19" s="86" t="s">
        <v>122</v>
      </c>
      <c r="I19" s="87">
        <v>4.8000000000000001E-2</v>
      </c>
      <c r="J19" s="87">
        <v>4.8300000000399343E-2</v>
      </c>
      <c r="K19" s="83">
        <v>37218.486485000001</v>
      </c>
      <c r="L19" s="85">
        <v>123.800467</v>
      </c>
      <c r="M19" s="83">
        <v>46.076659951999993</v>
      </c>
      <c r="N19" s="73"/>
      <c r="O19" s="84">
        <f t="shared" si="0"/>
        <v>4.4217625719882372E-3</v>
      </c>
      <c r="P19" s="84">
        <f>M19/'סכום נכסי הקרן'!$C$42</f>
        <v>2.6818932780285939E-3</v>
      </c>
    </row>
    <row r="20" spans="2:16">
      <c r="B20" s="76" t="s">
        <v>964</v>
      </c>
      <c r="C20" s="73" t="s">
        <v>965</v>
      </c>
      <c r="D20" s="73" t="s">
        <v>211</v>
      </c>
      <c r="E20" s="73"/>
      <c r="F20" s="93">
        <v>39934</v>
      </c>
      <c r="G20" s="83">
        <v>1.0500000000029481</v>
      </c>
      <c r="H20" s="86" t="s">
        <v>122</v>
      </c>
      <c r="I20" s="87">
        <v>4.8000000000000001E-2</v>
      </c>
      <c r="J20" s="87">
        <v>4.8399999999827047E-2</v>
      </c>
      <c r="K20" s="83">
        <v>40614.713929999998</v>
      </c>
      <c r="L20" s="85">
        <v>125.274663</v>
      </c>
      <c r="M20" s="83">
        <v>50.879946056999998</v>
      </c>
      <c r="N20" s="73"/>
      <c r="O20" s="84">
        <f t="shared" si="0"/>
        <v>4.8827115805267418E-3</v>
      </c>
      <c r="P20" s="84">
        <f>M20/'סכום נכסי הקרן'!$C$42</f>
        <v>2.9614686797800938E-3</v>
      </c>
    </row>
    <row r="21" spans="2:16">
      <c r="B21" s="76" t="s">
        <v>966</v>
      </c>
      <c r="C21" s="73" t="s">
        <v>967</v>
      </c>
      <c r="D21" s="73" t="s">
        <v>211</v>
      </c>
      <c r="E21" s="73"/>
      <c r="F21" s="93">
        <v>40148</v>
      </c>
      <c r="G21" s="83">
        <v>1.6000000000061461</v>
      </c>
      <c r="H21" s="86" t="s">
        <v>122</v>
      </c>
      <c r="I21" s="87">
        <v>4.8000000000000001E-2</v>
      </c>
      <c r="J21" s="87">
        <v>4.8400000000239682E-2</v>
      </c>
      <c r="K21" s="83">
        <v>54120.053977000003</v>
      </c>
      <c r="L21" s="85">
        <v>120.259823</v>
      </c>
      <c r="M21" s="83">
        <v>65.084681316000001</v>
      </c>
      <c r="N21" s="73"/>
      <c r="O21" s="84">
        <f t="shared" si="0"/>
        <v>6.2458739012913036E-3</v>
      </c>
      <c r="P21" s="84">
        <f>M21/'סכום נכסי הקרן'!$C$42</f>
        <v>3.7882556918372536E-3</v>
      </c>
    </row>
    <row r="22" spans="2:16">
      <c r="B22" s="76" t="s">
        <v>968</v>
      </c>
      <c r="C22" s="73" t="s">
        <v>969</v>
      </c>
      <c r="D22" s="73" t="s">
        <v>211</v>
      </c>
      <c r="E22" s="73"/>
      <c r="F22" s="93">
        <v>40269</v>
      </c>
      <c r="G22" s="83">
        <v>1.8899999999886481</v>
      </c>
      <c r="H22" s="86" t="s">
        <v>122</v>
      </c>
      <c r="I22" s="87">
        <v>4.8000000000000001E-2</v>
      </c>
      <c r="J22" s="87">
        <v>4.8499999999833066E-2</v>
      </c>
      <c r="K22" s="83">
        <v>61361.582682</v>
      </c>
      <c r="L22" s="85">
        <v>122.027288</v>
      </c>
      <c r="M22" s="83">
        <v>74.877875165000006</v>
      </c>
      <c r="N22" s="73"/>
      <c r="O22" s="84">
        <f t="shared" si="0"/>
        <v>7.1856811283525614E-3</v>
      </c>
      <c r="P22" s="84">
        <f>M22/'סכום נכסי הקרן'!$C$42</f>
        <v>4.3582688130449259E-3</v>
      </c>
    </row>
    <row r="23" spans="2:16">
      <c r="B23" s="76" t="s">
        <v>970</v>
      </c>
      <c r="C23" s="73" t="s">
        <v>971</v>
      </c>
      <c r="D23" s="73" t="s">
        <v>211</v>
      </c>
      <c r="E23" s="73"/>
      <c r="F23" s="93">
        <v>40391</v>
      </c>
      <c r="G23" s="83">
        <v>2.2300000000045026</v>
      </c>
      <c r="H23" s="86" t="s">
        <v>122</v>
      </c>
      <c r="I23" s="87">
        <v>4.8000000000000001E-2</v>
      </c>
      <c r="J23" s="87">
        <v>4.8499999999979532E-2</v>
      </c>
      <c r="K23" s="83">
        <v>41340.062054000002</v>
      </c>
      <c r="L23" s="85">
        <v>118.18583099999999</v>
      </c>
      <c r="M23" s="83">
        <v>48.858095786</v>
      </c>
      <c r="N23" s="73"/>
      <c r="O23" s="84">
        <f t="shared" si="0"/>
        <v>4.6886840215894093E-3</v>
      </c>
      <c r="P23" s="84">
        <f>M23/'סכום נכסי הקרן'!$C$42</f>
        <v>2.8437868283476353E-3</v>
      </c>
    </row>
    <row r="24" spans="2:16">
      <c r="B24" s="76" t="s">
        <v>972</v>
      </c>
      <c r="C24" s="73" t="s">
        <v>973</v>
      </c>
      <c r="D24" s="73" t="s">
        <v>211</v>
      </c>
      <c r="E24" s="73"/>
      <c r="F24" s="93">
        <v>40452</v>
      </c>
      <c r="G24" s="83">
        <v>2.3400000000024552</v>
      </c>
      <c r="H24" s="86" t="s">
        <v>122</v>
      </c>
      <c r="I24" s="87">
        <v>4.8000000000000001E-2</v>
      </c>
      <c r="J24" s="87">
        <v>4.849999999998466E-2</v>
      </c>
      <c r="K24" s="83">
        <v>54799.299465999997</v>
      </c>
      <c r="L24" s="85">
        <v>118.930143</v>
      </c>
      <c r="M24" s="83">
        <v>65.172885226000005</v>
      </c>
      <c r="N24" s="73"/>
      <c r="O24" s="84">
        <f t="shared" si="0"/>
        <v>6.2543384199510183E-3</v>
      </c>
      <c r="P24" s="84">
        <f>M24/'סכום נכסי הקרן'!$C$42</f>
        <v>3.7933896028796614E-3</v>
      </c>
    </row>
    <row r="25" spans="2:16">
      <c r="B25" s="76" t="s">
        <v>974</v>
      </c>
      <c r="C25" s="73" t="s">
        <v>975</v>
      </c>
      <c r="D25" s="73" t="s">
        <v>211</v>
      </c>
      <c r="E25" s="73"/>
      <c r="F25" s="93">
        <v>39569</v>
      </c>
      <c r="G25" s="83">
        <v>9.0000000000000011E-2</v>
      </c>
      <c r="H25" s="86" t="s">
        <v>122</v>
      </c>
      <c r="I25" s="87">
        <v>4.8000000000000001E-2</v>
      </c>
      <c r="J25" s="87">
        <v>4.7700000000200492E-2</v>
      </c>
      <c r="K25" s="83">
        <v>38445.499578000003</v>
      </c>
      <c r="L25" s="85">
        <v>129.74093099999999</v>
      </c>
      <c r="M25" s="83">
        <v>49.879549099999991</v>
      </c>
      <c r="N25" s="73"/>
      <c r="O25" s="84">
        <f t="shared" si="0"/>
        <v>4.7867081413407904E-3</v>
      </c>
      <c r="P25" s="84">
        <f>M25/'סכום נכסי הקרן'!$C$42</f>
        <v>2.9032405469871891E-3</v>
      </c>
    </row>
    <row r="26" spans="2:16">
      <c r="B26" s="76" t="s">
        <v>976</v>
      </c>
      <c r="C26" s="73" t="s">
        <v>977</v>
      </c>
      <c r="D26" s="73" t="s">
        <v>211</v>
      </c>
      <c r="E26" s="73"/>
      <c r="F26" s="93">
        <v>39661</v>
      </c>
      <c r="G26" s="83">
        <v>0.3399999999708907</v>
      </c>
      <c r="H26" s="86" t="s">
        <v>122</v>
      </c>
      <c r="I26" s="87">
        <v>4.8000000000000001E-2</v>
      </c>
      <c r="J26" s="87">
        <v>4.8100000001018828E-2</v>
      </c>
      <c r="K26" s="83">
        <v>7122.6863569999996</v>
      </c>
      <c r="L26" s="85">
        <v>125.400128</v>
      </c>
      <c r="M26" s="83">
        <v>8.9318577890000004</v>
      </c>
      <c r="N26" s="73"/>
      <c r="O26" s="84">
        <f t="shared" si="0"/>
        <v>8.5714881484172162E-4</v>
      </c>
      <c r="P26" s="84">
        <f>M26/'סכום נכסי הקרן'!$C$42</f>
        <v>5.1987903180440243E-4</v>
      </c>
    </row>
    <row r="27" spans="2:16">
      <c r="B27" s="76" t="s">
        <v>978</v>
      </c>
      <c r="C27" s="73" t="s">
        <v>979</v>
      </c>
      <c r="D27" s="73" t="s">
        <v>211</v>
      </c>
      <c r="E27" s="73"/>
      <c r="F27" s="93">
        <v>39692</v>
      </c>
      <c r="G27" s="83">
        <v>0.41999999999001181</v>
      </c>
      <c r="H27" s="86" t="s">
        <v>122</v>
      </c>
      <c r="I27" s="87">
        <v>4.8000000000000001E-2</v>
      </c>
      <c r="J27" s="87">
        <v>4.7999999999571934E-2</v>
      </c>
      <c r="K27" s="83">
        <v>22700.254472000004</v>
      </c>
      <c r="L27" s="85">
        <v>123.492559</v>
      </c>
      <c r="M27" s="83">
        <v>28.033125134000002</v>
      </c>
      <c r="N27" s="73"/>
      <c r="O27" s="84">
        <f t="shared" si="0"/>
        <v>2.6902085268878861E-3</v>
      </c>
      <c r="P27" s="84">
        <f>M27/'סכום נכסי הקרן'!$C$42</f>
        <v>1.6316688305386966E-3</v>
      </c>
    </row>
    <row r="28" spans="2:16">
      <c r="B28" s="76" t="s">
        <v>980</v>
      </c>
      <c r="C28" s="73" t="s">
        <v>981</v>
      </c>
      <c r="D28" s="73" t="s">
        <v>211</v>
      </c>
      <c r="E28" s="73"/>
      <c r="F28" s="93">
        <v>40909</v>
      </c>
      <c r="G28" s="83">
        <v>3.4400000000306452</v>
      </c>
      <c r="H28" s="86" t="s">
        <v>122</v>
      </c>
      <c r="I28" s="87">
        <v>4.8000000000000001E-2</v>
      </c>
      <c r="J28" s="87">
        <v>4.8500000000259134E-2</v>
      </c>
      <c r="K28" s="83">
        <v>38969.703612999998</v>
      </c>
      <c r="L28" s="85">
        <v>113.87719</v>
      </c>
      <c r="M28" s="83">
        <v>44.37760358100001</v>
      </c>
      <c r="N28" s="73"/>
      <c r="O28" s="84">
        <f t="shared" si="0"/>
        <v>4.2587120410510493E-3</v>
      </c>
      <c r="P28" s="84">
        <f>M28/'סכום נכסי הקרן'!$C$42</f>
        <v>2.5829996545514711E-3</v>
      </c>
    </row>
    <row r="29" spans="2:16">
      <c r="B29" s="76" t="s">
        <v>982</v>
      </c>
      <c r="C29" s="73">
        <v>8790</v>
      </c>
      <c r="D29" s="73" t="s">
        <v>211</v>
      </c>
      <c r="E29" s="73"/>
      <c r="F29" s="93">
        <v>41030</v>
      </c>
      <c r="G29" s="83">
        <v>3.6899999999829594</v>
      </c>
      <c r="H29" s="86" t="s">
        <v>122</v>
      </c>
      <c r="I29" s="87">
        <v>4.8000000000000001E-2</v>
      </c>
      <c r="J29" s="87">
        <v>4.8599999999724107E-2</v>
      </c>
      <c r="K29" s="83">
        <v>53901.834838000002</v>
      </c>
      <c r="L29" s="85">
        <v>114.312917</v>
      </c>
      <c r="M29" s="83">
        <v>61.616759844999997</v>
      </c>
      <c r="N29" s="73"/>
      <c r="O29" s="84">
        <f t="shared" si="0"/>
        <v>5.9130736206495071E-3</v>
      </c>
      <c r="P29" s="84">
        <f>M29/'סכום נכסי הקרן'!$C$42</f>
        <v>3.5864052258639222E-3</v>
      </c>
    </row>
    <row r="30" spans="2:16">
      <c r="B30" s="76" t="s">
        <v>983</v>
      </c>
      <c r="C30" s="73" t="s">
        <v>984</v>
      </c>
      <c r="D30" s="73" t="s">
        <v>211</v>
      </c>
      <c r="E30" s="73"/>
      <c r="F30" s="93">
        <v>41091</v>
      </c>
      <c r="G30" s="83">
        <v>3.8499999999666876</v>
      </c>
      <c r="H30" s="86" t="s">
        <v>122</v>
      </c>
      <c r="I30" s="87">
        <v>4.8000000000000001E-2</v>
      </c>
      <c r="J30" s="87">
        <v>4.8599999999689079E-2</v>
      </c>
      <c r="K30" s="83">
        <v>8009.2229530000004</v>
      </c>
      <c r="L30" s="85">
        <v>112.44041199999999</v>
      </c>
      <c r="M30" s="83">
        <v>9.0056032980000005</v>
      </c>
      <c r="N30" s="73"/>
      <c r="O30" s="84">
        <f t="shared" si="0"/>
        <v>8.6422582806030385E-4</v>
      </c>
      <c r="P30" s="84">
        <f>M30/'סכום נכסי הקרן'!$C$42</f>
        <v>5.2417139121322092E-4</v>
      </c>
    </row>
    <row r="31" spans="2:16">
      <c r="B31" s="76" t="s">
        <v>985</v>
      </c>
      <c r="C31" s="73" t="s">
        <v>986</v>
      </c>
      <c r="D31" s="73" t="s">
        <v>211</v>
      </c>
      <c r="E31" s="73"/>
      <c r="F31" s="93">
        <v>41122</v>
      </c>
      <c r="G31" s="83">
        <v>3.9400000000027675</v>
      </c>
      <c r="H31" s="86" t="s">
        <v>122</v>
      </c>
      <c r="I31" s="87">
        <v>4.8000000000000001E-2</v>
      </c>
      <c r="J31" s="87">
        <v>4.8500000000242183E-2</v>
      </c>
      <c r="K31" s="83">
        <v>25727.319336</v>
      </c>
      <c r="L31" s="85">
        <v>112.34227300000001</v>
      </c>
      <c r="M31" s="83">
        <v>28.902655318000001</v>
      </c>
      <c r="N31" s="73"/>
      <c r="O31" s="84">
        <f t="shared" si="0"/>
        <v>2.7736532910446325E-3</v>
      </c>
      <c r="P31" s="84">
        <f>M31/'סכום נכסי הקרן'!$C$42</f>
        <v>1.6822798591579996E-3</v>
      </c>
    </row>
    <row r="32" spans="2:16">
      <c r="B32" s="76" t="s">
        <v>987</v>
      </c>
      <c r="C32" s="73" t="s">
        <v>988</v>
      </c>
      <c r="D32" s="73" t="s">
        <v>211</v>
      </c>
      <c r="E32" s="73"/>
      <c r="F32" s="93">
        <v>41154</v>
      </c>
      <c r="G32" s="83">
        <v>4.0299999999836578</v>
      </c>
      <c r="H32" s="86" t="s">
        <v>122</v>
      </c>
      <c r="I32" s="87">
        <v>4.8000000000000001E-2</v>
      </c>
      <c r="J32" s="87">
        <v>4.8499999999621332E-2</v>
      </c>
      <c r="K32" s="83">
        <v>44884.842433999998</v>
      </c>
      <c r="L32" s="85">
        <v>111.787031</v>
      </c>
      <c r="M32" s="83">
        <v>50.175432694000001</v>
      </c>
      <c r="N32" s="73"/>
      <c r="O32" s="84">
        <f t="shared" si="0"/>
        <v>4.8151027125396912E-3</v>
      </c>
      <c r="P32" s="84">
        <f>M32/'סכום נכסי הקרן'!$C$42</f>
        <v>2.9204624598310066E-3</v>
      </c>
    </row>
    <row r="33" spans="2:16">
      <c r="B33" s="76" t="s">
        <v>989</v>
      </c>
      <c r="C33" s="73" t="s">
        <v>990</v>
      </c>
      <c r="D33" s="73" t="s">
        <v>211</v>
      </c>
      <c r="E33" s="73"/>
      <c r="F33" s="93">
        <v>41184</v>
      </c>
      <c r="G33" s="83">
        <v>4.0100000000346503</v>
      </c>
      <c r="H33" s="86" t="s">
        <v>122</v>
      </c>
      <c r="I33" s="87">
        <v>4.8000000000000001E-2</v>
      </c>
      <c r="J33" s="87">
        <v>4.8500000000430921E-2</v>
      </c>
      <c r="K33" s="83">
        <v>50387.789548000001</v>
      </c>
      <c r="L33" s="85">
        <v>112.832144</v>
      </c>
      <c r="M33" s="83">
        <v>56.853623203000012</v>
      </c>
      <c r="N33" s="73"/>
      <c r="O33" s="84">
        <f t="shared" si="0"/>
        <v>5.4559775691821943E-3</v>
      </c>
      <c r="P33" s="84">
        <f>M33/'סכום נכסי הקרן'!$C$42</f>
        <v>3.3091667247264938E-3</v>
      </c>
    </row>
    <row r="34" spans="2:16">
      <c r="B34" s="76" t="s">
        <v>991</v>
      </c>
      <c r="C34" s="73" t="s">
        <v>992</v>
      </c>
      <c r="D34" s="73" t="s">
        <v>211</v>
      </c>
      <c r="E34" s="73"/>
      <c r="F34" s="93">
        <v>41214</v>
      </c>
      <c r="G34" s="83">
        <v>4.0899999999815462</v>
      </c>
      <c r="H34" s="86" t="s">
        <v>122</v>
      </c>
      <c r="I34" s="87">
        <v>4.8000000000000001E-2</v>
      </c>
      <c r="J34" s="87">
        <v>4.8499999999748369E-2</v>
      </c>
      <c r="K34" s="83">
        <v>53035.446800999998</v>
      </c>
      <c r="L34" s="85">
        <v>112.398269</v>
      </c>
      <c r="M34" s="83">
        <v>59.610924390000001</v>
      </c>
      <c r="N34" s="73"/>
      <c r="O34" s="84">
        <f t="shared" si="0"/>
        <v>5.7205829290558558E-3</v>
      </c>
      <c r="P34" s="84">
        <f>M34/'סכום נכסי הקרן'!$C$42</f>
        <v>3.4696555172435513E-3</v>
      </c>
    </row>
    <row r="35" spans="2:16">
      <c r="B35" s="76" t="s">
        <v>993</v>
      </c>
      <c r="C35" s="73" t="s">
        <v>994</v>
      </c>
      <c r="D35" s="73" t="s">
        <v>211</v>
      </c>
      <c r="E35" s="73"/>
      <c r="F35" s="93">
        <v>41245</v>
      </c>
      <c r="G35" s="83">
        <v>4.179999999987122</v>
      </c>
      <c r="H35" s="86" t="s">
        <v>122</v>
      </c>
      <c r="I35" s="87">
        <v>4.8000000000000001E-2</v>
      </c>
      <c r="J35" s="87">
        <v>4.8499999999839033E-2</v>
      </c>
      <c r="K35" s="83">
        <v>55393.511206000003</v>
      </c>
      <c r="L35" s="85">
        <v>112.151484</v>
      </c>
      <c r="M35" s="83">
        <v>62.124645060000006</v>
      </c>
      <c r="N35" s="73"/>
      <c r="O35" s="84">
        <f t="shared" si="0"/>
        <v>5.9618130005631709E-3</v>
      </c>
      <c r="P35" s="84">
        <f>M35/'סכום נכסי הקרן'!$C$42</f>
        <v>3.6159666989728145E-3</v>
      </c>
    </row>
    <row r="36" spans="2:16">
      <c r="B36" s="76" t="s">
        <v>995</v>
      </c>
      <c r="C36" s="73" t="s">
        <v>996</v>
      </c>
      <c r="D36" s="73" t="s">
        <v>211</v>
      </c>
      <c r="E36" s="73"/>
      <c r="F36" s="93">
        <v>41275</v>
      </c>
      <c r="G36" s="83">
        <v>4.2599999999894926</v>
      </c>
      <c r="H36" s="86" t="s">
        <v>122</v>
      </c>
      <c r="I36" s="87">
        <v>4.8000000000000001E-2</v>
      </c>
      <c r="J36" s="87">
        <v>4.8499999999934332E-2</v>
      </c>
      <c r="K36" s="83">
        <v>54263.825898000003</v>
      </c>
      <c r="L36" s="85">
        <v>112.243788</v>
      </c>
      <c r="M36" s="83">
        <v>60.907773463999995</v>
      </c>
      <c r="N36" s="73"/>
      <c r="O36" s="84">
        <f t="shared" si="0"/>
        <v>5.84503549794658E-3</v>
      </c>
      <c r="P36" s="84">
        <f>M36/'סכום נכסי הקרן'!$C$42</f>
        <v>3.5451386537773489E-3</v>
      </c>
    </row>
    <row r="37" spans="2:16">
      <c r="B37" s="76" t="s">
        <v>997</v>
      </c>
      <c r="C37" s="73" t="s">
        <v>998</v>
      </c>
      <c r="D37" s="73" t="s">
        <v>211</v>
      </c>
      <c r="E37" s="73"/>
      <c r="F37" s="93">
        <v>41306</v>
      </c>
      <c r="G37" s="83">
        <v>4.3499999999915566</v>
      </c>
      <c r="H37" s="86" t="s">
        <v>122</v>
      </c>
      <c r="I37" s="87">
        <v>4.8000000000000001E-2</v>
      </c>
      <c r="J37" s="87">
        <v>4.8499999999915569E-2</v>
      </c>
      <c r="K37" s="83">
        <v>63681.398974999996</v>
      </c>
      <c r="L37" s="85">
        <v>111.590059</v>
      </c>
      <c r="M37" s="83">
        <v>71.062110876000006</v>
      </c>
      <c r="N37" s="73"/>
      <c r="O37" s="84">
        <f t="shared" si="0"/>
        <v>6.8194999916511125E-3</v>
      </c>
      <c r="P37" s="84">
        <f>M37/'סכום נכסי הקרן'!$C$42</f>
        <v>4.1361721461452136E-3</v>
      </c>
    </row>
    <row r="38" spans="2:16">
      <c r="B38" s="76" t="s">
        <v>999</v>
      </c>
      <c r="C38" s="73" t="s">
        <v>1000</v>
      </c>
      <c r="D38" s="73" t="s">
        <v>211</v>
      </c>
      <c r="E38" s="73"/>
      <c r="F38" s="93">
        <v>41334</v>
      </c>
      <c r="G38" s="83">
        <v>4.4299999999838571</v>
      </c>
      <c r="H38" s="86" t="s">
        <v>122</v>
      </c>
      <c r="I38" s="87">
        <v>4.8000000000000001E-2</v>
      </c>
      <c r="J38" s="87">
        <v>4.8499999999868607E-2</v>
      </c>
      <c r="K38" s="83">
        <v>47847.022107999997</v>
      </c>
      <c r="L38" s="85">
        <v>111.34398400000001</v>
      </c>
      <c r="M38" s="83">
        <v>53.274780602</v>
      </c>
      <c r="N38" s="73"/>
      <c r="O38" s="84">
        <f t="shared" si="0"/>
        <v>5.1125327040243409E-3</v>
      </c>
      <c r="P38" s="84">
        <f>M38/'סכום נכסי הקרן'!$C$42</f>
        <v>3.1008600912868518E-3</v>
      </c>
    </row>
    <row r="39" spans="2:16">
      <c r="B39" s="76" t="s">
        <v>1001</v>
      </c>
      <c r="C39" s="73" t="s">
        <v>1002</v>
      </c>
      <c r="D39" s="73" t="s">
        <v>211</v>
      </c>
      <c r="E39" s="73"/>
      <c r="F39" s="93">
        <v>41366</v>
      </c>
      <c r="G39" s="83">
        <v>4.4099999999775568</v>
      </c>
      <c r="H39" s="86" t="s">
        <v>122</v>
      </c>
      <c r="I39" s="87">
        <v>4.8000000000000001E-2</v>
      </c>
      <c r="J39" s="87">
        <v>4.8499999999780871E-2</v>
      </c>
      <c r="K39" s="83">
        <v>66311.639676999999</v>
      </c>
      <c r="L39" s="85">
        <v>113.55926100000001</v>
      </c>
      <c r="M39" s="83">
        <v>75.303007909000002</v>
      </c>
      <c r="N39" s="73"/>
      <c r="O39" s="84">
        <f t="shared" si="0"/>
        <v>7.2264791388312755E-3</v>
      </c>
      <c r="P39" s="84">
        <f>M39/'סכום נכסי הקרן'!$C$42</f>
        <v>4.3830136762704986E-3</v>
      </c>
    </row>
    <row r="40" spans="2:16">
      <c r="B40" s="76" t="s">
        <v>1003</v>
      </c>
      <c r="C40" s="73">
        <v>2704</v>
      </c>
      <c r="D40" s="73" t="s">
        <v>211</v>
      </c>
      <c r="E40" s="73"/>
      <c r="F40" s="93">
        <v>41395</v>
      </c>
      <c r="G40" s="83">
        <v>4.4900000000476004</v>
      </c>
      <c r="H40" s="86" t="s">
        <v>122</v>
      </c>
      <c r="I40" s="87">
        <v>4.8000000000000001E-2</v>
      </c>
      <c r="J40" s="87">
        <v>4.8500000000507207E-2</v>
      </c>
      <c r="K40" s="83">
        <v>45407.338964000002</v>
      </c>
      <c r="L40" s="85">
        <v>112.89287400000001</v>
      </c>
      <c r="M40" s="83">
        <v>51.261649943999991</v>
      </c>
      <c r="N40" s="73"/>
      <c r="O40" s="84">
        <f t="shared" si="0"/>
        <v>4.9193419257574341E-3</v>
      </c>
      <c r="P40" s="84">
        <f>M40/'סכום נכסי הקרן'!$C$42</f>
        <v>2.9836857651723316E-3</v>
      </c>
    </row>
    <row r="41" spans="2:16">
      <c r="B41" s="76" t="s">
        <v>1004</v>
      </c>
      <c r="C41" s="73" t="s">
        <v>1005</v>
      </c>
      <c r="D41" s="73" t="s">
        <v>211</v>
      </c>
      <c r="E41" s="73"/>
      <c r="F41" s="93">
        <v>41427</v>
      </c>
      <c r="G41" s="83">
        <v>4.569999999988263</v>
      </c>
      <c r="H41" s="86" t="s">
        <v>122</v>
      </c>
      <c r="I41" s="87">
        <v>4.8000000000000001E-2</v>
      </c>
      <c r="J41" s="87">
        <v>4.8499999999910483E-2</v>
      </c>
      <c r="K41" s="83">
        <v>89766.952860000005</v>
      </c>
      <c r="L41" s="85">
        <v>111.995397</v>
      </c>
      <c r="M41" s="83">
        <v>100.53485557399999</v>
      </c>
      <c r="N41" s="73"/>
      <c r="O41" s="84">
        <f t="shared" si="0"/>
        <v>9.6478621067684518E-3</v>
      </c>
      <c r="P41" s="84">
        <f>M41/'סכום נכסי הקרן'!$C$42</f>
        <v>5.8516340735714038E-3</v>
      </c>
    </row>
    <row r="42" spans="2:16">
      <c r="B42" s="76" t="s">
        <v>1006</v>
      </c>
      <c r="C42" s="73">
        <v>8805</v>
      </c>
      <c r="D42" s="73" t="s">
        <v>211</v>
      </c>
      <c r="E42" s="73"/>
      <c r="F42" s="93">
        <v>41487</v>
      </c>
      <c r="G42" s="83">
        <v>4.7399999999900215</v>
      </c>
      <c r="H42" s="86" t="s">
        <v>122</v>
      </c>
      <c r="I42" s="87">
        <v>4.8000000000000001E-2</v>
      </c>
      <c r="J42" s="87">
        <v>4.8499999999846471E-2</v>
      </c>
      <c r="K42" s="83">
        <v>47315.305051000003</v>
      </c>
      <c r="L42" s="85">
        <v>110.137412</v>
      </c>
      <c r="M42" s="83">
        <v>52.111852248000005</v>
      </c>
      <c r="N42" s="73"/>
      <c r="O42" s="84">
        <f t="shared" si="0"/>
        <v>5.0009318832405017E-3</v>
      </c>
      <c r="P42" s="84">
        <f>M42/'סכום נכסי הקרן'!$C$42</f>
        <v>3.0331718139969942E-3</v>
      </c>
    </row>
    <row r="43" spans="2:16">
      <c r="B43" s="76" t="s">
        <v>1007</v>
      </c>
      <c r="C43" s="73" t="s">
        <v>1008</v>
      </c>
      <c r="D43" s="73" t="s">
        <v>211</v>
      </c>
      <c r="E43" s="73"/>
      <c r="F43" s="93">
        <v>41518</v>
      </c>
      <c r="G43" s="83">
        <v>4.8300000003079093</v>
      </c>
      <c r="H43" s="86" t="s">
        <v>122</v>
      </c>
      <c r="I43" s="87">
        <v>4.8000000000000001E-2</v>
      </c>
      <c r="J43" s="87">
        <v>4.850000000240276E-2</v>
      </c>
      <c r="K43" s="83">
        <v>5136.516541</v>
      </c>
      <c r="L43" s="85">
        <v>109.383837</v>
      </c>
      <c r="M43" s="83">
        <v>5.6185188690000007</v>
      </c>
      <c r="N43" s="73"/>
      <c r="O43" s="84">
        <f t="shared" si="0"/>
        <v>5.3918310204851389E-4</v>
      </c>
      <c r="P43" s="84">
        <f>M43/'סכום נכסי הקרן'!$C$42</f>
        <v>3.2702604752482431E-4</v>
      </c>
    </row>
    <row r="44" spans="2:16">
      <c r="B44" s="76" t="s">
        <v>1009</v>
      </c>
      <c r="C44" s="73" t="s">
        <v>1010</v>
      </c>
      <c r="D44" s="73" t="s">
        <v>211</v>
      </c>
      <c r="E44" s="73"/>
      <c r="F44" s="93">
        <v>41548</v>
      </c>
      <c r="G44" s="83">
        <v>4.7899999999880629</v>
      </c>
      <c r="H44" s="86" t="s">
        <v>122</v>
      </c>
      <c r="I44" s="87">
        <v>4.8000000000000001E-2</v>
      </c>
      <c r="J44" s="87">
        <v>4.8499999999882151E-2</v>
      </c>
      <c r="K44" s="83">
        <v>118132.02592</v>
      </c>
      <c r="L44" s="85">
        <v>111.340506</v>
      </c>
      <c r="M44" s="83">
        <v>131.52879528300002</v>
      </c>
      <c r="N44" s="73"/>
      <c r="O44" s="84">
        <f t="shared" si="0"/>
        <v>1.2622206226035883E-2</v>
      </c>
      <c r="P44" s="84">
        <f>M44/'סכום נכסי הקרן'!$C$42</f>
        <v>7.655637199053651E-3</v>
      </c>
    </row>
    <row r="45" spans="2:16">
      <c r="B45" s="76" t="s">
        <v>1011</v>
      </c>
      <c r="C45" s="73" t="s">
        <v>1012</v>
      </c>
      <c r="D45" s="73" t="s">
        <v>211</v>
      </c>
      <c r="E45" s="73"/>
      <c r="F45" s="93">
        <v>41579</v>
      </c>
      <c r="G45" s="83">
        <v>4.8799999999766799</v>
      </c>
      <c r="H45" s="86" t="s">
        <v>122</v>
      </c>
      <c r="I45" s="87">
        <v>4.8000000000000001E-2</v>
      </c>
      <c r="J45" s="87">
        <v>4.8499999999708499E-2</v>
      </c>
      <c r="K45" s="83">
        <v>81971.851034000007</v>
      </c>
      <c r="L45" s="85">
        <v>110.901629</v>
      </c>
      <c r="M45" s="83">
        <v>90.908118048999995</v>
      </c>
      <c r="N45" s="73"/>
      <c r="O45" s="84">
        <f t="shared" si="0"/>
        <v>8.7240289182790153E-3</v>
      </c>
      <c r="P45" s="84">
        <f>M45/'סכום נכסי הקרן'!$C$42</f>
        <v>5.291309547346224E-3</v>
      </c>
    </row>
    <row r="46" spans="2:16">
      <c r="B46" s="76" t="s">
        <v>1013</v>
      </c>
      <c r="C46" s="73" t="s">
        <v>1014</v>
      </c>
      <c r="D46" s="73" t="s">
        <v>211</v>
      </c>
      <c r="E46" s="73"/>
      <c r="F46" s="93">
        <v>41609</v>
      </c>
      <c r="G46" s="83">
        <v>4.9599999999785327</v>
      </c>
      <c r="H46" s="86" t="s">
        <v>122</v>
      </c>
      <c r="I46" s="87">
        <v>4.8000000000000001E-2</v>
      </c>
      <c r="J46" s="87">
        <v>4.8499999999765918E-2</v>
      </c>
      <c r="K46" s="83">
        <v>79506.896815999993</v>
      </c>
      <c r="L46" s="85">
        <v>110.149109</v>
      </c>
      <c r="M46" s="83">
        <v>87.576138552999993</v>
      </c>
      <c r="N46" s="73"/>
      <c r="O46" s="84">
        <f t="shared" si="0"/>
        <v>8.4042743561776549E-3</v>
      </c>
      <c r="P46" s="84">
        <f>M46/'סכום נכסי הקרן'!$C$42</f>
        <v>5.0973715878205005E-3</v>
      </c>
    </row>
    <row r="47" spans="2:16">
      <c r="B47" s="76" t="s">
        <v>1015</v>
      </c>
      <c r="C47" s="73" t="s">
        <v>1016</v>
      </c>
      <c r="D47" s="73" t="s">
        <v>211</v>
      </c>
      <c r="E47" s="73"/>
      <c r="F47" s="93">
        <v>41672</v>
      </c>
      <c r="G47" s="83">
        <v>5.1299999999367545</v>
      </c>
      <c r="H47" s="86" t="s">
        <v>122</v>
      </c>
      <c r="I47" s="87">
        <v>4.8000000000000001E-2</v>
      </c>
      <c r="J47" s="87">
        <v>4.849999999964863E-2</v>
      </c>
      <c r="K47" s="83">
        <v>24669.349237999999</v>
      </c>
      <c r="L47" s="85">
        <v>109.59883000000001</v>
      </c>
      <c r="M47" s="83">
        <v>27.037318067000001</v>
      </c>
      <c r="N47" s="73"/>
      <c r="O47" s="84">
        <f t="shared" si="0"/>
        <v>2.5946455580796216E-3</v>
      </c>
      <c r="P47" s="84">
        <f>M47/'סכום נכסי הקרן'!$C$42</f>
        <v>1.5737078524212984E-3</v>
      </c>
    </row>
    <row r="48" spans="2:16">
      <c r="B48" s="76" t="s">
        <v>1017</v>
      </c>
      <c r="C48" s="73" t="s">
        <v>1018</v>
      </c>
      <c r="D48" s="73" t="s">
        <v>211</v>
      </c>
      <c r="E48" s="73"/>
      <c r="F48" s="93">
        <v>41700</v>
      </c>
      <c r="G48" s="83">
        <v>5.2099999999775894</v>
      </c>
      <c r="H48" s="86" t="s">
        <v>122</v>
      </c>
      <c r="I48" s="87">
        <v>4.8000000000000001E-2</v>
      </c>
      <c r="J48" s="87">
        <v>4.8499999999782703E-2</v>
      </c>
      <c r="K48" s="83">
        <v>106867.615435</v>
      </c>
      <c r="L48" s="85">
        <v>109.811055</v>
      </c>
      <c r="M48" s="83">
        <v>117.352456303</v>
      </c>
      <c r="N48" s="73"/>
      <c r="O48" s="84">
        <f t="shared" si="0"/>
        <v>1.1261768963984271E-2</v>
      </c>
      <c r="P48" s="84">
        <f>M48/'סכום נכסי הקרן'!$C$42</f>
        <v>6.8305029932079313E-3</v>
      </c>
    </row>
    <row r="49" spans="2:16">
      <c r="B49" s="76" t="s">
        <v>1019</v>
      </c>
      <c r="C49" s="73" t="s">
        <v>1020</v>
      </c>
      <c r="D49" s="73" t="s">
        <v>211</v>
      </c>
      <c r="E49" s="73"/>
      <c r="F49" s="93">
        <v>41730</v>
      </c>
      <c r="G49" s="83">
        <v>5.1699999999863202</v>
      </c>
      <c r="H49" s="86" t="s">
        <v>122</v>
      </c>
      <c r="I49" s="87">
        <v>4.8000000000000001E-2</v>
      </c>
      <c r="J49" s="87">
        <v>4.8499999999892004E-2</v>
      </c>
      <c r="K49" s="83">
        <v>61879.639698999999</v>
      </c>
      <c r="L49" s="85">
        <v>112.230762</v>
      </c>
      <c r="M49" s="83">
        <v>69.447991435000006</v>
      </c>
      <c r="N49" s="73"/>
      <c r="O49" s="84">
        <f t="shared" si="0"/>
        <v>6.6646004625105981E-3</v>
      </c>
      <c r="P49" s="84">
        <f>M49/'סכום נכסי הקרן'!$C$42</f>
        <v>4.04222227904845E-3</v>
      </c>
    </row>
    <row r="50" spans="2:16">
      <c r="B50" s="76" t="s">
        <v>1021</v>
      </c>
      <c r="C50" s="73" t="s">
        <v>1022</v>
      </c>
      <c r="D50" s="73" t="s">
        <v>211</v>
      </c>
      <c r="E50" s="73"/>
      <c r="F50" s="93">
        <v>41760</v>
      </c>
      <c r="G50" s="83">
        <v>5.250000000059214</v>
      </c>
      <c r="H50" s="86" t="s">
        <v>122</v>
      </c>
      <c r="I50" s="87">
        <v>4.8000000000000001E-2</v>
      </c>
      <c r="J50" s="87">
        <v>4.8600000000457916E-2</v>
      </c>
      <c r="K50" s="83">
        <v>22738.502584000002</v>
      </c>
      <c r="L50" s="85">
        <v>111.404642</v>
      </c>
      <c r="M50" s="83">
        <v>25.331747293999999</v>
      </c>
      <c r="N50" s="73"/>
      <c r="O50" s="84">
        <f t="shared" si="0"/>
        <v>2.4309698703065736E-3</v>
      </c>
      <c r="P50" s="84">
        <f>M50/'סכום נכסי הקרן'!$C$42</f>
        <v>1.474435057994015E-3</v>
      </c>
    </row>
    <row r="51" spans="2:16">
      <c r="B51" s="76" t="s">
        <v>1023</v>
      </c>
      <c r="C51" s="73" t="s">
        <v>1024</v>
      </c>
      <c r="D51" s="73" t="s">
        <v>211</v>
      </c>
      <c r="E51" s="73"/>
      <c r="F51" s="93">
        <v>41791</v>
      </c>
      <c r="G51" s="83">
        <v>5.3299999999815775</v>
      </c>
      <c r="H51" s="86" t="s">
        <v>122</v>
      </c>
      <c r="I51" s="87">
        <v>4.8000000000000001E-2</v>
      </c>
      <c r="J51" s="87">
        <v>4.8499999999831622E-2</v>
      </c>
      <c r="K51" s="83">
        <v>91044.166599999997</v>
      </c>
      <c r="L51" s="85">
        <v>110.89858099999999</v>
      </c>
      <c r="M51" s="83">
        <v>100.966688742</v>
      </c>
      <c r="N51" s="73"/>
      <c r="O51" s="84">
        <f t="shared" si="0"/>
        <v>9.6893031257484462E-3</v>
      </c>
      <c r="P51" s="84">
        <f>M51/'סכום נכסי הקרן'!$C$42</f>
        <v>5.8767689351628362E-3</v>
      </c>
    </row>
    <row r="52" spans="2:16">
      <c r="B52" s="76" t="s">
        <v>1025</v>
      </c>
      <c r="C52" s="73" t="s">
        <v>1026</v>
      </c>
      <c r="D52" s="73" t="s">
        <v>211</v>
      </c>
      <c r="E52" s="73"/>
      <c r="F52" s="93">
        <v>41821</v>
      </c>
      <c r="G52" s="83">
        <v>5.4200000000168229</v>
      </c>
      <c r="H52" s="86" t="s">
        <v>122</v>
      </c>
      <c r="I52" s="87">
        <v>4.8000000000000001E-2</v>
      </c>
      <c r="J52" s="87">
        <v>4.8500000000191161E-2</v>
      </c>
      <c r="K52" s="83">
        <v>59258.278022999999</v>
      </c>
      <c r="L52" s="85">
        <v>110.347947</v>
      </c>
      <c r="M52" s="83">
        <v>65.390293095000004</v>
      </c>
      <c r="N52" s="73"/>
      <c r="O52" s="84">
        <f t="shared" si="0"/>
        <v>6.2752020411206378E-3</v>
      </c>
      <c r="P52" s="84">
        <f>M52/'סכום נכסי הקרן'!$C$42</f>
        <v>3.8060438339604088E-3</v>
      </c>
    </row>
    <row r="53" spans="2:16">
      <c r="B53" s="76" t="s">
        <v>1027</v>
      </c>
      <c r="C53" s="73" t="s">
        <v>1028</v>
      </c>
      <c r="D53" s="73" t="s">
        <v>211</v>
      </c>
      <c r="E53" s="73"/>
      <c r="F53" s="93">
        <v>41852</v>
      </c>
      <c r="G53" s="83">
        <v>5.4999999999476907</v>
      </c>
      <c r="H53" s="86" t="s">
        <v>122</v>
      </c>
      <c r="I53" s="87">
        <v>4.8000000000000001E-2</v>
      </c>
      <c r="J53" s="87">
        <v>4.8499999999612922E-2</v>
      </c>
      <c r="K53" s="83">
        <v>43606.945692000001</v>
      </c>
      <c r="L53" s="85">
        <v>109.59935400000001</v>
      </c>
      <c r="M53" s="83">
        <v>47.792930900999998</v>
      </c>
      <c r="N53" s="73"/>
      <c r="O53" s="84">
        <f t="shared" si="0"/>
        <v>4.5864651058434404E-3</v>
      </c>
      <c r="P53" s="84">
        <f>M53/'סכום נכסי הקרן'!$C$42</f>
        <v>2.7817888764984887E-3</v>
      </c>
    </row>
    <row r="54" spans="2:16">
      <c r="B54" s="76" t="s">
        <v>1029</v>
      </c>
      <c r="C54" s="73" t="s">
        <v>1030</v>
      </c>
      <c r="D54" s="73" t="s">
        <v>211</v>
      </c>
      <c r="E54" s="73"/>
      <c r="F54" s="93">
        <v>41883</v>
      </c>
      <c r="G54" s="83">
        <v>5.5900000000175671</v>
      </c>
      <c r="H54" s="86" t="s">
        <v>122</v>
      </c>
      <c r="I54" s="87">
        <v>4.8000000000000001E-2</v>
      </c>
      <c r="J54" s="87">
        <v>4.8500000000180836E-2</v>
      </c>
      <c r="K54" s="83">
        <v>70987.471369000006</v>
      </c>
      <c r="L54" s="85">
        <v>109.061258</v>
      </c>
      <c r="M54" s="83">
        <v>77.419828995999993</v>
      </c>
      <c r="N54" s="73"/>
      <c r="O54" s="84">
        <f t="shared" si="0"/>
        <v>7.4296206048976706E-3</v>
      </c>
      <c r="P54" s="84">
        <f>M54/'סכום נכסי הקרן'!$C$42</f>
        <v>4.5062233066978886E-3</v>
      </c>
    </row>
    <row r="55" spans="2:16">
      <c r="B55" s="76" t="s">
        <v>1031</v>
      </c>
      <c r="C55" s="73" t="s">
        <v>1032</v>
      </c>
      <c r="D55" s="73" t="s">
        <v>211</v>
      </c>
      <c r="E55" s="73"/>
      <c r="F55" s="93">
        <v>41913</v>
      </c>
      <c r="G55" s="83">
        <v>5.5400000000113456</v>
      </c>
      <c r="H55" s="86" t="s">
        <v>122</v>
      </c>
      <c r="I55" s="87">
        <v>4.8000000000000001E-2</v>
      </c>
      <c r="J55" s="87">
        <v>4.850000000013819E-2</v>
      </c>
      <c r="K55" s="83">
        <v>61736.550779999998</v>
      </c>
      <c r="L55" s="85">
        <v>111.352256</v>
      </c>
      <c r="M55" s="83">
        <v>68.745042293000012</v>
      </c>
      <c r="N55" s="73"/>
      <c r="O55" s="84">
        <f t="shared" si="0"/>
        <v>6.5971417055315801E-3</v>
      </c>
      <c r="P55" s="84">
        <f>M55/'סכום נכסי הקרן'!$C$42</f>
        <v>4.0013071046263093E-3</v>
      </c>
    </row>
    <row r="56" spans="2:16">
      <c r="B56" s="76" t="s">
        <v>1033</v>
      </c>
      <c r="C56" s="73" t="s">
        <v>1034</v>
      </c>
      <c r="D56" s="73" t="s">
        <v>211</v>
      </c>
      <c r="E56" s="73"/>
      <c r="F56" s="93">
        <v>41945</v>
      </c>
      <c r="G56" s="83">
        <v>5.6199999999463461</v>
      </c>
      <c r="H56" s="86" t="s">
        <v>122</v>
      </c>
      <c r="I56" s="87">
        <v>4.8000000000000001E-2</v>
      </c>
      <c r="J56" s="87">
        <v>4.8499999999552887E-2</v>
      </c>
      <c r="K56" s="83">
        <v>33180.578661</v>
      </c>
      <c r="L56" s="85">
        <v>111.221239</v>
      </c>
      <c r="M56" s="83">
        <v>36.903850529000003</v>
      </c>
      <c r="N56" s="73"/>
      <c r="O56" s="84">
        <f t="shared" si="0"/>
        <v>3.5414907504444141E-3</v>
      </c>
      <c r="P56" s="84">
        <f>M56/'סכום נכסי הקרן'!$C$42</f>
        <v>2.1479896496447571E-3</v>
      </c>
    </row>
    <row r="57" spans="2:16">
      <c r="B57" s="76" t="s">
        <v>1035</v>
      </c>
      <c r="C57" s="73" t="s">
        <v>1036</v>
      </c>
      <c r="D57" s="73" t="s">
        <v>211</v>
      </c>
      <c r="E57" s="73"/>
      <c r="F57" s="93">
        <v>41974</v>
      </c>
      <c r="G57" s="83">
        <v>5.7000000000104691</v>
      </c>
      <c r="H57" s="86" t="s">
        <v>122</v>
      </c>
      <c r="I57" s="87">
        <v>4.8000000000000001E-2</v>
      </c>
      <c r="J57" s="87">
        <v>4.8500000000052348E-2</v>
      </c>
      <c r="K57" s="83">
        <v>112389.34510400001</v>
      </c>
      <c r="L57" s="85">
        <v>110.473026</v>
      </c>
      <c r="M57" s="83">
        <v>124.15991025100001</v>
      </c>
      <c r="N57" s="73"/>
      <c r="O57" s="84">
        <f t="shared" si="0"/>
        <v>1.1915048631155405E-2</v>
      </c>
      <c r="P57" s="84">
        <f>M57/'סכום נכסי הקרן'!$C$42</f>
        <v>7.2267310401768177E-3</v>
      </c>
    </row>
    <row r="58" spans="2:16">
      <c r="B58" s="76" t="s">
        <v>1037</v>
      </c>
      <c r="C58" s="73" t="s">
        <v>1038</v>
      </c>
      <c r="D58" s="73" t="s">
        <v>211</v>
      </c>
      <c r="E58" s="73"/>
      <c r="F58" s="93">
        <v>42005</v>
      </c>
      <c r="G58" s="83">
        <v>5.7900000000838734</v>
      </c>
      <c r="H58" s="86" t="s">
        <v>122</v>
      </c>
      <c r="I58" s="87">
        <v>4.8000000000000001E-2</v>
      </c>
      <c r="J58" s="87">
        <v>4.8500000001272234E-2</v>
      </c>
      <c r="K58" s="83">
        <v>9624.5226829999992</v>
      </c>
      <c r="L58" s="85">
        <v>110.25133599999999</v>
      </c>
      <c r="M58" s="83">
        <v>10.611164809000002</v>
      </c>
      <c r="N58" s="73"/>
      <c r="O58" s="84">
        <f t="shared" si="0"/>
        <v>1.0183040924952791E-3</v>
      </c>
      <c r="P58" s="84">
        <f>M58/'סכום נכסי הקרן'!$C$42</f>
        <v>6.1762314375557144E-4</v>
      </c>
    </row>
    <row r="59" spans="2:16">
      <c r="B59" s="76" t="s">
        <v>1039</v>
      </c>
      <c r="C59" s="73" t="s">
        <v>1040</v>
      </c>
      <c r="D59" s="73" t="s">
        <v>211</v>
      </c>
      <c r="E59" s="73"/>
      <c r="F59" s="93">
        <v>42036</v>
      </c>
      <c r="G59" s="83">
        <v>5.8700000000046719</v>
      </c>
      <c r="H59" s="86" t="s">
        <v>122</v>
      </c>
      <c r="I59" s="87">
        <v>4.8000000000000001E-2</v>
      </c>
      <c r="J59" s="87">
        <v>4.859999999993405E-2</v>
      </c>
      <c r="K59" s="83">
        <v>66315.054686999996</v>
      </c>
      <c r="L59" s="85">
        <v>109.75437100000001</v>
      </c>
      <c r="M59" s="83">
        <v>72.783671118000001</v>
      </c>
      <c r="N59" s="73"/>
      <c r="O59" s="84">
        <f t="shared" si="0"/>
        <v>6.9847101143342381E-3</v>
      </c>
      <c r="P59" s="84">
        <f>M59/'סכום נכסי הקרן'!$C$42</f>
        <v>4.2363756080617421E-3</v>
      </c>
    </row>
    <row r="60" spans="2:16">
      <c r="B60" s="76" t="s">
        <v>1041</v>
      </c>
      <c r="C60" s="73" t="s">
        <v>1042</v>
      </c>
      <c r="D60" s="73" t="s">
        <v>211</v>
      </c>
      <c r="E60" s="73"/>
      <c r="F60" s="93">
        <v>42064</v>
      </c>
      <c r="G60" s="83">
        <v>5.9500000000179138</v>
      </c>
      <c r="H60" s="86" t="s">
        <v>122</v>
      </c>
      <c r="I60" s="87">
        <v>4.8000000000000001E-2</v>
      </c>
      <c r="J60" s="87">
        <v>4.8600000000137797E-2</v>
      </c>
      <c r="K60" s="83">
        <v>164408.484929</v>
      </c>
      <c r="L60" s="85">
        <v>110.346867</v>
      </c>
      <c r="M60" s="83">
        <v>181.419612925</v>
      </c>
      <c r="N60" s="73"/>
      <c r="O60" s="84">
        <f t="shared" si="0"/>
        <v>1.7409995756898142E-2</v>
      </c>
      <c r="P60" s="84">
        <f>M60/'סכום נכסי הקרן'!$C$42</f>
        <v>1.0559533631842338E-2</v>
      </c>
    </row>
    <row r="61" spans="2:16">
      <c r="B61" s="76" t="s">
        <v>1043</v>
      </c>
      <c r="C61" s="73" t="s">
        <v>1044</v>
      </c>
      <c r="D61" s="73" t="s">
        <v>211</v>
      </c>
      <c r="E61" s="73"/>
      <c r="F61" s="93">
        <v>42095</v>
      </c>
      <c r="G61" s="83">
        <v>5.8899999999922805</v>
      </c>
      <c r="H61" s="86" t="s">
        <v>122</v>
      </c>
      <c r="I61" s="87">
        <v>4.8000000000000001E-2</v>
      </c>
      <c r="J61" s="87">
        <v>4.8499999999919219E-2</v>
      </c>
      <c r="K61" s="83">
        <v>98254.960215000014</v>
      </c>
      <c r="L61" s="85">
        <v>113.380199</v>
      </c>
      <c r="M61" s="83">
        <v>111.40166937400001</v>
      </c>
      <c r="N61" s="73"/>
      <c r="O61" s="84">
        <f t="shared" si="0"/>
        <v>1.0690699642901964E-2</v>
      </c>
      <c r="P61" s="84">
        <f>M61/'סכום נכסי הקרן'!$C$42</f>
        <v>6.4841372739806473E-3</v>
      </c>
    </row>
    <row r="62" spans="2:16">
      <c r="B62" s="76" t="s">
        <v>1045</v>
      </c>
      <c r="C62" s="73" t="s">
        <v>1046</v>
      </c>
      <c r="D62" s="73" t="s">
        <v>211</v>
      </c>
      <c r="E62" s="73"/>
      <c r="F62" s="93">
        <v>42125</v>
      </c>
      <c r="G62" s="83">
        <v>5.9699999999713826</v>
      </c>
      <c r="H62" s="86" t="s">
        <v>122</v>
      </c>
      <c r="I62" s="87">
        <v>4.8000000000000001E-2</v>
      </c>
      <c r="J62" s="87">
        <v>4.8499999999805095E-2</v>
      </c>
      <c r="K62" s="83">
        <v>93419.306054999994</v>
      </c>
      <c r="L62" s="85">
        <v>112.59069100000001</v>
      </c>
      <c r="M62" s="83">
        <v>105.18144233299999</v>
      </c>
      <c r="N62" s="73"/>
      <c r="O62" s="84">
        <f t="shared" si="0"/>
        <v>1.0093773408495748E-2</v>
      </c>
      <c r="P62" s="84">
        <f>M62/'סכום נכסי הקרן'!$C$42</f>
        <v>6.1220887855171179E-3</v>
      </c>
    </row>
    <row r="63" spans="2:16">
      <c r="B63" s="76" t="s">
        <v>1047</v>
      </c>
      <c r="C63" s="73" t="s">
        <v>1048</v>
      </c>
      <c r="D63" s="73" t="s">
        <v>211</v>
      </c>
      <c r="E63" s="73"/>
      <c r="F63" s="93">
        <v>42156</v>
      </c>
      <c r="G63" s="83">
        <v>6.059999999970394</v>
      </c>
      <c r="H63" s="86" t="s">
        <v>122</v>
      </c>
      <c r="I63" s="87">
        <v>4.8000000000000001E-2</v>
      </c>
      <c r="J63" s="87">
        <v>4.8499999999591648E-2</v>
      </c>
      <c r="K63" s="83">
        <v>35150.697930000002</v>
      </c>
      <c r="L63" s="85">
        <v>111.466797</v>
      </c>
      <c r="M63" s="83">
        <v>39.181357135999995</v>
      </c>
      <c r="N63" s="73"/>
      <c r="O63" s="84">
        <f t="shared" si="0"/>
        <v>3.7600524578854364E-3</v>
      </c>
      <c r="P63" s="84">
        <f>M63/'סכום נכסי הקרן'!$C$42</f>
        <v>2.2805519852468164E-3</v>
      </c>
    </row>
    <row r="64" spans="2:16">
      <c r="B64" s="76" t="s">
        <v>1049</v>
      </c>
      <c r="C64" s="73" t="s">
        <v>1050</v>
      </c>
      <c r="D64" s="73" t="s">
        <v>211</v>
      </c>
      <c r="E64" s="73"/>
      <c r="F64" s="93">
        <v>42218</v>
      </c>
      <c r="G64" s="83">
        <v>6.2300000000581681</v>
      </c>
      <c r="H64" s="86" t="s">
        <v>122</v>
      </c>
      <c r="I64" s="87">
        <v>4.8000000000000001E-2</v>
      </c>
      <c r="J64" s="87">
        <v>4.8500000000375285E-2</v>
      </c>
      <c r="K64" s="83">
        <v>38751.142973000002</v>
      </c>
      <c r="L64" s="85">
        <v>110.023652</v>
      </c>
      <c r="M64" s="83">
        <v>42.635422623999993</v>
      </c>
      <c r="N64" s="73"/>
      <c r="O64" s="84">
        <f t="shared" si="0"/>
        <v>4.091523044337346E-3</v>
      </c>
      <c r="P64" s="84">
        <f>M64/'סכום נכסי הקרן'!$C$42</f>
        <v>2.4815959633430556E-3</v>
      </c>
    </row>
    <row r="65" spans="2:16">
      <c r="B65" s="76" t="s">
        <v>1051</v>
      </c>
      <c r="C65" s="73" t="s">
        <v>1052</v>
      </c>
      <c r="D65" s="73" t="s">
        <v>211</v>
      </c>
      <c r="E65" s="73"/>
      <c r="F65" s="93">
        <v>42309</v>
      </c>
      <c r="G65" s="83">
        <v>6.3300000000339471</v>
      </c>
      <c r="H65" s="86" t="s">
        <v>122</v>
      </c>
      <c r="I65" s="87">
        <v>4.8000000000000001E-2</v>
      </c>
      <c r="J65" s="87">
        <v>4.8500000000283781E-2</v>
      </c>
      <c r="K65" s="83">
        <v>83524.997581999996</v>
      </c>
      <c r="L65" s="85">
        <v>111.798468</v>
      </c>
      <c r="M65" s="83">
        <v>93.379667651000005</v>
      </c>
      <c r="N65" s="73"/>
      <c r="O65" s="84">
        <f t="shared" si="0"/>
        <v>8.9612120286937207E-3</v>
      </c>
      <c r="P65" s="84">
        <f>M65/'סכום נכסי הקרן'!$C$42</f>
        <v>5.4351661608859902E-3</v>
      </c>
    </row>
    <row r="66" spans="2:16">
      <c r="B66" s="76" t="s">
        <v>1053</v>
      </c>
      <c r="C66" s="73" t="s">
        <v>1054</v>
      </c>
      <c r="D66" s="73" t="s">
        <v>211</v>
      </c>
      <c r="E66" s="73"/>
      <c r="F66" s="93">
        <v>42339</v>
      </c>
      <c r="G66" s="83">
        <v>6.4099999999557955</v>
      </c>
      <c r="H66" s="86" t="s">
        <v>122</v>
      </c>
      <c r="I66" s="87">
        <v>4.8000000000000001E-2</v>
      </c>
      <c r="J66" s="87">
        <v>4.8499999999622644E-2</v>
      </c>
      <c r="K66" s="83">
        <v>66700.267814999999</v>
      </c>
      <c r="L66" s="85">
        <v>111.24517400000001</v>
      </c>
      <c r="M66" s="83">
        <v>74.200829307999996</v>
      </c>
      <c r="N66" s="73"/>
      <c r="O66" s="84">
        <f t="shared" si="0"/>
        <v>7.120708189057026E-3</v>
      </c>
      <c r="P66" s="84">
        <f>M66/'סכום נכסי הקרן'!$C$42</f>
        <v>4.3188613400489016E-3</v>
      </c>
    </row>
    <row r="67" spans="2:16">
      <c r="B67" s="76" t="s">
        <v>1055</v>
      </c>
      <c r="C67" s="73" t="s">
        <v>1056</v>
      </c>
      <c r="D67" s="73" t="s">
        <v>211</v>
      </c>
      <c r="E67" s="73"/>
      <c r="F67" s="93">
        <v>42370</v>
      </c>
      <c r="G67" s="83">
        <v>6.4899999999302249</v>
      </c>
      <c r="H67" s="86" t="s">
        <v>122</v>
      </c>
      <c r="I67" s="87">
        <v>4.8000000000000001E-2</v>
      </c>
      <c r="J67" s="87">
        <v>4.8499999999393265E-2</v>
      </c>
      <c r="K67" s="83">
        <v>35554.693613000003</v>
      </c>
      <c r="L67" s="85">
        <v>111.25303099999999</v>
      </c>
      <c r="M67" s="83">
        <v>39.555674224000001</v>
      </c>
      <c r="N67" s="73"/>
      <c r="O67" s="84">
        <f t="shared" si="0"/>
        <v>3.7959739264011292E-3</v>
      </c>
      <c r="P67" s="84">
        <f>M67/'סכום נכסי הקרן'!$C$42</f>
        <v>2.3023391217971705E-3</v>
      </c>
    </row>
    <row r="68" spans="2:16">
      <c r="B68" s="76" t="s">
        <v>1057</v>
      </c>
      <c r="C68" s="73" t="s">
        <v>1058</v>
      </c>
      <c r="D68" s="73" t="s">
        <v>211</v>
      </c>
      <c r="E68" s="73"/>
      <c r="F68" s="93">
        <v>42461</v>
      </c>
      <c r="G68" s="83">
        <v>6.5900000000199936</v>
      </c>
      <c r="H68" s="86" t="s">
        <v>122</v>
      </c>
      <c r="I68" s="87">
        <v>4.8000000000000001E-2</v>
      </c>
      <c r="J68" s="87">
        <v>4.8500000000181745E-2</v>
      </c>
      <c r="K68" s="83">
        <v>96862.660638000001</v>
      </c>
      <c r="L68" s="85">
        <v>113.606859</v>
      </c>
      <c r="M68" s="83">
        <v>110.04262611999999</v>
      </c>
      <c r="N68" s="73"/>
      <c r="O68" s="84">
        <f t="shared" si="0"/>
        <v>1.0560278588066163E-2</v>
      </c>
      <c r="P68" s="84">
        <f>M68/'סכום נכסי הקרן'!$C$42</f>
        <v>6.4050341234647527E-3</v>
      </c>
    </row>
    <row r="69" spans="2:16">
      <c r="B69" s="76" t="s">
        <v>1059</v>
      </c>
      <c r="C69" s="73" t="s">
        <v>1060</v>
      </c>
      <c r="D69" s="73" t="s">
        <v>211</v>
      </c>
      <c r="E69" s="73"/>
      <c r="F69" s="93">
        <v>42491</v>
      </c>
      <c r="G69" s="83">
        <v>6.6700000000255724</v>
      </c>
      <c r="H69" s="86" t="s">
        <v>122</v>
      </c>
      <c r="I69" s="87">
        <v>4.8000000000000001E-2</v>
      </c>
      <c r="J69" s="87">
        <v>4.8500000000177824E-2</v>
      </c>
      <c r="K69" s="83">
        <v>104144.14496000001</v>
      </c>
      <c r="L69" s="85">
        <v>113.393186</v>
      </c>
      <c r="M69" s="83">
        <v>118.09236429400002</v>
      </c>
      <c r="N69" s="73"/>
      <c r="O69" s="84">
        <f t="shared" si="0"/>
        <v>1.1332774489660984E-2</v>
      </c>
      <c r="P69" s="84">
        <f>M69/'סכום נכסי הקרן'!$C$42</f>
        <v>6.873569358467258E-3</v>
      </c>
    </row>
    <row r="70" spans="2:16">
      <c r="B70" s="76" t="s">
        <v>1061</v>
      </c>
      <c r="C70" s="73" t="s">
        <v>1062</v>
      </c>
      <c r="D70" s="73" t="s">
        <v>211</v>
      </c>
      <c r="E70" s="73"/>
      <c r="F70" s="93">
        <v>42522</v>
      </c>
      <c r="G70" s="83">
        <v>6.7499999999775149</v>
      </c>
      <c r="H70" s="86" t="s">
        <v>122</v>
      </c>
      <c r="I70" s="87">
        <v>4.8000000000000001E-2</v>
      </c>
      <c r="J70" s="87">
        <v>4.8499999999865089E-2</v>
      </c>
      <c r="K70" s="83">
        <v>59305.063660000007</v>
      </c>
      <c r="L70" s="85">
        <v>112.487043</v>
      </c>
      <c r="M70" s="83">
        <v>66.710512233999992</v>
      </c>
      <c r="N70" s="73"/>
      <c r="O70" s="84">
        <f t="shared" si="0"/>
        <v>6.4018973263634061E-3</v>
      </c>
      <c r="P70" s="84">
        <f>M70/'סכום נכסי הקרן'!$C$42</f>
        <v>3.8828872257795476E-3</v>
      </c>
    </row>
    <row r="71" spans="2:16">
      <c r="B71" s="76" t="s">
        <v>1063</v>
      </c>
      <c r="C71" s="73" t="s">
        <v>1064</v>
      </c>
      <c r="D71" s="73" t="s">
        <v>211</v>
      </c>
      <c r="E71" s="73"/>
      <c r="F71" s="93">
        <v>42552</v>
      </c>
      <c r="G71" s="83">
        <v>6.829999999872495</v>
      </c>
      <c r="H71" s="86" t="s">
        <v>122</v>
      </c>
      <c r="I71" s="87">
        <v>4.8000000000000001E-2</v>
      </c>
      <c r="J71" s="87">
        <v>4.8499999999019189E-2</v>
      </c>
      <c r="K71" s="83">
        <v>18254.594453999998</v>
      </c>
      <c r="L71" s="85">
        <v>111.70478</v>
      </c>
      <c r="M71" s="83">
        <v>20.391254519999997</v>
      </c>
      <c r="N71" s="73"/>
      <c r="O71" s="84">
        <f t="shared" si="0"/>
        <v>1.9568537764315156E-3</v>
      </c>
      <c r="P71" s="84">
        <f>M71/'סכום נכסי הקרן'!$C$42</f>
        <v>1.1868735382453525E-3</v>
      </c>
    </row>
    <row r="72" spans="2:16">
      <c r="B72" s="76" t="s">
        <v>1065</v>
      </c>
      <c r="C72" s="73" t="s">
        <v>1066</v>
      </c>
      <c r="D72" s="73" t="s">
        <v>211</v>
      </c>
      <c r="E72" s="73"/>
      <c r="F72" s="93">
        <v>42583</v>
      </c>
      <c r="G72" s="83">
        <v>6.9199999999937711</v>
      </c>
      <c r="H72" s="86" t="s">
        <v>122</v>
      </c>
      <c r="I72" s="87">
        <v>4.8000000000000001E-2</v>
      </c>
      <c r="J72" s="87">
        <v>4.8499999999919247E-2</v>
      </c>
      <c r="K72" s="83">
        <v>156279.05362399999</v>
      </c>
      <c r="L72" s="85">
        <v>110.934865</v>
      </c>
      <c r="M72" s="83">
        <v>173.367956824</v>
      </c>
      <c r="N72" s="73"/>
      <c r="O72" s="84">
        <f t="shared" si="0"/>
        <v>1.6637315800776948E-2</v>
      </c>
      <c r="P72" s="84">
        <f>M72/'סכום נכסי הקרן'!$C$42</f>
        <v>1.0090886763845289E-2</v>
      </c>
    </row>
    <row r="73" spans="2:16">
      <c r="B73" s="76" t="s">
        <v>1067</v>
      </c>
      <c r="C73" s="73" t="s">
        <v>1068</v>
      </c>
      <c r="D73" s="73" t="s">
        <v>211</v>
      </c>
      <c r="E73" s="73"/>
      <c r="F73" s="93">
        <v>42614</v>
      </c>
      <c r="G73" s="83">
        <v>7.0000000000379634</v>
      </c>
      <c r="H73" s="86" t="s">
        <v>122</v>
      </c>
      <c r="I73" s="87">
        <v>4.8000000000000001E-2</v>
      </c>
      <c r="J73" s="87">
        <v>4.8500000000275233E-2</v>
      </c>
      <c r="K73" s="83">
        <v>47874.342188000002</v>
      </c>
      <c r="L73" s="85">
        <v>110.044196</v>
      </c>
      <c r="M73" s="83">
        <v>52.682935022999999</v>
      </c>
      <c r="N73" s="73"/>
      <c r="O73" s="84">
        <f t="shared" si="0"/>
        <v>5.0557360388071753E-3</v>
      </c>
      <c r="P73" s="84">
        <f>M73/'סכום נכסי הקרן'!$C$42</f>
        <v>3.0664117028488752E-3</v>
      </c>
    </row>
    <row r="74" spans="2:16">
      <c r="B74" s="76" t="s">
        <v>1069</v>
      </c>
      <c r="C74" s="73" t="s">
        <v>1070</v>
      </c>
      <c r="D74" s="73" t="s">
        <v>211</v>
      </c>
      <c r="E74" s="73"/>
      <c r="F74" s="93">
        <v>42644</v>
      </c>
      <c r="G74" s="83">
        <v>6.9199999999739488</v>
      </c>
      <c r="H74" s="86" t="s">
        <v>122</v>
      </c>
      <c r="I74" s="87">
        <v>4.8000000000000001E-2</v>
      </c>
      <c r="J74" s="87">
        <v>4.8499999999782911E-2</v>
      </c>
      <c r="K74" s="83">
        <v>36824.394331000003</v>
      </c>
      <c r="L74" s="85">
        <v>112.57871</v>
      </c>
      <c r="M74" s="83">
        <v>41.456428273999997</v>
      </c>
      <c r="N74" s="73"/>
      <c r="O74" s="84">
        <f t="shared" si="0"/>
        <v>3.978380444703466E-3</v>
      </c>
      <c r="P74" s="84">
        <f>M74/'סכום נכסי הקרן'!$C$42</f>
        <v>2.4129725643077826E-3</v>
      </c>
    </row>
    <row r="75" spans="2:16">
      <c r="B75" s="76" t="s">
        <v>1071</v>
      </c>
      <c r="C75" s="73" t="s">
        <v>1072</v>
      </c>
      <c r="D75" s="73" t="s">
        <v>211</v>
      </c>
      <c r="E75" s="73"/>
      <c r="F75" s="93">
        <v>42675</v>
      </c>
      <c r="G75" s="83">
        <v>7.0100000000416367</v>
      </c>
      <c r="H75" s="86" t="s">
        <v>122</v>
      </c>
      <c r="I75" s="87">
        <v>4.8000000000000001E-2</v>
      </c>
      <c r="J75" s="87">
        <v>4.8500000000223947E-2</v>
      </c>
      <c r="K75" s="83">
        <v>53710.594277999997</v>
      </c>
      <c r="L75" s="85">
        <v>112.237318</v>
      </c>
      <c r="M75" s="83">
        <v>60.283330548999999</v>
      </c>
      <c r="N75" s="73"/>
      <c r="O75" s="84">
        <f t="shared" si="0"/>
        <v>5.7851106181317979E-3</v>
      </c>
      <c r="P75" s="84">
        <f>M75/'סכום נכסי הקרן'!$C$42</f>
        <v>3.5087929364880388E-3</v>
      </c>
    </row>
    <row r="76" spans="2:16">
      <c r="B76" s="76" t="s">
        <v>1073</v>
      </c>
      <c r="C76" s="73" t="s">
        <v>1074</v>
      </c>
      <c r="D76" s="73" t="s">
        <v>211</v>
      </c>
      <c r="E76" s="73"/>
      <c r="F76" s="93">
        <v>42705</v>
      </c>
      <c r="G76" s="83">
        <v>7.0900000000457117</v>
      </c>
      <c r="H76" s="86" t="s">
        <v>122</v>
      </c>
      <c r="I76" s="87">
        <v>4.8000000000000001E-2</v>
      </c>
      <c r="J76" s="87">
        <v>4.8600000000334626E-2</v>
      </c>
      <c r="K76" s="83">
        <v>60008.214219000001</v>
      </c>
      <c r="L76" s="85">
        <v>111.55238900000001</v>
      </c>
      <c r="M76" s="83">
        <v>66.940596466000002</v>
      </c>
      <c r="N76" s="73"/>
      <c r="O76" s="84">
        <f t="shared" si="0"/>
        <v>6.4239774390825602E-3</v>
      </c>
      <c r="P76" s="84">
        <f>M76/'סכום נכסי הקרן'!$C$42</f>
        <v>3.8962792849223768E-3</v>
      </c>
    </row>
    <row r="77" spans="2:16">
      <c r="B77" s="76" t="s">
        <v>1075</v>
      </c>
      <c r="C77" s="73" t="s">
        <v>1076</v>
      </c>
      <c r="D77" s="73" t="s">
        <v>211</v>
      </c>
      <c r="E77" s="73"/>
      <c r="F77" s="93">
        <v>42736</v>
      </c>
      <c r="G77" s="83">
        <v>7.170000000021159</v>
      </c>
      <c r="H77" s="86" t="s">
        <v>122</v>
      </c>
      <c r="I77" s="87">
        <v>4.8000000000000001E-2</v>
      </c>
      <c r="J77" s="87">
        <v>4.8500000000099533E-2</v>
      </c>
      <c r="K77" s="83">
        <v>121548.060423</v>
      </c>
      <c r="L77" s="85">
        <v>111.589361</v>
      </c>
      <c r="M77" s="83">
        <v>135.63470418900002</v>
      </c>
      <c r="N77" s="73"/>
      <c r="O77" s="84">
        <f t="shared" si="0"/>
        <v>1.3016231191028075E-2</v>
      </c>
      <c r="P77" s="84">
        <f>M77/'סכום נכסי הקרן'!$C$42</f>
        <v>7.8946217414807805E-3</v>
      </c>
    </row>
    <row r="78" spans="2:16">
      <c r="B78" s="76" t="s">
        <v>1077</v>
      </c>
      <c r="C78" s="73" t="s">
        <v>1078</v>
      </c>
      <c r="D78" s="73" t="s">
        <v>211</v>
      </c>
      <c r="E78" s="73"/>
      <c r="F78" s="93">
        <v>42767</v>
      </c>
      <c r="G78" s="83">
        <v>7.2599999999807707</v>
      </c>
      <c r="H78" s="86" t="s">
        <v>122</v>
      </c>
      <c r="I78" s="87">
        <v>4.8000000000000001E-2</v>
      </c>
      <c r="J78" s="87">
        <v>4.8499999999939064E-2</v>
      </c>
      <c r="K78" s="83">
        <v>66442.093059000006</v>
      </c>
      <c r="L78" s="85">
        <v>111.140078</v>
      </c>
      <c r="M78" s="83">
        <v>73.843794117000002</v>
      </c>
      <c r="N78" s="73"/>
      <c r="O78" s="84">
        <f t="shared" ref="O78:O141" si="2">IFERROR(M78/$M$11,0)</f>
        <v>7.086445183750411E-3</v>
      </c>
      <c r="P78" s="84">
        <f>M78/'סכום נכסי הקרן'!$C$42</f>
        <v>4.2980800967955925E-3</v>
      </c>
    </row>
    <row r="79" spans="2:16">
      <c r="B79" s="76" t="s">
        <v>1079</v>
      </c>
      <c r="C79" s="73" t="s">
        <v>1080</v>
      </c>
      <c r="D79" s="73" t="s">
        <v>211</v>
      </c>
      <c r="E79" s="73"/>
      <c r="F79" s="93">
        <v>42795</v>
      </c>
      <c r="G79" s="83">
        <v>7.3399999999899253</v>
      </c>
      <c r="H79" s="86" t="s">
        <v>122</v>
      </c>
      <c r="I79" s="87">
        <v>4.8000000000000001E-2</v>
      </c>
      <c r="J79" s="87">
        <v>4.8499999999967153E-2</v>
      </c>
      <c r="K79" s="83">
        <v>82319.157550999997</v>
      </c>
      <c r="L79" s="85">
        <v>110.93251600000001</v>
      </c>
      <c r="M79" s="83">
        <v>91.31871293799999</v>
      </c>
      <c r="N79" s="73"/>
      <c r="O79" s="84">
        <f t="shared" si="2"/>
        <v>8.7634317984860693E-3</v>
      </c>
      <c r="P79" s="84">
        <f>M79/'סכום נכסי הקרן'!$C$42</f>
        <v>5.3152082343159201E-3</v>
      </c>
    </row>
    <row r="80" spans="2:16">
      <c r="B80" s="76" t="s">
        <v>1081</v>
      </c>
      <c r="C80" s="73" t="s">
        <v>1082</v>
      </c>
      <c r="D80" s="73" t="s">
        <v>211</v>
      </c>
      <c r="E80" s="73"/>
      <c r="F80" s="93">
        <v>42826</v>
      </c>
      <c r="G80" s="83">
        <v>7.2500000000076072</v>
      </c>
      <c r="H80" s="86" t="s">
        <v>122</v>
      </c>
      <c r="I80" s="87">
        <v>4.8000000000000001E-2</v>
      </c>
      <c r="J80" s="87">
        <v>4.8500000000015218E-2</v>
      </c>
      <c r="K80" s="83">
        <v>58095.125616999998</v>
      </c>
      <c r="L80" s="85">
        <v>113.146908</v>
      </c>
      <c r="M80" s="83">
        <v>65.732838493999992</v>
      </c>
      <c r="N80" s="73"/>
      <c r="O80" s="84">
        <f t="shared" si="2"/>
        <v>6.3080745285379724E-3</v>
      </c>
      <c r="P80" s="84">
        <f>M80/'סכום נכסי הקרן'!$C$42</f>
        <v>3.8259816984660979E-3</v>
      </c>
    </row>
    <row r="81" spans="2:16">
      <c r="B81" s="76" t="s">
        <v>1083</v>
      </c>
      <c r="C81" s="73" t="s">
        <v>1084</v>
      </c>
      <c r="D81" s="73" t="s">
        <v>211</v>
      </c>
      <c r="E81" s="73"/>
      <c r="F81" s="93">
        <v>42856</v>
      </c>
      <c r="G81" s="83">
        <v>7.3300000000292442</v>
      </c>
      <c r="H81" s="86" t="s">
        <v>122</v>
      </c>
      <c r="I81" s="87">
        <v>4.8000000000000001E-2</v>
      </c>
      <c r="J81" s="87">
        <v>4.8500000000190724E-2</v>
      </c>
      <c r="K81" s="83">
        <v>104991.75044200002</v>
      </c>
      <c r="L81" s="85">
        <v>112.359542</v>
      </c>
      <c r="M81" s="83">
        <v>117.96825033500001</v>
      </c>
      <c r="N81" s="73"/>
      <c r="O81" s="84">
        <f t="shared" si="2"/>
        <v>1.1320863850757486E-2</v>
      </c>
      <c r="P81" s="84">
        <f>M81/'סכום נכסי הקרן'!$C$42</f>
        <v>6.8663453020209268E-3</v>
      </c>
    </row>
    <row r="82" spans="2:16">
      <c r="B82" s="76" t="s">
        <v>1085</v>
      </c>
      <c r="C82" s="73" t="s">
        <v>1086</v>
      </c>
      <c r="D82" s="73" t="s">
        <v>211</v>
      </c>
      <c r="E82" s="73"/>
      <c r="F82" s="93">
        <v>42887</v>
      </c>
      <c r="G82" s="83">
        <v>7.4200000000011661</v>
      </c>
      <c r="H82" s="86" t="s">
        <v>122</v>
      </c>
      <c r="I82" s="87">
        <v>4.8000000000000001E-2</v>
      </c>
      <c r="J82" s="87">
        <v>4.8500000000009716E-2</v>
      </c>
      <c r="K82" s="83">
        <v>92199.464483000003</v>
      </c>
      <c r="L82" s="85">
        <v>111.70463599999999</v>
      </c>
      <c r="M82" s="83">
        <v>102.99107591399999</v>
      </c>
      <c r="N82" s="73"/>
      <c r="O82" s="84">
        <f t="shared" si="2"/>
        <v>9.8835741392656502E-3</v>
      </c>
      <c r="P82" s="84">
        <f>M82/'סכום נכסי הקרן'!$C$42</f>
        <v>5.9945984469887779E-3</v>
      </c>
    </row>
    <row r="83" spans="2:16">
      <c r="B83" s="76" t="s">
        <v>1087</v>
      </c>
      <c r="C83" s="73" t="s">
        <v>1088</v>
      </c>
      <c r="D83" s="73" t="s">
        <v>211</v>
      </c>
      <c r="E83" s="73"/>
      <c r="F83" s="93">
        <v>42918</v>
      </c>
      <c r="G83" s="83">
        <v>7.4999999999887246</v>
      </c>
      <c r="H83" s="86" t="s">
        <v>122</v>
      </c>
      <c r="I83" s="87">
        <v>4.8000000000000001E-2</v>
      </c>
      <c r="J83" s="87">
        <v>4.8499999999830873E-2</v>
      </c>
      <c r="K83" s="83">
        <v>40028.015211999998</v>
      </c>
      <c r="L83" s="85">
        <v>110.78368</v>
      </c>
      <c r="M83" s="83">
        <v>44.344508255000001</v>
      </c>
      <c r="N83" s="73"/>
      <c r="O83" s="84">
        <f t="shared" si="2"/>
        <v>4.2555360366712388E-3</v>
      </c>
      <c r="P83" s="84">
        <f>M83/'סכום נכסי הקרן'!$C$42</f>
        <v>2.5810733401782928E-3</v>
      </c>
    </row>
    <row r="84" spans="2:16">
      <c r="B84" s="76" t="s">
        <v>1089</v>
      </c>
      <c r="C84" s="73" t="s">
        <v>1090</v>
      </c>
      <c r="D84" s="73" t="s">
        <v>211</v>
      </c>
      <c r="E84" s="73"/>
      <c r="F84" s="93">
        <v>42949</v>
      </c>
      <c r="G84" s="83">
        <v>7.5900000000043137</v>
      </c>
      <c r="H84" s="86" t="s">
        <v>122</v>
      </c>
      <c r="I84" s="87">
        <v>4.8000000000000001E-2</v>
      </c>
      <c r="J84" s="87">
        <v>4.8500000000004588E-2</v>
      </c>
      <c r="K84" s="83">
        <v>98016.251015999995</v>
      </c>
      <c r="L84" s="85">
        <v>111.143379</v>
      </c>
      <c r="M84" s="83">
        <v>108.93857316700002</v>
      </c>
      <c r="N84" s="73"/>
      <c r="O84" s="84">
        <f t="shared" si="2"/>
        <v>1.0454327765455452E-2</v>
      </c>
      <c r="P84" s="84">
        <f>M84/'סכום נכסי הקרן'!$C$42</f>
        <v>6.3407726905327037E-3</v>
      </c>
    </row>
    <row r="85" spans="2:16">
      <c r="B85" s="76" t="s">
        <v>1091</v>
      </c>
      <c r="C85" s="73" t="s">
        <v>1092</v>
      </c>
      <c r="D85" s="73" t="s">
        <v>211</v>
      </c>
      <c r="E85" s="73"/>
      <c r="F85" s="93">
        <v>42979</v>
      </c>
      <c r="G85" s="83">
        <v>7.6700000000704964</v>
      </c>
      <c r="H85" s="86" t="s">
        <v>122</v>
      </c>
      <c r="I85" s="87">
        <v>4.8000000000000001E-2</v>
      </c>
      <c r="J85" s="87">
        <v>4.8500000000450856E-2</v>
      </c>
      <c r="K85" s="83">
        <v>44027.674923999999</v>
      </c>
      <c r="L85" s="85">
        <v>110.831519</v>
      </c>
      <c r="M85" s="83">
        <v>48.796540968000002</v>
      </c>
      <c r="N85" s="73"/>
      <c r="O85" s="84">
        <f t="shared" si="2"/>
        <v>4.6827768922392899E-3</v>
      </c>
      <c r="P85" s="84">
        <f>M85/'סכום נכסי הקרן'!$C$42</f>
        <v>2.8402040284485879E-3</v>
      </c>
    </row>
    <row r="86" spans="2:16">
      <c r="B86" s="76" t="s">
        <v>1093</v>
      </c>
      <c r="C86" s="73" t="s">
        <v>1094</v>
      </c>
      <c r="D86" s="73" t="s">
        <v>211</v>
      </c>
      <c r="E86" s="73"/>
      <c r="F86" s="93">
        <v>43009</v>
      </c>
      <c r="G86" s="83">
        <v>7.5700000000032697</v>
      </c>
      <c r="H86" s="86" t="s">
        <v>122</v>
      </c>
      <c r="I86" s="87">
        <v>4.8000000000000001E-2</v>
      </c>
      <c r="J86" s="87">
        <v>4.8499999999952553E-2</v>
      </c>
      <c r="K86" s="83">
        <v>84147.895405999996</v>
      </c>
      <c r="L86" s="85">
        <v>112.704549</v>
      </c>
      <c r="M86" s="83">
        <v>94.83850571699999</v>
      </c>
      <c r="N86" s="73"/>
      <c r="O86" s="84">
        <f t="shared" si="2"/>
        <v>9.1012099270993425E-3</v>
      </c>
      <c r="P86" s="84">
        <f>M86/'סכום נכסי הקרן'!$C$42</f>
        <v>5.5200778712185825E-3</v>
      </c>
    </row>
    <row r="87" spans="2:16">
      <c r="B87" s="76" t="s">
        <v>1095</v>
      </c>
      <c r="C87" s="73" t="s">
        <v>1096</v>
      </c>
      <c r="D87" s="73" t="s">
        <v>211</v>
      </c>
      <c r="E87" s="73"/>
      <c r="F87" s="93">
        <v>43040</v>
      </c>
      <c r="G87" s="83">
        <v>7.6500000000350692</v>
      </c>
      <c r="H87" s="86" t="s">
        <v>122</v>
      </c>
      <c r="I87" s="87">
        <v>4.8000000000000001E-2</v>
      </c>
      <c r="J87" s="87">
        <v>4.8500000000192625E-2</v>
      </c>
      <c r="K87" s="83">
        <v>90277.49685499999</v>
      </c>
      <c r="L87" s="85">
        <v>112.133321</v>
      </c>
      <c r="M87" s="83">
        <v>101.231154953</v>
      </c>
      <c r="N87" s="73"/>
      <c r="O87" s="84">
        <f t="shared" si="2"/>
        <v>9.7146827169465391E-3</v>
      </c>
      <c r="P87" s="84">
        <f>M87/'סכום נכסי הקרן'!$C$42</f>
        <v>5.8921621983526046E-3</v>
      </c>
    </row>
    <row r="88" spans="2:16">
      <c r="B88" s="76" t="s">
        <v>1097</v>
      </c>
      <c r="C88" s="73" t="s">
        <v>1098</v>
      </c>
      <c r="D88" s="73" t="s">
        <v>211</v>
      </c>
      <c r="E88" s="73"/>
      <c r="F88" s="93">
        <v>43070</v>
      </c>
      <c r="G88" s="83">
        <v>7.7399999999968916</v>
      </c>
      <c r="H88" s="86" t="s">
        <v>122</v>
      </c>
      <c r="I88" s="87">
        <v>4.8000000000000001E-2</v>
      </c>
      <c r="J88" s="87">
        <v>4.850000000001941E-2</v>
      </c>
      <c r="K88" s="83">
        <v>92450.467718</v>
      </c>
      <c r="L88" s="85">
        <v>111.371229</v>
      </c>
      <c r="M88" s="83">
        <v>102.96322206800001</v>
      </c>
      <c r="N88" s="73"/>
      <c r="O88" s="84">
        <f t="shared" si="2"/>
        <v>9.8809011353227227E-3</v>
      </c>
      <c r="P88" s="84">
        <f>M88/'סכום נכסי הקרן'!$C$42</f>
        <v>5.9929772131052366E-3</v>
      </c>
    </row>
    <row r="89" spans="2:16">
      <c r="B89" s="76" t="s">
        <v>1099</v>
      </c>
      <c r="C89" s="73" t="s">
        <v>1100</v>
      </c>
      <c r="D89" s="73" t="s">
        <v>211</v>
      </c>
      <c r="E89" s="73"/>
      <c r="F89" s="93">
        <v>43101</v>
      </c>
      <c r="G89" s="83">
        <v>7.819999999970376</v>
      </c>
      <c r="H89" s="86" t="s">
        <v>122</v>
      </c>
      <c r="I89" s="87">
        <v>4.8000000000000001E-2</v>
      </c>
      <c r="J89" s="87">
        <v>4.8499999999800598E-2</v>
      </c>
      <c r="K89" s="83">
        <v>126217.74509700001</v>
      </c>
      <c r="L89" s="85">
        <v>111.25304300000001</v>
      </c>
      <c r="M89" s="83">
        <v>140.42108208799999</v>
      </c>
      <c r="N89" s="73"/>
      <c r="O89" s="84">
        <f t="shared" si="2"/>
        <v>1.3475557597743264E-2</v>
      </c>
      <c r="P89" s="84">
        <f>M89/'סכום נכסי הקרן'!$C$42</f>
        <v>8.1732130006303156E-3</v>
      </c>
    </row>
    <row r="90" spans="2:16">
      <c r="B90" s="76" t="s">
        <v>1101</v>
      </c>
      <c r="C90" s="73" t="s">
        <v>1102</v>
      </c>
      <c r="D90" s="73" t="s">
        <v>211</v>
      </c>
      <c r="E90" s="73"/>
      <c r="F90" s="93">
        <v>43132</v>
      </c>
      <c r="G90" s="83">
        <v>7.9100000000076029</v>
      </c>
      <c r="H90" s="86" t="s">
        <v>122</v>
      </c>
      <c r="I90" s="87">
        <v>4.8000000000000001E-2</v>
      </c>
      <c r="J90" s="87">
        <v>4.8500000000052175E-2</v>
      </c>
      <c r="K90" s="83">
        <v>121172.750824</v>
      </c>
      <c r="L90" s="85">
        <v>110.699871</v>
      </c>
      <c r="M90" s="83">
        <v>134.13807917800003</v>
      </c>
      <c r="N90" s="73"/>
      <c r="O90" s="84">
        <f t="shared" si="2"/>
        <v>1.287260705540637E-2</v>
      </c>
      <c r="P90" s="84">
        <f>M90/'סכום נכסי הקרן'!$C$42</f>
        <v>7.8075106409602199E-3</v>
      </c>
    </row>
    <row r="91" spans="2:16">
      <c r="B91" s="76" t="s">
        <v>1103</v>
      </c>
      <c r="C91" s="73" t="s">
        <v>1104</v>
      </c>
      <c r="D91" s="73" t="s">
        <v>211</v>
      </c>
      <c r="E91" s="73"/>
      <c r="F91" s="93">
        <v>43161</v>
      </c>
      <c r="G91" s="83">
        <v>7.9899999999635929</v>
      </c>
      <c r="H91" s="86" t="s">
        <v>122</v>
      </c>
      <c r="I91" s="87">
        <v>4.8000000000000001E-2</v>
      </c>
      <c r="J91" s="87">
        <v>4.8499999999920856E-2</v>
      </c>
      <c r="K91" s="83">
        <v>28503.380965</v>
      </c>
      <c r="L91" s="85">
        <v>110.815612</v>
      </c>
      <c r="M91" s="83">
        <v>31.586196184999999</v>
      </c>
      <c r="N91" s="73"/>
      <c r="O91" s="84">
        <f t="shared" si="2"/>
        <v>3.0311802163569867E-3</v>
      </c>
      <c r="P91" s="84">
        <f>M91/'סכום נכסי הקרן'!$C$42</f>
        <v>1.8384754301915707E-3</v>
      </c>
    </row>
    <row r="92" spans="2:16">
      <c r="B92" s="76" t="s">
        <v>1105</v>
      </c>
      <c r="C92" s="73" t="s">
        <v>1106</v>
      </c>
      <c r="D92" s="73" t="s">
        <v>211</v>
      </c>
      <c r="E92" s="73"/>
      <c r="F92" s="93">
        <v>43221</v>
      </c>
      <c r="G92" s="83">
        <v>7.9599999999731006</v>
      </c>
      <c r="H92" s="86" t="s">
        <v>122</v>
      </c>
      <c r="I92" s="87">
        <v>4.8000000000000001E-2</v>
      </c>
      <c r="J92" s="87">
        <v>4.8499999999860863E-2</v>
      </c>
      <c r="K92" s="83">
        <v>115366.550822</v>
      </c>
      <c r="L92" s="85">
        <v>112.135518</v>
      </c>
      <c r="M92" s="83">
        <v>129.366879388</v>
      </c>
      <c r="N92" s="73"/>
      <c r="O92" s="84">
        <f t="shared" si="2"/>
        <v>1.2414737221158878E-2</v>
      </c>
      <c r="P92" s="84">
        <f>M92/'סכום נכסי הקרן'!$C$42</f>
        <v>7.52980282406849E-3</v>
      </c>
    </row>
    <row r="93" spans="2:16">
      <c r="B93" s="76" t="s">
        <v>1107</v>
      </c>
      <c r="C93" s="73" t="s">
        <v>1108</v>
      </c>
      <c r="D93" s="73" t="s">
        <v>211</v>
      </c>
      <c r="E93" s="73"/>
      <c r="F93" s="93">
        <v>43252</v>
      </c>
      <c r="G93" s="83">
        <v>8.0400000000229284</v>
      </c>
      <c r="H93" s="86" t="s">
        <v>122</v>
      </c>
      <c r="I93" s="87">
        <v>4.8000000000000001E-2</v>
      </c>
      <c r="J93" s="87">
        <v>4.8500000000153795E-2</v>
      </c>
      <c r="K93" s="83">
        <v>64289.95375700001</v>
      </c>
      <c r="L93" s="85">
        <v>111.25162</v>
      </c>
      <c r="M93" s="83">
        <v>71.523615333999999</v>
      </c>
      <c r="N93" s="73"/>
      <c r="O93" s="84">
        <f t="shared" si="2"/>
        <v>6.86378842621464E-3</v>
      </c>
      <c r="P93" s="84">
        <f>M93/'סכום נכסי הקרן'!$C$42</f>
        <v>4.1630340259989134E-3</v>
      </c>
    </row>
    <row r="94" spans="2:16">
      <c r="B94" s="76" t="s">
        <v>1109</v>
      </c>
      <c r="C94" s="73" t="s">
        <v>1110</v>
      </c>
      <c r="D94" s="73" t="s">
        <v>211</v>
      </c>
      <c r="E94" s="73"/>
      <c r="F94" s="93">
        <v>43282</v>
      </c>
      <c r="G94" s="83">
        <v>8.1299999999896997</v>
      </c>
      <c r="H94" s="86" t="s">
        <v>122</v>
      </c>
      <c r="I94" s="87">
        <v>4.8000000000000001E-2</v>
      </c>
      <c r="J94" s="87">
        <v>4.8499999999963218E-2</v>
      </c>
      <c r="K94" s="83">
        <v>49307.280383999998</v>
      </c>
      <c r="L94" s="85">
        <v>110.271704</v>
      </c>
      <c r="M94" s="83">
        <v>54.371978311999996</v>
      </c>
      <c r="N94" s="73"/>
      <c r="O94" s="84">
        <f t="shared" si="2"/>
        <v>5.2178256608750168E-3</v>
      </c>
      <c r="P94" s="84">
        <f>M94/'סכום נכסי הקרן'!$C$42</f>
        <v>3.1647225146088274E-3</v>
      </c>
    </row>
    <row r="95" spans="2:16">
      <c r="B95" s="76" t="s">
        <v>1111</v>
      </c>
      <c r="C95" s="73" t="s">
        <v>1112</v>
      </c>
      <c r="D95" s="73" t="s">
        <v>211</v>
      </c>
      <c r="E95" s="73"/>
      <c r="F95" s="93">
        <v>43313</v>
      </c>
      <c r="G95" s="83">
        <v>8.2100000000252606</v>
      </c>
      <c r="H95" s="86" t="s">
        <v>122</v>
      </c>
      <c r="I95" s="87">
        <v>4.8000000000000001E-2</v>
      </c>
      <c r="J95" s="87">
        <v>4.860000000011519E-2</v>
      </c>
      <c r="K95" s="83">
        <v>139302.69741299999</v>
      </c>
      <c r="L95" s="85">
        <v>109.694039</v>
      </c>
      <c r="M95" s="83">
        <v>152.80675473399998</v>
      </c>
      <c r="N95" s="73"/>
      <c r="O95" s="84">
        <f t="shared" si="2"/>
        <v>1.4664152947146495E-2</v>
      </c>
      <c r="P95" s="84">
        <f>M95/'סכום נכסי הקרן'!$C$42</f>
        <v>8.8941214225466084E-3</v>
      </c>
    </row>
    <row r="96" spans="2:16">
      <c r="B96" s="76" t="s">
        <v>1113</v>
      </c>
      <c r="C96" s="73" t="s">
        <v>1114</v>
      </c>
      <c r="D96" s="73" t="s">
        <v>211</v>
      </c>
      <c r="E96" s="73"/>
      <c r="F96" s="93">
        <v>43345</v>
      </c>
      <c r="G96" s="83">
        <v>8.2999999999985832</v>
      </c>
      <c r="H96" s="86" t="s">
        <v>122</v>
      </c>
      <c r="I96" s="87">
        <v>4.8000000000000001E-2</v>
      </c>
      <c r="J96" s="87">
        <v>4.8500000000007072E-2</v>
      </c>
      <c r="K96" s="83">
        <v>129293.986105</v>
      </c>
      <c r="L96" s="85">
        <v>109.25872200000001</v>
      </c>
      <c r="M96" s="83">
        <v>141.264956654</v>
      </c>
      <c r="N96" s="73"/>
      <c r="O96" s="84">
        <f t="shared" si="2"/>
        <v>1.3556540311665645E-2</v>
      </c>
      <c r="P96" s="84">
        <f>M96/'סכום נכסי הקרן'!$C$42</f>
        <v>8.2223307432881462E-3</v>
      </c>
    </row>
    <row r="97" spans="2:16">
      <c r="B97" s="76" t="s">
        <v>1115</v>
      </c>
      <c r="C97" s="73" t="s">
        <v>1116</v>
      </c>
      <c r="D97" s="73" t="s">
        <v>211</v>
      </c>
      <c r="E97" s="73"/>
      <c r="F97" s="93">
        <v>43375</v>
      </c>
      <c r="G97" s="83">
        <v>8.1899999999603423</v>
      </c>
      <c r="H97" s="86" t="s">
        <v>122</v>
      </c>
      <c r="I97" s="87">
        <v>4.8000000000000001E-2</v>
      </c>
      <c r="J97" s="87">
        <v>4.8499999999854902E-2</v>
      </c>
      <c r="K97" s="83">
        <v>46429.792957999998</v>
      </c>
      <c r="L97" s="85">
        <v>111.334687</v>
      </c>
      <c r="M97" s="83">
        <v>51.692464695000005</v>
      </c>
      <c r="N97" s="73"/>
      <c r="O97" s="84">
        <f t="shared" si="2"/>
        <v>4.9606852119985978E-3</v>
      </c>
      <c r="P97" s="84">
        <f>M97/'סכום נכסי הקרן'!$C$42</f>
        <v>3.0087613497738657E-3</v>
      </c>
    </row>
    <row r="98" spans="2:16">
      <c r="B98" s="76" t="s">
        <v>1117</v>
      </c>
      <c r="C98" s="73" t="s">
        <v>1118</v>
      </c>
      <c r="D98" s="73" t="s">
        <v>211</v>
      </c>
      <c r="E98" s="73"/>
      <c r="F98" s="93">
        <v>43405</v>
      </c>
      <c r="G98" s="83">
        <v>8.269999902924873</v>
      </c>
      <c r="H98" s="86" t="s">
        <v>122</v>
      </c>
      <c r="I98" s="87">
        <v>4.8000000000000001E-2</v>
      </c>
      <c r="J98" s="87">
        <v>4.8499999454311424E-2</v>
      </c>
      <c r="K98" s="83">
        <v>31.418092000000001</v>
      </c>
      <c r="L98" s="85">
        <v>110.82275</v>
      </c>
      <c r="M98" s="83">
        <v>3.4818393999999996E-2</v>
      </c>
      <c r="N98" s="73"/>
      <c r="O98" s="84">
        <f t="shared" si="2"/>
        <v>3.3413591950094705E-6</v>
      </c>
      <c r="P98" s="84">
        <f>M98/'סכום נכסי הקרן'!$C$42</f>
        <v>2.0266055941908157E-6</v>
      </c>
    </row>
    <row r="99" spans="2:16">
      <c r="B99" s="76" t="s">
        <v>1119</v>
      </c>
      <c r="C99" s="73" t="s">
        <v>1120</v>
      </c>
      <c r="D99" s="73" t="s">
        <v>211</v>
      </c>
      <c r="E99" s="73"/>
      <c r="F99" s="93">
        <v>43435</v>
      </c>
      <c r="G99" s="83">
        <v>8.350000000000847</v>
      </c>
      <c r="H99" s="86" t="s">
        <v>122</v>
      </c>
      <c r="I99" s="87">
        <v>4.8000000000000001E-2</v>
      </c>
      <c r="J99" s="87">
        <v>4.8599999999928922E-2</v>
      </c>
      <c r="K99" s="83">
        <v>53717.424297999998</v>
      </c>
      <c r="L99" s="85">
        <v>109.99556800000001</v>
      </c>
      <c r="M99" s="83">
        <v>59.086786096999994</v>
      </c>
      <c r="N99" s="73"/>
      <c r="O99" s="84">
        <f t="shared" si="2"/>
        <v>5.6702838169034641E-3</v>
      </c>
      <c r="P99" s="84">
        <f>M99/'סכום נכסי הקרן'!$C$42</f>
        <v>3.4391480332762138E-3</v>
      </c>
    </row>
    <row r="100" spans="2:16">
      <c r="B100" s="76" t="s">
        <v>1121</v>
      </c>
      <c r="C100" s="73" t="s">
        <v>1122</v>
      </c>
      <c r="D100" s="73" t="s">
        <v>211</v>
      </c>
      <c r="E100" s="73"/>
      <c r="F100" s="93">
        <v>43497</v>
      </c>
      <c r="G100" s="83">
        <v>8.5200000000134786</v>
      </c>
      <c r="H100" s="86" t="s">
        <v>122</v>
      </c>
      <c r="I100" s="87">
        <v>4.8000000000000001E-2</v>
      </c>
      <c r="J100" s="87">
        <v>4.8500000000140417E-2</v>
      </c>
      <c r="K100" s="83">
        <v>81074.727906999993</v>
      </c>
      <c r="L100" s="85">
        <v>109.79259999999999</v>
      </c>
      <c r="M100" s="83">
        <v>89.014051315000003</v>
      </c>
      <c r="N100" s="73"/>
      <c r="O100" s="84">
        <f t="shared" si="2"/>
        <v>8.5422641505642147E-3</v>
      </c>
      <c r="P100" s="84">
        <f>M100/'סכום נכסי הקרן'!$C$42</f>
        <v>5.1810653402499657E-3</v>
      </c>
    </row>
    <row r="101" spans="2:16">
      <c r="B101" s="76" t="s">
        <v>1123</v>
      </c>
      <c r="C101" s="73" t="s">
        <v>1124</v>
      </c>
      <c r="D101" s="73" t="s">
        <v>211</v>
      </c>
      <c r="E101" s="73"/>
      <c r="F101" s="93">
        <v>43525</v>
      </c>
      <c r="G101" s="83">
        <v>8.6000000000000014</v>
      </c>
      <c r="H101" s="86" t="s">
        <v>122</v>
      </c>
      <c r="I101" s="87">
        <v>4.8000000000000001E-2</v>
      </c>
      <c r="J101" s="87">
        <v>4.87E-2</v>
      </c>
      <c r="K101" s="83">
        <v>127221.75803700001</v>
      </c>
      <c r="L101" s="85">
        <v>109.39924499999999</v>
      </c>
      <c r="M101" s="83">
        <v>139.17964319999999</v>
      </c>
      <c r="N101" s="73"/>
      <c r="O101" s="84">
        <f t="shared" si="2"/>
        <v>1.3356422486472447E-2</v>
      </c>
      <c r="P101" s="84">
        <f>M101/'סכום נכסי הקרן'!$C$42</f>
        <v>8.1009550155185708E-3</v>
      </c>
    </row>
    <row r="102" spans="2:16">
      <c r="B102" s="76" t="s">
        <v>1125</v>
      </c>
      <c r="C102" s="73" t="s">
        <v>1126</v>
      </c>
      <c r="D102" s="73" t="s">
        <v>211</v>
      </c>
      <c r="E102" s="73"/>
      <c r="F102" s="93">
        <v>43556</v>
      </c>
      <c r="G102" s="83">
        <v>8.4800000000388636</v>
      </c>
      <c r="H102" s="86" t="s">
        <v>122</v>
      </c>
      <c r="I102" s="87">
        <v>4.8000000000000001E-2</v>
      </c>
      <c r="J102" s="87">
        <v>4.8700000000256427E-2</v>
      </c>
      <c r="K102" s="83">
        <v>56334.346461000008</v>
      </c>
      <c r="L102" s="85">
        <v>111.449601</v>
      </c>
      <c r="M102" s="83">
        <v>62.784404597000005</v>
      </c>
      <c r="N102" s="73"/>
      <c r="O102" s="84">
        <f t="shared" si="2"/>
        <v>6.0251270521949072E-3</v>
      </c>
      <c r="P102" s="84">
        <f>M102/'סכום נכסי הקרן'!$C$42</f>
        <v>3.6543680212309561E-3</v>
      </c>
    </row>
    <row r="103" spans="2:16">
      <c r="B103" s="76" t="s">
        <v>1127</v>
      </c>
      <c r="C103" s="73" t="s">
        <v>1128</v>
      </c>
      <c r="D103" s="73" t="s">
        <v>211</v>
      </c>
      <c r="E103" s="73"/>
      <c r="F103" s="93">
        <v>43586</v>
      </c>
      <c r="G103" s="83">
        <v>8.5599999999949929</v>
      </c>
      <c r="H103" s="86" t="s">
        <v>122</v>
      </c>
      <c r="I103" s="87">
        <v>4.8000000000000001E-2</v>
      </c>
      <c r="J103" s="87">
        <v>4.8499999999927532E-2</v>
      </c>
      <c r="K103" s="83">
        <v>137245.153888</v>
      </c>
      <c r="L103" s="85">
        <v>110.60804400000001</v>
      </c>
      <c r="M103" s="83">
        <v>151.80417974600002</v>
      </c>
      <c r="N103" s="73"/>
      <c r="O103" s="84">
        <f t="shared" si="2"/>
        <v>1.4567940492464059E-2</v>
      </c>
      <c r="P103" s="84">
        <f>M103/'סכום נכסי הקרן'!$C$42</f>
        <v>8.8357665173985859E-3</v>
      </c>
    </row>
    <row r="104" spans="2:16">
      <c r="B104" s="76" t="s">
        <v>1129</v>
      </c>
      <c r="C104" s="73" t="s">
        <v>1130</v>
      </c>
      <c r="D104" s="73" t="s">
        <v>211</v>
      </c>
      <c r="E104" s="73"/>
      <c r="F104" s="93">
        <v>43617</v>
      </c>
      <c r="G104" s="83">
        <v>8.6399999978882605</v>
      </c>
      <c r="H104" s="86" t="s">
        <v>122</v>
      </c>
      <c r="I104" s="87">
        <v>4.8000000000000001E-2</v>
      </c>
      <c r="J104" s="87">
        <v>4.8500000013198381E-2</v>
      </c>
      <c r="K104" s="83">
        <v>34.491601000000003</v>
      </c>
      <c r="L104" s="85">
        <v>109.833832</v>
      </c>
      <c r="M104" s="83">
        <v>3.7883446999999994E-2</v>
      </c>
      <c r="N104" s="73"/>
      <c r="O104" s="84">
        <f t="shared" si="2"/>
        <v>3.6354980638137395E-6</v>
      </c>
      <c r="P104" s="84">
        <f>M104/'סכום נכסי הקרן'!$C$42</f>
        <v>2.2050070895697049E-6</v>
      </c>
    </row>
    <row r="105" spans="2:16">
      <c r="B105" s="76" t="s">
        <v>1131</v>
      </c>
      <c r="C105" s="73" t="s">
        <v>1132</v>
      </c>
      <c r="D105" s="73" t="s">
        <v>211</v>
      </c>
      <c r="E105" s="73"/>
      <c r="F105" s="93">
        <v>43647</v>
      </c>
      <c r="G105" s="83">
        <v>8.7300000000658997</v>
      </c>
      <c r="H105" s="86" t="s">
        <v>122</v>
      </c>
      <c r="I105" s="87">
        <v>4.8000000000000001E-2</v>
      </c>
      <c r="J105" s="87">
        <v>4.8500000000486147E-2</v>
      </c>
      <c r="K105" s="83">
        <v>42599.517742000011</v>
      </c>
      <c r="L105" s="85">
        <v>108.64634599999999</v>
      </c>
      <c r="M105" s="83">
        <v>46.282819615000001</v>
      </c>
      <c r="N105" s="73"/>
      <c r="O105" s="84">
        <f t="shared" si="2"/>
        <v>4.4415467551876444E-3</v>
      </c>
      <c r="P105" s="84">
        <f>M105/'סכום נכסי הקרן'!$C$42</f>
        <v>2.6938928069652904E-3</v>
      </c>
    </row>
    <row r="106" spans="2:16">
      <c r="B106" s="76" t="s">
        <v>1133</v>
      </c>
      <c r="C106" s="73" t="s">
        <v>1134</v>
      </c>
      <c r="D106" s="73" t="s">
        <v>211</v>
      </c>
      <c r="E106" s="73"/>
      <c r="F106" s="93">
        <v>43678</v>
      </c>
      <c r="G106" s="83">
        <v>8.8200000000186236</v>
      </c>
      <c r="H106" s="86" t="s">
        <v>122</v>
      </c>
      <c r="I106" s="87">
        <v>4.8000000000000001E-2</v>
      </c>
      <c r="J106" s="87">
        <v>4.850000000013921E-2</v>
      </c>
      <c r="K106" s="83">
        <v>95682.774682999996</v>
      </c>
      <c r="L106" s="85">
        <v>108.86049</v>
      </c>
      <c r="M106" s="83">
        <v>104.160737783</v>
      </c>
      <c r="N106" s="73"/>
      <c r="O106" s="84">
        <f t="shared" si="2"/>
        <v>9.995821144140004E-3</v>
      </c>
      <c r="P106" s="84">
        <f>M106/'סכום נכסי הקרן'!$C$42</f>
        <v>6.0626786487070743E-3</v>
      </c>
    </row>
    <row r="107" spans="2:16">
      <c r="B107" s="76" t="s">
        <v>1135</v>
      </c>
      <c r="C107" s="73" t="s">
        <v>1136</v>
      </c>
      <c r="D107" s="73" t="s">
        <v>211</v>
      </c>
      <c r="E107" s="73"/>
      <c r="F107" s="93">
        <v>43709</v>
      </c>
      <c r="G107" s="83">
        <v>8.9000000979104925</v>
      </c>
      <c r="H107" s="86" t="s">
        <v>122</v>
      </c>
      <c r="I107" s="87">
        <v>4.8000000000000001E-2</v>
      </c>
      <c r="J107" s="87">
        <v>4.8500000578562005E-2</v>
      </c>
      <c r="K107" s="83">
        <v>41.321621000000007</v>
      </c>
      <c r="L107" s="85">
        <v>108.754215</v>
      </c>
      <c r="M107" s="83">
        <v>4.4939003999999998E-2</v>
      </c>
      <c r="N107" s="73"/>
      <c r="O107" s="84">
        <f t="shared" si="2"/>
        <v>4.3125870259830875E-6</v>
      </c>
      <c r="P107" s="84">
        <f>M107/'סכום נכסי הקרן'!$C$42</f>
        <v>2.6156759816022373E-6</v>
      </c>
    </row>
    <row r="108" spans="2:16">
      <c r="B108" s="76" t="s">
        <v>1137</v>
      </c>
      <c r="C108" s="73" t="s">
        <v>1138</v>
      </c>
      <c r="D108" s="73" t="s">
        <v>211</v>
      </c>
      <c r="E108" s="73"/>
      <c r="F108" s="93">
        <v>43740</v>
      </c>
      <c r="G108" s="83">
        <v>8.7699999999800529</v>
      </c>
      <c r="H108" s="86" t="s">
        <v>122</v>
      </c>
      <c r="I108" s="87">
        <v>4.8000000000000001E-2</v>
      </c>
      <c r="J108" s="87">
        <v>4.8499999999913085E-2</v>
      </c>
      <c r="K108" s="83">
        <v>109172.405684</v>
      </c>
      <c r="L108" s="85">
        <v>110.670672</v>
      </c>
      <c r="M108" s="83">
        <v>120.821835533</v>
      </c>
      <c r="N108" s="73"/>
      <c r="O108" s="84">
        <f t="shared" si="2"/>
        <v>1.1594709138971532E-2</v>
      </c>
      <c r="P108" s="84">
        <f>M108/'סכום נכסי הקרן'!$C$42</f>
        <v>7.0324383080845286E-3</v>
      </c>
    </row>
    <row r="109" spans="2:16">
      <c r="B109" s="76" t="s">
        <v>1139</v>
      </c>
      <c r="C109" s="73" t="s">
        <v>1140</v>
      </c>
      <c r="D109" s="73" t="s">
        <v>211</v>
      </c>
      <c r="E109" s="73"/>
      <c r="F109" s="93">
        <v>43770</v>
      </c>
      <c r="G109" s="83">
        <v>8.8499999999834298</v>
      </c>
      <c r="H109" s="86" t="s">
        <v>122</v>
      </c>
      <c r="I109" s="87">
        <v>4.8000000000000001E-2</v>
      </c>
      <c r="J109" s="87">
        <v>4.8499999999891442E-2</v>
      </c>
      <c r="K109" s="83">
        <v>158444.85296600001</v>
      </c>
      <c r="L109" s="85">
        <v>110.46750299999999</v>
      </c>
      <c r="M109" s="83">
        <v>175.030073114</v>
      </c>
      <c r="N109" s="73"/>
      <c r="O109" s="84">
        <f t="shared" si="2"/>
        <v>1.6796821364094043E-2</v>
      </c>
      <c r="P109" s="84">
        <f>M109/'סכום נכסי הקרן'!$C$42</f>
        <v>1.0187630288877194E-2</v>
      </c>
    </row>
    <row r="110" spans="2:16">
      <c r="B110" s="76" t="s">
        <v>1141</v>
      </c>
      <c r="C110" s="73" t="s">
        <v>1142</v>
      </c>
      <c r="D110" s="73" t="s">
        <v>211</v>
      </c>
      <c r="E110" s="73"/>
      <c r="F110" s="93">
        <v>43800</v>
      </c>
      <c r="G110" s="83">
        <v>8.9399999999974309</v>
      </c>
      <c r="H110" s="86" t="s">
        <v>122</v>
      </c>
      <c r="I110" s="87">
        <v>4.8000000000000001E-2</v>
      </c>
      <c r="J110" s="87">
        <v>4.8500000000000008E-2</v>
      </c>
      <c r="K110" s="83">
        <v>71019.572463000004</v>
      </c>
      <c r="L110" s="85">
        <v>109.612039</v>
      </c>
      <c r="M110" s="83">
        <v>77.846001579999992</v>
      </c>
      <c r="N110" s="73"/>
      <c r="O110" s="84">
        <f t="shared" si="2"/>
        <v>7.4705184039808026E-3</v>
      </c>
      <c r="P110" s="84">
        <f>M110/'סכום נכסי הקרן'!$C$42</f>
        <v>4.5310286938396727E-3</v>
      </c>
    </row>
    <row r="111" spans="2:16">
      <c r="B111" s="76" t="s">
        <v>1143</v>
      </c>
      <c r="C111" s="73" t="s">
        <v>1144</v>
      </c>
      <c r="D111" s="73" t="s">
        <v>211</v>
      </c>
      <c r="E111" s="73"/>
      <c r="F111" s="93">
        <v>43831</v>
      </c>
      <c r="G111" s="83">
        <v>9.0200000000449823</v>
      </c>
      <c r="H111" s="86" t="s">
        <v>122</v>
      </c>
      <c r="I111" s="87">
        <v>4.8000000000000001E-2</v>
      </c>
      <c r="J111" s="87">
        <v>4.8500000000247782E-2</v>
      </c>
      <c r="K111" s="83">
        <v>95756.197398000004</v>
      </c>
      <c r="L111" s="85">
        <v>109.582894</v>
      </c>
      <c r="M111" s="83">
        <v>104.932412464</v>
      </c>
      <c r="N111" s="73"/>
      <c r="O111" s="84">
        <f t="shared" si="2"/>
        <v>1.006987517118431E-2</v>
      </c>
      <c r="P111" s="84">
        <f>M111/'סכום נכסי הקרן'!$C$42</f>
        <v>6.1075939950441284E-3</v>
      </c>
    </row>
    <row r="112" spans="2:16">
      <c r="B112" s="76" t="s">
        <v>1145</v>
      </c>
      <c r="C112" s="73" t="s">
        <v>1146</v>
      </c>
      <c r="D112" s="73" t="s">
        <v>211</v>
      </c>
      <c r="E112" s="73"/>
      <c r="F112" s="93">
        <v>43863</v>
      </c>
      <c r="G112" s="83">
        <v>9.1099999999922971</v>
      </c>
      <c r="H112" s="86" t="s">
        <v>122</v>
      </c>
      <c r="I112" s="87">
        <v>4.8000000000000001E-2</v>
      </c>
      <c r="J112" s="87">
        <v>4.8699999999944475E-2</v>
      </c>
      <c r="K112" s="83">
        <v>102494.353629</v>
      </c>
      <c r="L112" s="85">
        <v>108.938115</v>
      </c>
      <c r="M112" s="83">
        <v>111.655417126</v>
      </c>
      <c r="N112" s="73"/>
      <c r="O112" s="84">
        <f t="shared" si="2"/>
        <v>1.0715050633483499E-2</v>
      </c>
      <c r="P112" s="84">
        <f>M112/'סכום נכסי הקרן'!$C$42</f>
        <v>6.4989066689652786E-3</v>
      </c>
    </row>
    <row r="113" spans="2:16">
      <c r="B113" s="76" t="s">
        <v>1147</v>
      </c>
      <c r="C113" s="73" t="s">
        <v>1148</v>
      </c>
      <c r="D113" s="73" t="s">
        <v>211</v>
      </c>
      <c r="E113" s="73"/>
      <c r="F113" s="93">
        <v>43891</v>
      </c>
      <c r="G113" s="83">
        <v>9.1900000610498829</v>
      </c>
      <c r="H113" s="86" t="s">
        <v>122</v>
      </c>
      <c r="I113" s="87">
        <v>4.8000000000000001E-2</v>
      </c>
      <c r="J113" s="87">
        <v>4.8500000335245021E-2</v>
      </c>
      <c r="K113" s="83">
        <v>51.908152000000001</v>
      </c>
      <c r="L113" s="85">
        <v>109.183171</v>
      </c>
      <c r="M113" s="83">
        <v>5.6674966E-2</v>
      </c>
      <c r="N113" s="73"/>
      <c r="O113" s="84">
        <f t="shared" si="2"/>
        <v>5.4388326690469732E-6</v>
      </c>
      <c r="P113" s="84">
        <f>M113/'סכום נכסי הקרן'!$C$42</f>
        <v>3.2987679772414055E-6</v>
      </c>
    </row>
    <row r="114" spans="2:16">
      <c r="B114" s="76" t="s">
        <v>1149</v>
      </c>
      <c r="C114" s="73" t="s">
        <v>1150</v>
      </c>
      <c r="D114" s="73" t="s">
        <v>211</v>
      </c>
      <c r="E114" s="73"/>
      <c r="F114" s="93">
        <v>44045</v>
      </c>
      <c r="G114" s="83">
        <v>9.3900000002030417</v>
      </c>
      <c r="H114" s="86" t="s">
        <v>122</v>
      </c>
      <c r="I114" s="87">
        <v>4.8000000000000001E-2</v>
      </c>
      <c r="J114" s="87">
        <v>4.8500000000992791E-2</v>
      </c>
      <c r="K114" s="83">
        <v>14187.659045</v>
      </c>
      <c r="L114" s="85">
        <v>110.04333200000001</v>
      </c>
      <c r="M114" s="83">
        <v>15.612572797</v>
      </c>
      <c r="N114" s="73"/>
      <c r="O114" s="84">
        <f t="shared" si="2"/>
        <v>1.498265935901888E-3</v>
      </c>
      <c r="P114" s="84">
        <f>M114/'סכום נכסי הקרן'!$C$42</f>
        <v>9.0873023523461635E-4</v>
      </c>
    </row>
    <row r="115" spans="2:16">
      <c r="B115" s="76" t="s">
        <v>1151</v>
      </c>
      <c r="C115" s="73" t="s">
        <v>1152</v>
      </c>
      <c r="D115" s="73" t="s">
        <v>211</v>
      </c>
      <c r="E115" s="73"/>
      <c r="F115" s="93">
        <v>44075</v>
      </c>
      <c r="G115" s="83">
        <v>9.4700000000107316</v>
      </c>
      <c r="H115" s="86" t="s">
        <v>122</v>
      </c>
      <c r="I115" s="87">
        <v>4.8000000000000001E-2</v>
      </c>
      <c r="J115" s="87">
        <v>4.8600000000078046E-2</v>
      </c>
      <c r="K115" s="83">
        <v>187440.33687200001</v>
      </c>
      <c r="L115" s="85">
        <v>109.367848</v>
      </c>
      <c r="M115" s="83">
        <v>204.99946234000001</v>
      </c>
      <c r="N115" s="73"/>
      <c r="O115" s="84">
        <f t="shared" si="2"/>
        <v>1.9672844142718263E-2</v>
      </c>
      <c r="P115" s="84">
        <f>M115/'סכום נכסי הקרן'!$C$42</f>
        <v>1.193199942491183E-2</v>
      </c>
    </row>
    <row r="116" spans="2:16">
      <c r="B116" s="76" t="s">
        <v>1153</v>
      </c>
      <c r="C116" s="73" t="s">
        <v>1154</v>
      </c>
      <c r="D116" s="73" t="s">
        <v>211</v>
      </c>
      <c r="E116" s="73"/>
      <c r="F116" s="93">
        <v>44166</v>
      </c>
      <c r="G116" s="83">
        <v>9.4899999999930973</v>
      </c>
      <c r="H116" s="86" t="s">
        <v>122</v>
      </c>
      <c r="I116" s="87">
        <v>4.8000000000000001E-2</v>
      </c>
      <c r="J116" s="87">
        <v>4.8499999999956349E-2</v>
      </c>
      <c r="K116" s="83">
        <v>342174.78147299995</v>
      </c>
      <c r="L116" s="85">
        <v>110.469313</v>
      </c>
      <c r="M116" s="83">
        <v>377.99813068899999</v>
      </c>
      <c r="N116" s="73"/>
      <c r="O116" s="84">
        <f t="shared" si="2"/>
        <v>3.6274721047561291E-2</v>
      </c>
      <c r="P116" s="84">
        <f>M116/'סכום נכסי הקרן'!$C$42</f>
        <v>2.2001391742766725E-2</v>
      </c>
    </row>
    <row r="117" spans="2:16">
      <c r="B117" s="76" t="s">
        <v>1155</v>
      </c>
      <c r="C117" s="73" t="s">
        <v>1156</v>
      </c>
      <c r="D117" s="73" t="s">
        <v>211</v>
      </c>
      <c r="E117" s="73"/>
      <c r="F117" s="93">
        <v>44197</v>
      </c>
      <c r="G117" s="83">
        <v>9.5799999999615029</v>
      </c>
      <c r="H117" s="86" t="s">
        <v>122</v>
      </c>
      <c r="I117" s="87">
        <v>4.8000000000000001E-2</v>
      </c>
      <c r="J117" s="87">
        <v>4.8499999999793458E-2</v>
      </c>
      <c r="K117" s="83">
        <v>103198.52869100001</v>
      </c>
      <c r="L117" s="85">
        <v>110.25264900000001</v>
      </c>
      <c r="M117" s="83">
        <v>113.77911201100001</v>
      </c>
      <c r="N117" s="73"/>
      <c r="O117" s="84">
        <f t="shared" si="2"/>
        <v>1.0918851745946909E-2</v>
      </c>
      <c r="P117" s="84">
        <f>M117/'סכום נכסי הקרן'!$C$42</f>
        <v>6.6225163889970361E-3</v>
      </c>
    </row>
    <row r="118" spans="2:16">
      <c r="B118" s="76" t="s">
        <v>1157</v>
      </c>
      <c r="C118" s="73" t="s">
        <v>1158</v>
      </c>
      <c r="D118" s="73" t="s">
        <v>211</v>
      </c>
      <c r="E118" s="73"/>
      <c r="F118" s="93">
        <v>44228</v>
      </c>
      <c r="G118" s="83">
        <v>9.6700000000147046</v>
      </c>
      <c r="H118" s="86" t="s">
        <v>122</v>
      </c>
      <c r="I118" s="87">
        <v>4.8000000000000001E-2</v>
      </c>
      <c r="J118" s="87">
        <v>4.8500000000084371E-2</v>
      </c>
      <c r="K118" s="83">
        <v>188641.73738999999</v>
      </c>
      <c r="L118" s="85">
        <v>109.948142</v>
      </c>
      <c r="M118" s="83">
        <v>207.408085285</v>
      </c>
      <c r="N118" s="73"/>
      <c r="O118" s="84">
        <f t="shared" si="2"/>
        <v>1.9903988474779831E-2</v>
      </c>
      <c r="P118" s="84">
        <f>M118/'סכום נכסי הקרן'!$C$42</f>
        <v>1.2072193390625279E-2</v>
      </c>
    </row>
    <row r="119" spans="2:16">
      <c r="B119" s="76" t="s">
        <v>1159</v>
      </c>
      <c r="C119" s="73" t="s">
        <v>1160</v>
      </c>
      <c r="D119" s="73" t="s">
        <v>211</v>
      </c>
      <c r="E119" s="73"/>
      <c r="F119" s="93">
        <v>44256</v>
      </c>
      <c r="G119" s="83">
        <v>9.7500000000254925</v>
      </c>
      <c r="H119" s="86" t="s">
        <v>122</v>
      </c>
      <c r="I119" s="87">
        <v>4.8000000000000001E-2</v>
      </c>
      <c r="J119" s="87">
        <v>4.8500000000178449E-2</v>
      </c>
      <c r="K119" s="83">
        <v>71562.559053000004</v>
      </c>
      <c r="L119" s="85">
        <v>109.62450699999999</v>
      </c>
      <c r="M119" s="83">
        <v>78.45010279600001</v>
      </c>
      <c r="N119" s="73"/>
      <c r="O119" s="84">
        <f t="shared" si="2"/>
        <v>7.5284911856317331E-3</v>
      </c>
      <c r="P119" s="84">
        <f>M119/'סכום נכסי הקרן'!$C$42</f>
        <v>4.5661904219711624E-3</v>
      </c>
    </row>
    <row r="120" spans="2:16">
      <c r="B120" s="76" t="s">
        <v>1161</v>
      </c>
      <c r="C120" s="73" t="s">
        <v>1162</v>
      </c>
      <c r="D120" s="73" t="s">
        <v>211</v>
      </c>
      <c r="E120" s="73"/>
      <c r="F120" s="93">
        <v>44287</v>
      </c>
      <c r="G120" s="83">
        <v>9.5999999999820833</v>
      </c>
      <c r="H120" s="86" t="s">
        <v>122</v>
      </c>
      <c r="I120" s="87">
        <v>4.8000000000000001E-2</v>
      </c>
      <c r="J120" s="87">
        <v>4.8499999999865623E-2</v>
      </c>
      <c r="K120" s="83">
        <v>100132.874214</v>
      </c>
      <c r="L120" s="85">
        <v>111.478189</v>
      </c>
      <c r="M120" s="83">
        <v>111.62631451</v>
      </c>
      <c r="N120" s="73"/>
      <c r="O120" s="84">
        <f t="shared" si="2"/>
        <v>1.0712257790896604E-2</v>
      </c>
      <c r="P120" s="84">
        <f>M120/'סכום נכסי הקרן'!$C$42</f>
        <v>6.4972127503890456E-3</v>
      </c>
    </row>
    <row r="121" spans="2:16">
      <c r="B121" s="76" t="s">
        <v>1163</v>
      </c>
      <c r="C121" s="73" t="s">
        <v>1164</v>
      </c>
      <c r="D121" s="73" t="s">
        <v>211</v>
      </c>
      <c r="E121" s="73"/>
      <c r="F121" s="93">
        <v>44318</v>
      </c>
      <c r="G121" s="83">
        <v>9.6900000000113664</v>
      </c>
      <c r="H121" s="86" t="s">
        <v>122</v>
      </c>
      <c r="I121" s="87">
        <v>4.8000000000000001E-2</v>
      </c>
      <c r="J121" s="87">
        <v>4.8500000000040178E-2</v>
      </c>
      <c r="K121" s="83">
        <v>157841.42069900001</v>
      </c>
      <c r="L121" s="85">
        <v>110.361526</v>
      </c>
      <c r="M121" s="83">
        <v>174.196199858</v>
      </c>
      <c r="N121" s="73"/>
      <c r="O121" s="84">
        <f t="shared" si="2"/>
        <v>1.671679842933697E-2</v>
      </c>
      <c r="P121" s="84">
        <f>M121/'סכום נכסי הקרן'!$C$42</f>
        <v>1.0139094672746946E-2</v>
      </c>
    </row>
    <row r="122" spans="2:16">
      <c r="B122" s="76" t="s">
        <v>1165</v>
      </c>
      <c r="C122" s="73" t="s">
        <v>1166</v>
      </c>
      <c r="D122" s="73" t="s">
        <v>211</v>
      </c>
      <c r="E122" s="73"/>
      <c r="F122" s="93">
        <v>44348</v>
      </c>
      <c r="G122" s="83">
        <v>9.7700000000354432</v>
      </c>
      <c r="H122" s="86" t="s">
        <v>122</v>
      </c>
      <c r="I122" s="87">
        <v>4.8000000000000001E-2</v>
      </c>
      <c r="J122" s="87">
        <v>4.8500000000193708E-2</v>
      </c>
      <c r="K122" s="83">
        <v>127157.555849</v>
      </c>
      <c r="L122" s="85">
        <v>109.613124</v>
      </c>
      <c r="M122" s="83">
        <v>139.38136997800001</v>
      </c>
      <c r="N122" s="73"/>
      <c r="O122" s="84">
        <f t="shared" si="2"/>
        <v>1.3375781266333172E-2</v>
      </c>
      <c r="P122" s="84">
        <f>M122/'סכום נכסי הקרן'!$C$42</f>
        <v>8.1126965282601674E-3</v>
      </c>
    </row>
    <row r="123" spans="2:16">
      <c r="B123" s="76" t="s">
        <v>1167</v>
      </c>
      <c r="C123" s="73" t="s">
        <v>1168</v>
      </c>
      <c r="D123" s="73" t="s">
        <v>211</v>
      </c>
      <c r="E123" s="73"/>
      <c r="F123" s="93">
        <v>44378</v>
      </c>
      <c r="G123" s="83">
        <v>9.8500000000071548</v>
      </c>
      <c r="H123" s="86" t="s">
        <v>122</v>
      </c>
      <c r="I123" s="87">
        <v>4.8000000000000001E-2</v>
      </c>
      <c r="J123" s="87">
        <v>4.8500000000071541E-2</v>
      </c>
      <c r="K123" s="83">
        <v>38561.951418999997</v>
      </c>
      <c r="L123" s="85">
        <v>108.750292</v>
      </c>
      <c r="M123" s="83">
        <v>41.936234662000004</v>
      </c>
      <c r="N123" s="73"/>
      <c r="O123" s="84">
        <f t="shared" si="2"/>
        <v>4.0244252302949011E-3</v>
      </c>
      <c r="P123" s="84">
        <f>M123/'סכום נכסי הקרן'!$C$42</f>
        <v>2.4408997085077506E-3</v>
      </c>
    </row>
    <row r="124" spans="2:16">
      <c r="B124" s="76" t="s">
        <v>1169</v>
      </c>
      <c r="C124" s="73" t="s">
        <v>1170</v>
      </c>
      <c r="D124" s="73" t="s">
        <v>211</v>
      </c>
      <c r="E124" s="73"/>
      <c r="F124" s="93">
        <v>44409</v>
      </c>
      <c r="G124" s="83">
        <v>9.9300000000157294</v>
      </c>
      <c r="H124" s="86" t="s">
        <v>122</v>
      </c>
      <c r="I124" s="87">
        <v>4.8000000000000001E-2</v>
      </c>
      <c r="J124" s="87">
        <v>4.8600000000125078E-2</v>
      </c>
      <c r="K124" s="83">
        <v>48815.860444999998</v>
      </c>
      <c r="L124" s="85">
        <v>108.094956</v>
      </c>
      <c r="M124" s="83">
        <v>52.767483069000001</v>
      </c>
      <c r="N124" s="73"/>
      <c r="O124" s="84">
        <f t="shared" si="2"/>
        <v>5.0638497212165991E-3</v>
      </c>
      <c r="P124" s="84">
        <f>M124/'סכום נכסי הקרן'!$C$42</f>
        <v>3.071332824225166E-3</v>
      </c>
    </row>
    <row r="125" spans="2:16">
      <c r="B125" s="76" t="s">
        <v>1171</v>
      </c>
      <c r="C125" s="73" t="s">
        <v>1172</v>
      </c>
      <c r="D125" s="73" t="s">
        <v>211</v>
      </c>
      <c r="E125" s="73"/>
      <c r="F125" s="93">
        <v>44440</v>
      </c>
      <c r="G125" s="83">
        <v>10.019999999976946</v>
      </c>
      <c r="H125" s="86" t="s">
        <v>122</v>
      </c>
      <c r="I125" s="87">
        <v>4.8000000000000001E-2</v>
      </c>
      <c r="J125" s="87">
        <v>4.8499999999905577E-2</v>
      </c>
      <c r="K125" s="83">
        <v>143018.911295</v>
      </c>
      <c r="L125" s="85">
        <v>107.36398</v>
      </c>
      <c r="M125" s="83">
        <v>153.55079537700001</v>
      </c>
      <c r="N125" s="73"/>
      <c r="O125" s="84">
        <f t="shared" si="2"/>
        <v>1.4735555064198444E-2</v>
      </c>
      <c r="P125" s="84">
        <f>M125/'סכום נכסי הקרן'!$C$42</f>
        <v>8.9374283289308954E-3</v>
      </c>
    </row>
    <row r="126" spans="2:16">
      <c r="B126" s="76" t="s">
        <v>1173</v>
      </c>
      <c r="C126" s="73" t="s">
        <v>1174</v>
      </c>
      <c r="D126" s="73" t="s">
        <v>211</v>
      </c>
      <c r="E126" s="73"/>
      <c r="F126" s="93">
        <v>44501</v>
      </c>
      <c r="G126" s="83">
        <v>9.9499999999951463</v>
      </c>
      <c r="H126" s="86" t="s">
        <v>122</v>
      </c>
      <c r="I126" s="87">
        <v>4.8000000000000001E-2</v>
      </c>
      <c r="J126" s="87">
        <v>4.8499999999956571E-2</v>
      </c>
      <c r="K126" s="83">
        <v>180328.23704599999</v>
      </c>
      <c r="L126" s="85">
        <v>108.54188499999999</v>
      </c>
      <c r="M126" s="83">
        <v>195.73166738099999</v>
      </c>
      <c r="N126" s="73"/>
      <c r="O126" s="84">
        <f t="shared" si="2"/>
        <v>1.8783457001435494E-2</v>
      </c>
      <c r="P126" s="84">
        <f>M126/'סכום נכסי הקרן'!$C$42</f>
        <v>1.1392567160755049E-2</v>
      </c>
    </row>
    <row r="127" spans="2:16">
      <c r="B127" s="76" t="s">
        <v>1175</v>
      </c>
      <c r="C127" s="73" t="s">
        <v>1176</v>
      </c>
      <c r="D127" s="73" t="s">
        <v>211</v>
      </c>
      <c r="E127" s="73"/>
      <c r="F127" s="93">
        <v>44531</v>
      </c>
      <c r="G127" s="83">
        <v>10.029999999960589</v>
      </c>
      <c r="H127" s="86" t="s">
        <v>122</v>
      </c>
      <c r="I127" s="87">
        <v>4.8000000000000001E-2</v>
      </c>
      <c r="J127" s="87">
        <v>4.8499999999820853E-2</v>
      </c>
      <c r="K127" s="83">
        <v>51683.102841</v>
      </c>
      <c r="L127" s="85">
        <v>108.008031</v>
      </c>
      <c r="M127" s="83">
        <v>55.821901740000008</v>
      </c>
      <c r="N127" s="73"/>
      <c r="O127" s="84">
        <f t="shared" si="2"/>
        <v>5.3569680629687918E-3</v>
      </c>
      <c r="P127" s="84">
        <f>M127/'סכום נכסי הקרן'!$C$42</f>
        <v>3.2491153481879163E-3</v>
      </c>
    </row>
    <row r="128" spans="2:16">
      <c r="B128" s="76" t="s">
        <v>1177</v>
      </c>
      <c r="C128" s="73" t="s">
        <v>1178</v>
      </c>
      <c r="D128" s="73" t="s">
        <v>211</v>
      </c>
      <c r="E128" s="73"/>
      <c r="F128" s="93">
        <v>44563</v>
      </c>
      <c r="G128" s="83">
        <v>10.119999999970974</v>
      </c>
      <c r="H128" s="86" t="s">
        <v>122</v>
      </c>
      <c r="I128" s="87">
        <v>4.8000000000000001E-2</v>
      </c>
      <c r="J128" s="87">
        <v>4.8499999999878016E-2</v>
      </c>
      <c r="K128" s="83">
        <v>148471.65776199999</v>
      </c>
      <c r="L128" s="85">
        <v>107.668902</v>
      </c>
      <c r="M128" s="83">
        <v>159.85780344700001</v>
      </c>
      <c r="N128" s="73"/>
      <c r="O128" s="84">
        <f t="shared" si="2"/>
        <v>1.5340809269998213E-2</v>
      </c>
      <c r="P128" s="84">
        <f>M128/'סכום נכסי הקרן'!$C$42</f>
        <v>9.3045279096085291E-3</v>
      </c>
    </row>
    <row r="129" spans="2:16">
      <c r="B129" s="76" t="s">
        <v>1179</v>
      </c>
      <c r="C129" s="73" t="s">
        <v>1180</v>
      </c>
      <c r="D129" s="73" t="s">
        <v>211</v>
      </c>
      <c r="E129" s="73"/>
      <c r="F129" s="93">
        <v>44652</v>
      </c>
      <c r="G129" s="83">
        <v>10.119999999650613</v>
      </c>
      <c r="H129" s="86" t="s">
        <v>122</v>
      </c>
      <c r="I129" s="87">
        <v>4.8000000000000001E-2</v>
      </c>
      <c r="J129" s="87">
        <v>4.8499999998191309E-2</v>
      </c>
      <c r="K129" s="83">
        <v>10523.011814</v>
      </c>
      <c r="L129" s="85">
        <v>107.70826700000001</v>
      </c>
      <c r="M129" s="83">
        <v>11.334153633000001</v>
      </c>
      <c r="N129" s="73"/>
      <c r="O129" s="84">
        <f t="shared" si="2"/>
        <v>1.08768596447253E-3</v>
      </c>
      <c r="P129" s="84">
        <f>M129/'סכום נכסי הקרן'!$C$42</f>
        <v>6.5970472842762258E-4</v>
      </c>
    </row>
    <row r="130" spans="2:16">
      <c r="B130" s="76" t="s">
        <v>1181</v>
      </c>
      <c r="C130" s="73" t="s">
        <v>1182</v>
      </c>
      <c r="D130" s="73" t="s">
        <v>211</v>
      </c>
      <c r="E130" s="73"/>
      <c r="F130" s="93">
        <v>40057</v>
      </c>
      <c r="G130" s="83">
        <v>1.3900000000186077</v>
      </c>
      <c r="H130" s="86" t="s">
        <v>122</v>
      </c>
      <c r="I130" s="87">
        <v>4.8000000000000001E-2</v>
      </c>
      <c r="J130" s="87">
        <v>4.8300000000349466E-2</v>
      </c>
      <c r="K130" s="83">
        <v>36939.480168000002</v>
      </c>
      <c r="L130" s="85">
        <v>119.29795799999999</v>
      </c>
      <c r="M130" s="83">
        <v>44.068045361999999</v>
      </c>
      <c r="N130" s="73"/>
      <c r="O130" s="84">
        <f t="shared" si="2"/>
        <v>4.2290051797453142E-3</v>
      </c>
      <c r="P130" s="84">
        <f>M130/'סכום נכסי הקרן'!$C$42</f>
        <v>2.5649818097780112E-3</v>
      </c>
    </row>
    <row r="131" spans="2:16">
      <c r="B131" s="76" t="s">
        <v>1183</v>
      </c>
      <c r="C131" s="73" t="s">
        <v>1184</v>
      </c>
      <c r="D131" s="73" t="s">
        <v>211</v>
      </c>
      <c r="E131" s="73"/>
      <c r="F131" s="93">
        <v>40087</v>
      </c>
      <c r="G131" s="83">
        <v>1.4399999999942159</v>
      </c>
      <c r="H131" s="86" t="s">
        <v>122</v>
      </c>
      <c r="I131" s="87">
        <v>4.8000000000000001E-2</v>
      </c>
      <c r="J131" s="87">
        <v>4.8399999999604752E-2</v>
      </c>
      <c r="K131" s="83">
        <v>34263.478331999999</v>
      </c>
      <c r="L131" s="85">
        <v>121.099281</v>
      </c>
      <c r="M131" s="83">
        <v>41.492825945999996</v>
      </c>
      <c r="N131" s="73"/>
      <c r="O131" s="84">
        <f t="shared" si="2"/>
        <v>3.9818733598567073E-3</v>
      </c>
      <c r="P131" s="84">
        <f>M131/'סכום נכסי הקרן'!$C$42</f>
        <v>2.4150910918220247E-3</v>
      </c>
    </row>
    <row r="132" spans="2:16">
      <c r="B132" s="76" t="s">
        <v>1185</v>
      </c>
      <c r="C132" s="73" t="s">
        <v>1186</v>
      </c>
      <c r="D132" s="73" t="s">
        <v>211</v>
      </c>
      <c r="E132" s="73"/>
      <c r="F132" s="93">
        <v>40118</v>
      </c>
      <c r="G132" s="83">
        <v>1.520000000011825</v>
      </c>
      <c r="H132" s="86" t="s">
        <v>122</v>
      </c>
      <c r="I132" s="87">
        <v>4.8000000000000001E-2</v>
      </c>
      <c r="J132" s="87">
        <v>4.8300000000177368E-2</v>
      </c>
      <c r="K132" s="83">
        <v>41945.543326999999</v>
      </c>
      <c r="L132" s="85">
        <v>120.966442</v>
      </c>
      <c r="M132" s="83">
        <v>50.74003127000001</v>
      </c>
      <c r="N132" s="73"/>
      <c r="O132" s="84">
        <f t="shared" si="2"/>
        <v>4.8692846097118268E-3</v>
      </c>
      <c r="P132" s="84">
        <f>M132/'סכום נכסי הקרן'!$C$42</f>
        <v>2.9533249356991868E-3</v>
      </c>
    </row>
    <row r="133" spans="2:16">
      <c r="B133" s="76" t="s">
        <v>1187</v>
      </c>
      <c r="C133" s="73" t="s">
        <v>1188</v>
      </c>
      <c r="D133" s="73" t="s">
        <v>211</v>
      </c>
      <c r="E133" s="73"/>
      <c r="F133" s="93">
        <v>39600</v>
      </c>
      <c r="G133" s="83">
        <v>0.16999999998156737</v>
      </c>
      <c r="H133" s="86" t="s">
        <v>122</v>
      </c>
      <c r="I133" s="87">
        <v>4.8000000000000001E-2</v>
      </c>
      <c r="J133" s="87">
        <v>4.7700000000868964E-2</v>
      </c>
      <c r="K133" s="83">
        <v>14908.226155</v>
      </c>
      <c r="L133" s="85">
        <v>127.36648</v>
      </c>
      <c r="M133" s="83">
        <v>18.988082855000002</v>
      </c>
      <c r="N133" s="73"/>
      <c r="O133" s="84">
        <f t="shared" si="2"/>
        <v>1.8221979234066894E-3</v>
      </c>
      <c r="P133" s="84">
        <f>M133/'סכום נכסי הקרן'!$C$42</f>
        <v>1.1052018923360372E-3</v>
      </c>
    </row>
    <row r="134" spans="2:16">
      <c r="B134" s="76" t="s">
        <v>1189</v>
      </c>
      <c r="C134" s="73" t="s">
        <v>1190</v>
      </c>
      <c r="D134" s="73" t="s">
        <v>211</v>
      </c>
      <c r="E134" s="73"/>
      <c r="F134" s="93">
        <v>39630</v>
      </c>
      <c r="G134" s="83">
        <v>0.25000000002836681</v>
      </c>
      <c r="H134" s="86" t="s">
        <v>122</v>
      </c>
      <c r="I134" s="87">
        <v>4.8000000000000001E-2</v>
      </c>
      <c r="J134" s="87">
        <v>4.8200000000658119E-2</v>
      </c>
      <c r="K134" s="83">
        <v>6993.5989789999994</v>
      </c>
      <c r="L134" s="85">
        <v>126.016992</v>
      </c>
      <c r="M134" s="83">
        <v>8.8131230309999999</v>
      </c>
      <c r="N134" s="73"/>
      <c r="O134" s="84">
        <f t="shared" si="2"/>
        <v>8.4575439281839326E-4</v>
      </c>
      <c r="P134" s="84">
        <f>M134/'סכום נכסי הקרן'!$C$42</f>
        <v>5.1296807190235488E-4</v>
      </c>
    </row>
    <row r="135" spans="2:16">
      <c r="B135" s="76" t="s">
        <v>1191</v>
      </c>
      <c r="C135" s="73" t="s">
        <v>1192</v>
      </c>
      <c r="D135" s="73" t="s">
        <v>211</v>
      </c>
      <c r="E135" s="73"/>
      <c r="F135" s="93">
        <v>39904</v>
      </c>
      <c r="G135" s="83">
        <v>0.97000000000815279</v>
      </c>
      <c r="H135" s="86" t="s">
        <v>122</v>
      </c>
      <c r="I135" s="87">
        <v>4.8000000000000001E-2</v>
      </c>
      <c r="J135" s="87">
        <v>4.8300000000214928E-2</v>
      </c>
      <c r="K135" s="83">
        <v>53373.19129000001</v>
      </c>
      <c r="L135" s="85">
        <v>126.39644800000001</v>
      </c>
      <c r="M135" s="83">
        <v>67.461817984999996</v>
      </c>
      <c r="N135" s="73"/>
      <c r="O135" s="84">
        <f t="shared" si="2"/>
        <v>6.4739966420115482E-3</v>
      </c>
      <c r="P135" s="84">
        <f>M135/'סכום נכסי הקרן'!$C$42</f>
        <v>3.9266169979776666E-3</v>
      </c>
    </row>
    <row r="136" spans="2:16">
      <c r="B136" s="76" t="s">
        <v>1193</v>
      </c>
      <c r="C136" s="73" t="s">
        <v>1194</v>
      </c>
      <c r="D136" s="73" t="s">
        <v>211</v>
      </c>
      <c r="E136" s="73"/>
      <c r="F136" s="93">
        <v>39965</v>
      </c>
      <c r="G136" s="83">
        <v>1.1400000000006438</v>
      </c>
      <c r="H136" s="86" t="s">
        <v>122</v>
      </c>
      <c r="I136" s="87">
        <v>4.8000000000000001E-2</v>
      </c>
      <c r="J136" s="87">
        <v>4.8400000000360467E-2</v>
      </c>
      <c r="K136" s="83">
        <v>25147.450637999995</v>
      </c>
      <c r="L136" s="85">
        <v>123.556428</v>
      </c>
      <c r="M136" s="83">
        <v>31.071291856999995</v>
      </c>
      <c r="N136" s="73"/>
      <c r="O136" s="84">
        <f t="shared" si="2"/>
        <v>2.9817672448421897E-3</v>
      </c>
      <c r="P136" s="84">
        <f>M136/'סכום נכסי הקרן'!$C$42</f>
        <v>1.8085054094146829E-3</v>
      </c>
    </row>
    <row r="137" spans="2:16">
      <c r="B137" s="76" t="s">
        <v>1195</v>
      </c>
      <c r="C137" s="73" t="s">
        <v>1196</v>
      </c>
      <c r="D137" s="73" t="s">
        <v>211</v>
      </c>
      <c r="E137" s="73"/>
      <c r="F137" s="93">
        <v>39995</v>
      </c>
      <c r="G137" s="83">
        <v>1.2200000000008495</v>
      </c>
      <c r="H137" s="86" t="s">
        <v>122</v>
      </c>
      <c r="I137" s="87">
        <v>4.8000000000000001E-2</v>
      </c>
      <c r="J137" s="87">
        <v>4.8500000000254825E-2</v>
      </c>
      <c r="K137" s="83">
        <v>38417.496496</v>
      </c>
      <c r="L137" s="85">
        <v>122.577544</v>
      </c>
      <c r="M137" s="83">
        <v>47.091223667999998</v>
      </c>
      <c r="N137" s="73"/>
      <c r="O137" s="84">
        <f t="shared" si="2"/>
        <v>4.5191255290901533E-3</v>
      </c>
      <c r="P137" s="84">
        <f>M137/'סכום נכסי הקרן'!$C$42</f>
        <v>2.7409459874243409E-3</v>
      </c>
    </row>
    <row r="138" spans="2:16">
      <c r="B138" s="76" t="s">
        <v>1197</v>
      </c>
      <c r="C138" s="73" t="s">
        <v>1198</v>
      </c>
      <c r="D138" s="73" t="s">
        <v>211</v>
      </c>
      <c r="E138" s="73"/>
      <c r="F138" s="93">
        <v>40027</v>
      </c>
      <c r="G138" s="83">
        <v>1.3099999999880436</v>
      </c>
      <c r="H138" s="86" t="s">
        <v>122</v>
      </c>
      <c r="I138" s="87">
        <v>4.8000000000000001E-2</v>
      </c>
      <c r="J138" s="87">
        <v>4.8399999999863351E-2</v>
      </c>
      <c r="K138" s="83">
        <v>48373.616650000004</v>
      </c>
      <c r="L138" s="85">
        <v>121.028952</v>
      </c>
      <c r="M138" s="83">
        <v>58.546081270000002</v>
      </c>
      <c r="N138" s="73"/>
      <c r="O138" s="84">
        <f t="shared" si="2"/>
        <v>5.6183948915991431E-3</v>
      </c>
      <c r="P138" s="84">
        <f>M138/'סכום נכסי הקרן'!$C$42</f>
        <v>3.4076762937352068E-3</v>
      </c>
    </row>
    <row r="139" spans="2:16">
      <c r="B139" s="76" t="s">
        <v>1199</v>
      </c>
      <c r="C139" s="73" t="s">
        <v>1200</v>
      </c>
      <c r="D139" s="73" t="s">
        <v>211</v>
      </c>
      <c r="E139" s="73"/>
      <c r="F139" s="93">
        <v>40179</v>
      </c>
      <c r="G139" s="83">
        <v>1.6900000000289144</v>
      </c>
      <c r="H139" s="86" t="s">
        <v>122</v>
      </c>
      <c r="I139" s="87">
        <v>4.8000000000000001E-2</v>
      </c>
      <c r="J139" s="87">
        <v>4.8400000000177947E-2</v>
      </c>
      <c r="K139" s="83">
        <v>18820.803112000001</v>
      </c>
      <c r="L139" s="85">
        <v>119.444315</v>
      </c>
      <c r="M139" s="83">
        <v>22.480379414999994</v>
      </c>
      <c r="N139" s="73"/>
      <c r="O139" s="84">
        <f t="shared" si="2"/>
        <v>2.1573373678754931E-3</v>
      </c>
      <c r="P139" s="84">
        <f>M139/'סכום נכסי הקרן'!$C$42</f>
        <v>1.3084711110446694E-3</v>
      </c>
    </row>
    <row r="140" spans="2:16">
      <c r="B140" s="76" t="s">
        <v>1201</v>
      </c>
      <c r="C140" s="73" t="s">
        <v>1202</v>
      </c>
      <c r="D140" s="73" t="s">
        <v>211</v>
      </c>
      <c r="E140" s="73"/>
      <c r="F140" s="93">
        <v>40210</v>
      </c>
      <c r="G140" s="83">
        <v>1.770000000024692</v>
      </c>
      <c r="H140" s="86" t="s">
        <v>122</v>
      </c>
      <c r="I140" s="87">
        <v>4.8000000000000001E-2</v>
      </c>
      <c r="J140" s="87">
        <v>4.8300000000606635E-2</v>
      </c>
      <c r="K140" s="83">
        <v>27572.79074</v>
      </c>
      <c r="L140" s="85">
        <v>118.97310899999999</v>
      </c>
      <c r="M140" s="83">
        <v>32.804206446999999</v>
      </c>
      <c r="N140" s="73"/>
      <c r="O140" s="84">
        <f t="shared" si="2"/>
        <v>3.1480669914491863E-3</v>
      </c>
      <c r="P140" s="84">
        <f>M140/'סכום נכסי הקרן'!$C$42</f>
        <v>1.9093697514733343E-3</v>
      </c>
    </row>
    <row r="141" spans="2:16">
      <c r="B141" s="76" t="s">
        <v>1203</v>
      </c>
      <c r="C141" s="73" t="s">
        <v>1204</v>
      </c>
      <c r="D141" s="73" t="s">
        <v>211</v>
      </c>
      <c r="E141" s="73"/>
      <c r="F141" s="93">
        <v>40238</v>
      </c>
      <c r="G141" s="83">
        <v>1.8500000000106553</v>
      </c>
      <c r="H141" s="86" t="s">
        <v>122</v>
      </c>
      <c r="I141" s="87">
        <v>4.8000000000000001E-2</v>
      </c>
      <c r="J141" s="87">
        <v>4.850000000053277E-2</v>
      </c>
      <c r="K141" s="83">
        <v>39334.085180000002</v>
      </c>
      <c r="L141" s="85">
        <v>119.297431</v>
      </c>
      <c r="M141" s="83">
        <v>46.924553070000002</v>
      </c>
      <c r="N141" s="73"/>
      <c r="O141" s="84">
        <f t="shared" si="2"/>
        <v>4.5031309276399823E-3</v>
      </c>
      <c r="P141" s="84">
        <f>M141/'סכום נכסי הקרן'!$C$42</f>
        <v>2.7312449206177009E-3</v>
      </c>
    </row>
    <row r="142" spans="2:16">
      <c r="B142" s="76" t="s">
        <v>1205</v>
      </c>
      <c r="C142" s="73" t="s">
        <v>1206</v>
      </c>
      <c r="D142" s="73" t="s">
        <v>211</v>
      </c>
      <c r="E142" s="73"/>
      <c r="F142" s="93">
        <v>40300</v>
      </c>
      <c r="G142" s="83">
        <v>1.9799999999758844</v>
      </c>
      <c r="H142" s="86" t="s">
        <v>122</v>
      </c>
      <c r="I142" s="87">
        <v>4.8000000000000001E-2</v>
      </c>
      <c r="J142" s="87">
        <v>4.8500000000200966E-2</v>
      </c>
      <c r="K142" s="83">
        <v>6147.3595009999999</v>
      </c>
      <c r="L142" s="85">
        <v>121.41767299999999</v>
      </c>
      <c r="M142" s="83">
        <v>7.4639808409999997</v>
      </c>
      <c r="N142" s="73"/>
      <c r="O142" s="84">
        <f t="shared" ref="O142:O158" si="3">IFERROR(M142/$M$11,0)</f>
        <v>7.1628349700591793E-4</v>
      </c>
      <c r="P142" s="84">
        <f>M142/'סכום נכסי הקרן'!$C$42</f>
        <v>4.344412130928173E-4</v>
      </c>
    </row>
    <row r="143" spans="2:16">
      <c r="B143" s="76" t="s">
        <v>1207</v>
      </c>
      <c r="C143" s="73" t="s">
        <v>1208</v>
      </c>
      <c r="D143" s="73" t="s">
        <v>211</v>
      </c>
      <c r="E143" s="73"/>
      <c r="F143" s="93">
        <v>40360</v>
      </c>
      <c r="G143" s="83">
        <v>2.1399999999474271</v>
      </c>
      <c r="H143" s="86" t="s">
        <v>122</v>
      </c>
      <c r="I143" s="87">
        <v>4.8000000000000001E-2</v>
      </c>
      <c r="J143" s="87">
        <v>4.8499999999172455E-2</v>
      </c>
      <c r="K143" s="83">
        <v>17264.241554</v>
      </c>
      <c r="L143" s="85">
        <v>118.990949</v>
      </c>
      <c r="M143" s="83">
        <v>20.542884922000002</v>
      </c>
      <c r="N143" s="73"/>
      <c r="O143" s="84">
        <f t="shared" si="3"/>
        <v>1.9714050402826195E-3</v>
      </c>
      <c r="P143" s="84">
        <f>M143/'סכום נכסי הקרן'!$C$42</f>
        <v>1.1956991900241973E-3</v>
      </c>
    </row>
    <row r="144" spans="2:16">
      <c r="B144" s="76" t="s">
        <v>1209</v>
      </c>
      <c r="C144" s="73" t="s">
        <v>1210</v>
      </c>
      <c r="D144" s="73" t="s">
        <v>211</v>
      </c>
      <c r="E144" s="73"/>
      <c r="F144" s="93">
        <v>40422</v>
      </c>
      <c r="G144" s="83">
        <v>2.309999999969139</v>
      </c>
      <c r="H144" s="86" t="s">
        <v>122</v>
      </c>
      <c r="I144" s="87">
        <v>4.8000000000000001E-2</v>
      </c>
      <c r="J144" s="87">
        <v>4.8399999999412628E-2</v>
      </c>
      <c r="K144" s="83">
        <v>34293.530420000003</v>
      </c>
      <c r="L144" s="85">
        <v>117.164395</v>
      </c>
      <c r="M144" s="83">
        <v>40.179807404000002</v>
      </c>
      <c r="N144" s="73"/>
      <c r="O144" s="84">
        <f t="shared" si="3"/>
        <v>3.855869082389757E-3</v>
      </c>
      <c r="P144" s="84">
        <f>M144/'סכום נכסי הקרן'!$C$42</f>
        <v>2.3386668109521645E-3</v>
      </c>
    </row>
    <row r="145" spans="2:16">
      <c r="B145" s="76" t="s">
        <v>1211</v>
      </c>
      <c r="C145" s="73" t="s">
        <v>1212</v>
      </c>
      <c r="D145" s="73" t="s">
        <v>211</v>
      </c>
      <c r="E145" s="73"/>
      <c r="F145" s="93">
        <v>40483</v>
      </c>
      <c r="G145" s="83">
        <v>2.4200000000038093</v>
      </c>
      <c r="H145" s="86" t="s">
        <v>122</v>
      </c>
      <c r="I145" s="87">
        <v>4.8000000000000001E-2</v>
      </c>
      <c r="J145" s="87">
        <v>4.8400000000076188E-2</v>
      </c>
      <c r="K145" s="83">
        <v>66653.140677000003</v>
      </c>
      <c r="L145" s="85">
        <v>118.143359</v>
      </c>
      <c r="M145" s="83">
        <v>78.746259084999991</v>
      </c>
      <c r="N145" s="73"/>
      <c r="O145" s="84">
        <f t="shared" si="3"/>
        <v>7.5569119261004051E-3</v>
      </c>
      <c r="P145" s="84">
        <f>M145/'סכום נכסי הקרן'!$C$42</f>
        <v>4.5834282070350615E-3</v>
      </c>
    </row>
    <row r="146" spans="2:16">
      <c r="B146" s="76" t="s">
        <v>1213</v>
      </c>
      <c r="C146" s="73" t="s">
        <v>1214</v>
      </c>
      <c r="D146" s="73" t="s">
        <v>211</v>
      </c>
      <c r="E146" s="73"/>
      <c r="F146" s="93">
        <v>40513</v>
      </c>
      <c r="G146" s="83">
        <v>2.4999999999811933</v>
      </c>
      <c r="H146" s="86" t="s">
        <v>122</v>
      </c>
      <c r="I146" s="87">
        <v>4.8000000000000001E-2</v>
      </c>
      <c r="J146" s="87">
        <v>4.8499999999266546E-2</v>
      </c>
      <c r="K146" s="83">
        <v>22655.859342</v>
      </c>
      <c r="L146" s="85">
        <v>117.349904</v>
      </c>
      <c r="M146" s="83">
        <v>26.586629287000001</v>
      </c>
      <c r="N146" s="73"/>
      <c r="O146" s="84">
        <f t="shared" si="3"/>
        <v>2.5513950537875336E-3</v>
      </c>
      <c r="P146" s="84">
        <f>M146/'סכום נכסי הקרן'!$C$42</f>
        <v>1.5474754994073416E-3</v>
      </c>
    </row>
    <row r="147" spans="2:16">
      <c r="B147" s="76" t="s">
        <v>1215</v>
      </c>
      <c r="C147" s="73" t="s">
        <v>1216</v>
      </c>
      <c r="D147" s="73" t="s">
        <v>211</v>
      </c>
      <c r="E147" s="73"/>
      <c r="F147" s="93">
        <v>40544</v>
      </c>
      <c r="G147" s="83">
        <v>2.5899999999986458</v>
      </c>
      <c r="H147" s="86" t="s">
        <v>122</v>
      </c>
      <c r="I147" s="87">
        <v>4.8000000000000001E-2</v>
      </c>
      <c r="J147" s="87">
        <v>4.8400000000024063E-2</v>
      </c>
      <c r="K147" s="83">
        <v>56940.169235000008</v>
      </c>
      <c r="L147" s="85">
        <v>116.778769</v>
      </c>
      <c r="M147" s="83">
        <v>66.494028951000004</v>
      </c>
      <c r="N147" s="73"/>
      <c r="O147" s="84">
        <f t="shared" si="3"/>
        <v>6.3811224334083252E-3</v>
      </c>
      <c r="P147" s="84">
        <f>M147/'סכום נכסי הקרן'!$C$42</f>
        <v>3.870286810252727E-3</v>
      </c>
    </row>
    <row r="148" spans="2:16">
      <c r="B148" s="76" t="s">
        <v>1217</v>
      </c>
      <c r="C148" s="73" t="s">
        <v>1218</v>
      </c>
      <c r="D148" s="73" t="s">
        <v>211</v>
      </c>
      <c r="E148" s="73"/>
      <c r="F148" s="93">
        <v>40575</v>
      </c>
      <c r="G148" s="83">
        <v>2.6700000000038453</v>
      </c>
      <c r="H148" s="86" t="s">
        <v>122</v>
      </c>
      <c r="I148" s="87">
        <v>4.8000000000000001E-2</v>
      </c>
      <c r="J148" s="87">
        <v>4.8399999999692411E-2</v>
      </c>
      <c r="K148" s="83">
        <v>22442.762718000002</v>
      </c>
      <c r="L148" s="85">
        <v>115.88802</v>
      </c>
      <c r="M148" s="83">
        <v>26.008473370000001</v>
      </c>
      <c r="N148" s="73"/>
      <c r="O148" s="84">
        <f t="shared" si="3"/>
        <v>2.4959121217080966E-3</v>
      </c>
      <c r="P148" s="84">
        <f>M148/'סכום נכסי הקרן'!$C$42</f>
        <v>1.5138239181280121E-3</v>
      </c>
    </row>
    <row r="149" spans="2:16">
      <c r="B149" s="76" t="s">
        <v>1219</v>
      </c>
      <c r="C149" s="73" t="s">
        <v>1220</v>
      </c>
      <c r="D149" s="73" t="s">
        <v>211</v>
      </c>
      <c r="E149" s="73"/>
      <c r="F149" s="93">
        <v>40603</v>
      </c>
      <c r="G149" s="83">
        <v>2.7500000000374212</v>
      </c>
      <c r="H149" s="86" t="s">
        <v>122</v>
      </c>
      <c r="I149" s="87">
        <v>4.8000000000000001E-2</v>
      </c>
      <c r="J149" s="87">
        <v>4.8500000000523895E-2</v>
      </c>
      <c r="K149" s="83">
        <v>34797.244395000002</v>
      </c>
      <c r="L149" s="85">
        <v>115.193217</v>
      </c>
      <c r="M149" s="83">
        <v>40.084065074000002</v>
      </c>
      <c r="N149" s="73"/>
      <c r="O149" s="84">
        <f t="shared" si="3"/>
        <v>3.8466811366534566E-3</v>
      </c>
      <c r="P149" s="84">
        <f>M149/'סכום נכסי הקרן'!$C$42</f>
        <v>2.3330941259633374E-3</v>
      </c>
    </row>
    <row r="150" spans="2:16">
      <c r="B150" s="76" t="s">
        <v>1221</v>
      </c>
      <c r="C150" s="73" t="s">
        <v>1222</v>
      </c>
      <c r="D150" s="73" t="s">
        <v>211</v>
      </c>
      <c r="E150" s="73"/>
      <c r="F150" s="93">
        <v>40634</v>
      </c>
      <c r="G150" s="83">
        <v>2.7700000000408092</v>
      </c>
      <c r="H150" s="86" t="s">
        <v>122</v>
      </c>
      <c r="I150" s="87">
        <v>4.8000000000000001E-2</v>
      </c>
      <c r="J150" s="87">
        <v>4.8500000001348791E-2</v>
      </c>
      <c r="K150" s="83">
        <v>12341.163137999998</v>
      </c>
      <c r="L150" s="85">
        <v>117.147637</v>
      </c>
      <c r="M150" s="83">
        <v>14.457380933</v>
      </c>
      <c r="N150" s="73"/>
      <c r="O150" s="84">
        <f t="shared" si="3"/>
        <v>1.3874075500505323E-3</v>
      </c>
      <c r="P150" s="84">
        <f>M150/'סכום נכסי הקרן'!$C$42</f>
        <v>8.4149226056105396E-4</v>
      </c>
    </row>
    <row r="151" spans="2:16">
      <c r="B151" s="76" t="s">
        <v>1223</v>
      </c>
      <c r="C151" s="73" t="s">
        <v>1224</v>
      </c>
      <c r="D151" s="73" t="s">
        <v>211</v>
      </c>
      <c r="E151" s="73"/>
      <c r="F151" s="93">
        <v>40664</v>
      </c>
      <c r="G151" s="83">
        <v>2.8500000000187482</v>
      </c>
      <c r="H151" s="86" t="s">
        <v>122</v>
      </c>
      <c r="I151" s="87">
        <v>4.8000000000000001E-2</v>
      </c>
      <c r="J151" s="87">
        <v>4.8500000000187483E-2</v>
      </c>
      <c r="K151" s="83">
        <v>45799.723613000002</v>
      </c>
      <c r="L151" s="85">
        <v>116.46052400000001</v>
      </c>
      <c r="M151" s="83">
        <v>53.338598279999999</v>
      </c>
      <c r="N151" s="73"/>
      <c r="O151" s="84">
        <f t="shared" si="3"/>
        <v>5.1186569895152068E-3</v>
      </c>
      <c r="P151" s="84">
        <f>M151/'סכום נכסי הקרן'!$C$42</f>
        <v>3.1045746010153323E-3</v>
      </c>
    </row>
    <row r="152" spans="2:16">
      <c r="B152" s="76" t="s">
        <v>1225</v>
      </c>
      <c r="C152" s="73" t="s">
        <v>1226</v>
      </c>
      <c r="D152" s="73" t="s">
        <v>211</v>
      </c>
      <c r="E152" s="73"/>
      <c r="F152" s="93">
        <v>40756</v>
      </c>
      <c r="G152" s="83">
        <v>3.099999999961518</v>
      </c>
      <c r="H152" s="86" t="s">
        <v>122</v>
      </c>
      <c r="I152" s="87">
        <v>4.8000000000000001E-2</v>
      </c>
      <c r="J152" s="87">
        <v>4.8499999999702642E-2</v>
      </c>
      <c r="K152" s="83">
        <v>25201.749296999998</v>
      </c>
      <c r="L152" s="85">
        <v>113.42447799999999</v>
      </c>
      <c r="M152" s="83">
        <v>28.584952601000001</v>
      </c>
      <c r="N152" s="73"/>
      <c r="O152" s="84">
        <f t="shared" si="3"/>
        <v>2.7431648401779027E-3</v>
      </c>
      <c r="P152" s="84">
        <f>M152/'סכום נכסי הקרן'!$C$42</f>
        <v>1.6637879636512219E-3</v>
      </c>
    </row>
    <row r="153" spans="2:16">
      <c r="B153" s="76" t="s">
        <v>1227</v>
      </c>
      <c r="C153" s="73" t="s">
        <v>1228</v>
      </c>
      <c r="D153" s="73" t="s">
        <v>211</v>
      </c>
      <c r="E153" s="73"/>
      <c r="F153" s="93">
        <v>40848</v>
      </c>
      <c r="G153" s="83">
        <v>3.2799999999916643</v>
      </c>
      <c r="H153" s="86" t="s">
        <v>122</v>
      </c>
      <c r="I153" s="87">
        <v>4.8000000000000001E-2</v>
      </c>
      <c r="J153" s="87">
        <v>4.8499999999926449E-2</v>
      </c>
      <c r="K153" s="83">
        <v>71068.748607000001</v>
      </c>
      <c r="L153" s="85">
        <v>114.77843799999999</v>
      </c>
      <c r="M153" s="83">
        <v>81.571599755999998</v>
      </c>
      <c r="N153" s="73"/>
      <c r="O153" s="84">
        <f t="shared" si="3"/>
        <v>7.8280467185345443E-3</v>
      </c>
      <c r="P153" s="84">
        <f>M153/'סכום נכסי הקרן'!$C$42</f>
        <v>4.7478772396166175E-3</v>
      </c>
    </row>
    <row r="154" spans="2:16">
      <c r="B154" s="76" t="s">
        <v>1229</v>
      </c>
      <c r="C154" s="73" t="s">
        <v>1230</v>
      </c>
      <c r="D154" s="73" t="s">
        <v>211</v>
      </c>
      <c r="E154" s="73"/>
      <c r="F154" s="93">
        <v>40940</v>
      </c>
      <c r="G154" s="83">
        <v>3.5299999999986191</v>
      </c>
      <c r="H154" s="86" t="s">
        <v>122</v>
      </c>
      <c r="I154" s="87">
        <v>4.8000000000000001E-2</v>
      </c>
      <c r="J154" s="87">
        <v>4.8399999999909266E-2</v>
      </c>
      <c r="K154" s="83">
        <v>89383.447237</v>
      </c>
      <c r="L154" s="85">
        <v>113.430826</v>
      </c>
      <c r="M154" s="83">
        <v>101.388382738</v>
      </c>
      <c r="N154" s="73"/>
      <c r="O154" s="84">
        <f t="shared" si="3"/>
        <v>9.7297711355887294E-3</v>
      </c>
      <c r="P154" s="84">
        <f>M154/'סכום נכסי הקרן'!$C$42</f>
        <v>5.9013136459651287E-3</v>
      </c>
    </row>
    <row r="155" spans="2:16">
      <c r="B155" s="76" t="s">
        <v>1231</v>
      </c>
      <c r="C155" s="73" t="s">
        <v>1232</v>
      </c>
      <c r="D155" s="73" t="s">
        <v>211</v>
      </c>
      <c r="E155" s="73"/>
      <c r="F155" s="93">
        <v>40969</v>
      </c>
      <c r="G155" s="83">
        <v>3.6099999999972372</v>
      </c>
      <c r="H155" s="86" t="s">
        <v>122</v>
      </c>
      <c r="I155" s="87">
        <v>4.8000000000000001E-2</v>
      </c>
      <c r="J155" s="87">
        <v>4.8599999999931746E-2</v>
      </c>
      <c r="K155" s="83">
        <v>54460.188972999997</v>
      </c>
      <c r="L155" s="85">
        <v>112.970878</v>
      </c>
      <c r="M155" s="83">
        <v>61.524153696999996</v>
      </c>
      <c r="N155" s="73"/>
      <c r="O155" s="84">
        <f t="shared" si="3"/>
        <v>5.90418663970104E-3</v>
      </c>
      <c r="P155" s="84">
        <f>M155/'סכום נכסי הקרן'!$C$42</f>
        <v>3.5810150824359035E-3</v>
      </c>
    </row>
    <row r="156" spans="2:16">
      <c r="B156" s="76" t="s">
        <v>1233</v>
      </c>
      <c r="C156" s="73" t="s">
        <v>1234</v>
      </c>
      <c r="D156" s="73" t="s">
        <v>211</v>
      </c>
      <c r="E156" s="73"/>
      <c r="F156" s="93">
        <v>41000</v>
      </c>
      <c r="G156" s="83">
        <v>3.6100000000347059</v>
      </c>
      <c r="H156" s="86" t="s">
        <v>122</v>
      </c>
      <c r="I156" s="87">
        <v>4.8000000000000001E-2</v>
      </c>
      <c r="J156" s="87">
        <v>4.85000000003354E-2</v>
      </c>
      <c r="K156" s="83">
        <v>29755.323630999996</v>
      </c>
      <c r="L156" s="85">
        <v>115.23331399999999</v>
      </c>
      <c r="M156" s="83">
        <v>34.288045521000001</v>
      </c>
      <c r="N156" s="73"/>
      <c r="O156" s="84">
        <f t="shared" si="3"/>
        <v>3.2904641202146385E-3</v>
      </c>
      <c r="P156" s="84">
        <f>M156/'סכום נכסי הקרן'!$C$42</f>
        <v>1.995736646174087E-3</v>
      </c>
    </row>
    <row r="157" spans="2:16">
      <c r="B157" s="76" t="s">
        <v>1235</v>
      </c>
      <c r="C157" s="73" t="s">
        <v>1236</v>
      </c>
      <c r="D157" s="73" t="s">
        <v>211</v>
      </c>
      <c r="E157" s="73"/>
      <c r="F157" s="93">
        <v>41640</v>
      </c>
      <c r="G157" s="83">
        <v>5.040000000042915</v>
      </c>
      <c r="H157" s="86" t="s">
        <v>122</v>
      </c>
      <c r="I157" s="87">
        <v>4.8000000000000001E-2</v>
      </c>
      <c r="J157" s="87">
        <v>4.8500000000422643E-2</v>
      </c>
      <c r="K157" s="83">
        <v>55851.122545999999</v>
      </c>
      <c r="L157" s="85">
        <v>110.143771</v>
      </c>
      <c r="M157" s="83">
        <v>61.516532784000006</v>
      </c>
      <c r="N157" s="73"/>
      <c r="O157" s="84">
        <f t="shared" si="3"/>
        <v>5.9034552961552437E-3</v>
      </c>
      <c r="P157" s="84">
        <f>M157/'סכום נכסי הקרן'!$C$42</f>
        <v>3.5805715069821185E-3</v>
      </c>
    </row>
    <row r="158" spans="2:16">
      <c r="B158" s="76" t="s">
        <v>1237</v>
      </c>
      <c r="C158" s="73" t="s">
        <v>1238</v>
      </c>
      <c r="D158" s="73" t="s">
        <v>211</v>
      </c>
      <c r="E158" s="73"/>
      <c r="F158" s="93">
        <v>44774</v>
      </c>
      <c r="G158" s="83">
        <v>10.459999992680709</v>
      </c>
      <c r="H158" s="86" t="s">
        <v>122</v>
      </c>
      <c r="I158" s="87">
        <v>4.8000000000000001E-2</v>
      </c>
      <c r="J158" s="87">
        <v>4.849999997966864E-2</v>
      </c>
      <c r="K158" s="83">
        <v>142.40591699999999</v>
      </c>
      <c r="L158" s="85">
        <v>103.615988</v>
      </c>
      <c r="M158" s="83">
        <v>0.147555298</v>
      </c>
      <c r="N158" s="73"/>
      <c r="O158" s="84">
        <f t="shared" si="3"/>
        <v>1.416019508954556E-5</v>
      </c>
      <c r="P158" s="84">
        <f>M158/'סכום נכסי הקרן'!$C$42</f>
        <v>8.5884602368303644E-6</v>
      </c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27" t="s">
        <v>105</v>
      </c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27" t="s">
        <v>182</v>
      </c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27" t="s">
        <v>190</v>
      </c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2:16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2:16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2:16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2:16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2:16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2:16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2:16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2:16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2:16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2:16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2:16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2:16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2:16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2:16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2:16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2:16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2:16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2:16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2:16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2:16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2:16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2:16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2:16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2:16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2:16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2:16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2:16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2:16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2:16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2:16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2:16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2:16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2:16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2:16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2:16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2:16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2:16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2:16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2:16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2:16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2:16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A1:B17 C5:C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135</v>
      </c>
      <c r="C1" s="67" t="s" vm="1">
        <v>206</v>
      </c>
    </row>
    <row r="2" spans="2:19">
      <c r="B2" s="46" t="s">
        <v>134</v>
      </c>
      <c r="C2" s="67" t="s">
        <v>207</v>
      </c>
    </row>
    <row r="3" spans="2:19">
      <c r="B3" s="46" t="s">
        <v>136</v>
      </c>
      <c r="C3" s="67" t="s">
        <v>208</v>
      </c>
    </row>
    <row r="4" spans="2:19">
      <c r="B4" s="46" t="s">
        <v>137</v>
      </c>
      <c r="C4" s="67">
        <v>12148</v>
      </c>
    </row>
    <row r="6" spans="2:19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19" ht="26.25" customHeight="1">
      <c r="B7" s="148" t="s">
        <v>83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19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184</v>
      </c>
      <c r="O8" s="29" t="s">
        <v>183</v>
      </c>
      <c r="P8" s="29" t="s">
        <v>104</v>
      </c>
      <c r="Q8" s="29" t="s">
        <v>54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</row>
    <row r="11" spans="2:19" s="4" customFormat="1" ht="18" customHeight="1">
      <c r="B11" s="124" t="s">
        <v>1689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5">
        <v>0</v>
      </c>
      <c r="Q11" s="88"/>
      <c r="R11" s="126">
        <v>0</v>
      </c>
      <c r="S11" s="126">
        <v>0</v>
      </c>
    </row>
    <row r="12" spans="2:19" ht="20.25" customHeight="1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2:19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2:19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2:19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2:19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2:19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2:19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2:19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2:19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2:19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2:19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2:19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2:19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2:19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2:19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2:19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</row>
    <row r="127" spans="2:19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</row>
    <row r="128" spans="2:19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</row>
    <row r="129" spans="2:19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</row>
    <row r="130" spans="2:19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</row>
    <row r="131" spans="2:19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</row>
    <row r="132" spans="2:19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</row>
    <row r="133" spans="2:19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</row>
    <row r="134" spans="2:19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</row>
    <row r="135" spans="2:19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</row>
    <row r="136" spans="2:19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2:19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2:19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2:19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2:19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2:19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2:19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2:19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2:19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2:19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2:19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2:19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2:19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2:19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2:19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2:19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2:19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2:19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2:19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2:19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2:19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2:19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2:19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2:19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2:19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2:19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2:19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2:19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2:19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2:19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2:19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2:19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2:19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2:19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2:19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2:19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2:19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2:19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2:19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2:19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2:19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2:19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2:19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2:19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2:19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2:19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2:19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2:19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2:19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2:19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2:19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2:19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2:19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2:19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2:19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2:19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2:19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135</v>
      </c>
      <c r="C1" s="67" t="s" vm="1">
        <v>206</v>
      </c>
    </row>
    <row r="2" spans="2:30">
      <c r="B2" s="46" t="s">
        <v>134</v>
      </c>
      <c r="C2" s="67" t="s">
        <v>207</v>
      </c>
    </row>
    <row r="3" spans="2:30">
      <c r="B3" s="46" t="s">
        <v>136</v>
      </c>
      <c r="C3" s="67" t="s">
        <v>208</v>
      </c>
    </row>
    <row r="4" spans="2:30">
      <c r="B4" s="46" t="s">
        <v>137</v>
      </c>
      <c r="C4" s="67">
        <v>12148</v>
      </c>
    </row>
    <row r="6" spans="2:30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30" ht="26.25" customHeight="1">
      <c r="B7" s="148" t="s">
        <v>84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30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184</v>
      </c>
      <c r="O8" s="29" t="s">
        <v>183</v>
      </c>
      <c r="P8" s="29" t="s">
        <v>104</v>
      </c>
      <c r="Q8" s="29" t="s">
        <v>54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191</v>
      </c>
      <c r="O9" s="31"/>
      <c r="P9" s="31" t="s">
        <v>187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141</v>
      </c>
      <c r="AA10" s="1"/>
    </row>
    <row r="11" spans="2:30" s="4" customFormat="1" ht="18" customHeight="1">
      <c r="B11" s="94" t="s">
        <v>48</v>
      </c>
      <c r="C11" s="73"/>
      <c r="D11" s="73"/>
      <c r="E11" s="73"/>
      <c r="F11" s="73"/>
      <c r="G11" s="73"/>
      <c r="H11" s="73"/>
      <c r="I11" s="73"/>
      <c r="J11" s="85">
        <v>4.334469739727254</v>
      </c>
      <c r="K11" s="73"/>
      <c r="L11" s="73"/>
      <c r="M11" s="84">
        <v>5.1138491505212651E-2</v>
      </c>
      <c r="N11" s="83"/>
      <c r="O11" s="85"/>
      <c r="P11" s="83">
        <v>86.621660637000019</v>
      </c>
      <c r="Q11" s="73"/>
      <c r="R11" s="84">
        <f>IFERROR(P11/$P$11,0)</f>
        <v>1</v>
      </c>
      <c r="S11" s="84">
        <f>P11/'סכום נכסי הקרן'!$C$42</f>
        <v>5.041816174090127E-3</v>
      </c>
      <c r="AA11" s="1"/>
      <c r="AD11" s="1"/>
    </row>
    <row r="12" spans="2:30" ht="17.25" customHeight="1">
      <c r="B12" s="95" t="s">
        <v>180</v>
      </c>
      <c r="C12" s="73"/>
      <c r="D12" s="73"/>
      <c r="E12" s="73"/>
      <c r="F12" s="73"/>
      <c r="G12" s="73"/>
      <c r="H12" s="73"/>
      <c r="I12" s="73"/>
      <c r="J12" s="85">
        <v>3.7990732446024409</v>
      </c>
      <c r="K12" s="73"/>
      <c r="L12" s="73"/>
      <c r="M12" s="84">
        <v>5.0539158988258344E-2</v>
      </c>
      <c r="N12" s="83"/>
      <c r="O12" s="85"/>
      <c r="P12" s="83">
        <v>81.178750076000014</v>
      </c>
      <c r="Q12" s="73"/>
      <c r="R12" s="84">
        <f t="shared" ref="R12:R35" si="0">IFERROR(P12/$P$11,0)</f>
        <v>0.93716455536670817</v>
      </c>
      <c r="S12" s="84">
        <f>P12/'סכום נכסי הקרן'!$C$42</f>
        <v>4.7250114130318521E-3</v>
      </c>
    </row>
    <row r="13" spans="2:30">
      <c r="B13" s="96" t="s">
        <v>55</v>
      </c>
      <c r="C13" s="71"/>
      <c r="D13" s="71"/>
      <c r="E13" s="71"/>
      <c r="F13" s="71"/>
      <c r="G13" s="71"/>
      <c r="H13" s="71"/>
      <c r="I13" s="71"/>
      <c r="J13" s="82">
        <v>7.2560894347674374</v>
      </c>
      <c r="K13" s="71"/>
      <c r="L13" s="71"/>
      <c r="M13" s="81">
        <v>2.7401691631718982E-2</v>
      </c>
      <c r="N13" s="80"/>
      <c r="O13" s="82"/>
      <c r="P13" s="80">
        <v>19.496162867999999</v>
      </c>
      <c r="Q13" s="71"/>
      <c r="R13" s="81">
        <f t="shared" si="0"/>
        <v>0.22507260568117426</v>
      </c>
      <c r="S13" s="81">
        <f>P13/'סכום נכסי הקרן'!$C$42</f>
        <v>1.1347747036679538E-3</v>
      </c>
    </row>
    <row r="14" spans="2:30">
      <c r="B14" s="97" t="s">
        <v>1239</v>
      </c>
      <c r="C14" s="73" t="s">
        <v>1240</v>
      </c>
      <c r="D14" s="86" t="s">
        <v>1241</v>
      </c>
      <c r="E14" s="73" t="s">
        <v>309</v>
      </c>
      <c r="F14" s="86" t="s">
        <v>118</v>
      </c>
      <c r="G14" s="73" t="s">
        <v>294</v>
      </c>
      <c r="H14" s="73" t="s">
        <v>295</v>
      </c>
      <c r="I14" s="93">
        <v>39076</v>
      </c>
      <c r="J14" s="85">
        <v>6.2400000006636809</v>
      </c>
      <c r="K14" s="86" t="s">
        <v>122</v>
      </c>
      <c r="L14" s="87">
        <v>4.9000000000000002E-2</v>
      </c>
      <c r="M14" s="84">
        <v>2.7300000001638965E-2</v>
      </c>
      <c r="N14" s="83">
        <v>3265.1584069999999</v>
      </c>
      <c r="O14" s="85">
        <v>151.36000000000001</v>
      </c>
      <c r="P14" s="83">
        <v>4.9421437030000002</v>
      </c>
      <c r="Q14" s="84">
        <v>2.0196835270979166E-6</v>
      </c>
      <c r="R14" s="84">
        <f t="shared" si="0"/>
        <v>5.7054363385051377E-2</v>
      </c>
      <c r="S14" s="84">
        <f>P14/'סכום נכסי הקרן'!$C$42</f>
        <v>2.8765761211716758E-4</v>
      </c>
    </row>
    <row r="15" spans="2:30">
      <c r="B15" s="97" t="s">
        <v>1242</v>
      </c>
      <c r="C15" s="73" t="s">
        <v>1243</v>
      </c>
      <c r="D15" s="86" t="s">
        <v>1241</v>
      </c>
      <c r="E15" s="73" t="s">
        <v>309</v>
      </c>
      <c r="F15" s="86" t="s">
        <v>118</v>
      </c>
      <c r="G15" s="73" t="s">
        <v>294</v>
      </c>
      <c r="H15" s="73" t="s">
        <v>295</v>
      </c>
      <c r="I15" s="93">
        <v>40738</v>
      </c>
      <c r="J15" s="85">
        <v>9.9900000003137261</v>
      </c>
      <c r="K15" s="86" t="s">
        <v>122</v>
      </c>
      <c r="L15" s="87">
        <v>4.0999999999999995E-2</v>
      </c>
      <c r="M15" s="84">
        <v>2.5400000000290281E-2</v>
      </c>
      <c r="N15" s="83">
        <v>6664.3239739999999</v>
      </c>
      <c r="O15" s="85">
        <v>134.4</v>
      </c>
      <c r="P15" s="83">
        <v>8.9568516809999998</v>
      </c>
      <c r="Q15" s="84">
        <v>1.7646666769069201E-6</v>
      </c>
      <c r="R15" s="84">
        <f t="shared" si="0"/>
        <v>0.10340198531329153</v>
      </c>
      <c r="S15" s="84">
        <f>P15/'סכום נכסי הקרן'!$C$42</f>
        <v>5.213338019855831E-4</v>
      </c>
    </row>
    <row r="16" spans="2:30">
      <c r="B16" s="97" t="s">
        <v>1244</v>
      </c>
      <c r="C16" s="73" t="s">
        <v>1245</v>
      </c>
      <c r="D16" s="86" t="s">
        <v>1241</v>
      </c>
      <c r="E16" s="73" t="s">
        <v>1246</v>
      </c>
      <c r="F16" s="86" t="s">
        <v>552</v>
      </c>
      <c r="G16" s="73" t="s">
        <v>299</v>
      </c>
      <c r="H16" s="73" t="s">
        <v>120</v>
      </c>
      <c r="I16" s="93">
        <v>42795</v>
      </c>
      <c r="J16" s="85">
        <v>5.54</v>
      </c>
      <c r="K16" s="86" t="s">
        <v>122</v>
      </c>
      <c r="L16" s="87">
        <v>2.1400000000000002E-2</v>
      </c>
      <c r="M16" s="84">
        <v>1.9900000000000001E-2</v>
      </c>
      <c r="N16" s="83">
        <v>2192.4310230000001</v>
      </c>
      <c r="O16" s="85">
        <v>111.56</v>
      </c>
      <c r="P16" s="83">
        <v>2.4458761</v>
      </c>
      <c r="Q16" s="84">
        <v>5.1539333759162317E-6</v>
      </c>
      <c r="R16" s="84">
        <f t="shared" si="0"/>
        <v>2.8236310433365854E-2</v>
      </c>
      <c r="S16" s="84">
        <f>P16/'סכום נכסי הקרן'!$C$42</f>
        <v>1.4236228663957377E-4</v>
      </c>
    </row>
    <row r="17" spans="2:19">
      <c r="B17" s="97" t="s">
        <v>1247</v>
      </c>
      <c r="C17" s="73" t="s">
        <v>1248</v>
      </c>
      <c r="D17" s="86" t="s">
        <v>1241</v>
      </c>
      <c r="E17" s="73" t="s">
        <v>303</v>
      </c>
      <c r="F17" s="86" t="s">
        <v>298</v>
      </c>
      <c r="G17" s="73" t="s">
        <v>335</v>
      </c>
      <c r="H17" s="73" t="s">
        <v>295</v>
      </c>
      <c r="I17" s="93">
        <v>36489</v>
      </c>
      <c r="J17" s="85">
        <v>3.3400006667489932</v>
      </c>
      <c r="K17" s="86" t="s">
        <v>122</v>
      </c>
      <c r="L17" s="87">
        <v>6.0499999999999998E-2</v>
      </c>
      <c r="M17" s="84">
        <v>1.5900005493636068E-2</v>
      </c>
      <c r="N17" s="83">
        <v>1.258785</v>
      </c>
      <c r="O17" s="85">
        <v>169.19</v>
      </c>
      <c r="P17" s="83">
        <v>2.129737E-3</v>
      </c>
      <c r="Q17" s="73"/>
      <c r="R17" s="84">
        <f t="shared" si="0"/>
        <v>2.4586656320581936E-5</v>
      </c>
      <c r="S17" s="84">
        <f>P17/'סכום נכסי הקרן'!$C$42</f>
        <v>1.2396140150390525E-7</v>
      </c>
    </row>
    <row r="18" spans="2:19">
      <c r="B18" s="97" t="s">
        <v>1249</v>
      </c>
      <c r="C18" s="73" t="s">
        <v>1250</v>
      </c>
      <c r="D18" s="86" t="s">
        <v>1241</v>
      </c>
      <c r="E18" s="73" t="s">
        <v>332</v>
      </c>
      <c r="F18" s="86" t="s">
        <v>118</v>
      </c>
      <c r="G18" s="73" t="s">
        <v>326</v>
      </c>
      <c r="H18" s="73" t="s">
        <v>120</v>
      </c>
      <c r="I18" s="93">
        <v>39084</v>
      </c>
      <c r="J18" s="85">
        <v>1.9300000011024245</v>
      </c>
      <c r="K18" s="86" t="s">
        <v>122</v>
      </c>
      <c r="L18" s="87">
        <v>5.5999999999999994E-2</v>
      </c>
      <c r="M18" s="84">
        <v>2.4200000006656147E-2</v>
      </c>
      <c r="N18" s="83">
        <v>678.31908799999985</v>
      </c>
      <c r="O18" s="85">
        <v>141.75</v>
      </c>
      <c r="P18" s="83">
        <v>0.96151725799999999</v>
      </c>
      <c r="Q18" s="84">
        <v>1.4049933283957859E-6</v>
      </c>
      <c r="R18" s="84">
        <f t="shared" si="0"/>
        <v>1.1100194234665741E-2</v>
      </c>
      <c r="S18" s="84">
        <f>P18/'סכום נכסי הקרן'!$C$42</f>
        <v>5.5965138827879717E-5</v>
      </c>
    </row>
    <row r="19" spans="2:19">
      <c r="B19" s="97" t="s">
        <v>1251</v>
      </c>
      <c r="C19" s="73" t="s">
        <v>1252</v>
      </c>
      <c r="D19" s="86" t="s">
        <v>1241</v>
      </c>
      <c r="E19" s="73" t="s">
        <v>1253</v>
      </c>
      <c r="F19" s="86" t="s">
        <v>298</v>
      </c>
      <c r="G19" s="73" t="s">
        <v>412</v>
      </c>
      <c r="H19" s="73" t="s">
        <v>120</v>
      </c>
      <c r="I19" s="93">
        <v>44381</v>
      </c>
      <c r="J19" s="85">
        <v>3.2200000006254901</v>
      </c>
      <c r="K19" s="86" t="s">
        <v>122</v>
      </c>
      <c r="L19" s="87">
        <v>8.5000000000000006E-3</v>
      </c>
      <c r="M19" s="84">
        <v>5.0500000004054107E-2</v>
      </c>
      <c r="N19" s="83">
        <v>1828.3</v>
      </c>
      <c r="O19" s="85">
        <v>94.44</v>
      </c>
      <c r="P19" s="83">
        <v>1.7266465859999998</v>
      </c>
      <c r="Q19" s="84">
        <v>5.7134374999999995E-6</v>
      </c>
      <c r="R19" s="84">
        <f t="shared" si="0"/>
        <v>1.9933196538862833E-2</v>
      </c>
      <c r="S19" s="84">
        <f>P19/'סכום נכסי הקרן'!$C$42</f>
        <v>1.0049951271095598E-4</v>
      </c>
    </row>
    <row r="20" spans="2:19">
      <c r="B20" s="97" t="s">
        <v>1254</v>
      </c>
      <c r="C20" s="73" t="s">
        <v>1255</v>
      </c>
      <c r="D20" s="86" t="s">
        <v>28</v>
      </c>
      <c r="E20" s="73" t="s">
        <v>1256</v>
      </c>
      <c r="F20" s="86" t="s">
        <v>469</v>
      </c>
      <c r="G20" s="73" t="s">
        <v>527</v>
      </c>
      <c r="H20" s="73"/>
      <c r="I20" s="93">
        <v>39104</v>
      </c>
      <c r="J20" s="85">
        <v>0.37999999969631088</v>
      </c>
      <c r="K20" s="86" t="s">
        <v>122</v>
      </c>
      <c r="L20" s="87">
        <v>5.5999999999999994E-2</v>
      </c>
      <c r="M20" s="84">
        <v>0</v>
      </c>
      <c r="N20" s="83">
        <v>774.63533500000005</v>
      </c>
      <c r="O20" s="85">
        <v>59.511901999999999</v>
      </c>
      <c r="P20" s="83">
        <v>0.46099780299999998</v>
      </c>
      <c r="Q20" s="84">
        <v>2.0603008425448157E-6</v>
      </c>
      <c r="R20" s="84">
        <f t="shared" si="0"/>
        <v>5.3219691196163352E-3</v>
      </c>
      <c r="S20" s="84">
        <f>P20/'סכום נכסי הקרן'!$C$42</f>
        <v>2.6832389985289836E-5</v>
      </c>
    </row>
    <row r="21" spans="2:19">
      <c r="B21" s="98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6" t="s">
        <v>56</v>
      </c>
      <c r="C22" s="71"/>
      <c r="D22" s="71"/>
      <c r="E22" s="71"/>
      <c r="F22" s="71"/>
      <c r="G22" s="71"/>
      <c r="H22" s="71"/>
      <c r="I22" s="71"/>
      <c r="J22" s="82">
        <v>2.7077780008750181</v>
      </c>
      <c r="K22" s="71"/>
      <c r="L22" s="71"/>
      <c r="M22" s="81">
        <v>5.7674276655803984E-2</v>
      </c>
      <c r="N22" s="80"/>
      <c r="O22" s="82"/>
      <c r="P22" s="80">
        <v>61.528078190000009</v>
      </c>
      <c r="Q22" s="71"/>
      <c r="R22" s="81">
        <f t="shared" si="0"/>
        <v>0.7103082270362131</v>
      </c>
      <c r="S22" s="81">
        <f>P22/'סכום נכסי הקרן'!$C$42</f>
        <v>3.581243507660461E-3</v>
      </c>
    </row>
    <row r="23" spans="2:19">
      <c r="B23" s="97" t="s">
        <v>1257</v>
      </c>
      <c r="C23" s="73" t="s">
        <v>1258</v>
      </c>
      <c r="D23" s="86" t="s">
        <v>1241</v>
      </c>
      <c r="E23" s="73" t="s">
        <v>1246</v>
      </c>
      <c r="F23" s="86" t="s">
        <v>552</v>
      </c>
      <c r="G23" s="73" t="s">
        <v>299</v>
      </c>
      <c r="H23" s="73" t="s">
        <v>120</v>
      </c>
      <c r="I23" s="93">
        <v>42795</v>
      </c>
      <c r="J23" s="85">
        <v>5.0399999999098029</v>
      </c>
      <c r="K23" s="86" t="s">
        <v>122</v>
      </c>
      <c r="L23" s="87">
        <v>3.7400000000000003E-2</v>
      </c>
      <c r="M23" s="84">
        <v>5.3999999999033592E-2</v>
      </c>
      <c r="N23" s="83">
        <v>6713.4596549999997</v>
      </c>
      <c r="O23" s="85">
        <v>92.48</v>
      </c>
      <c r="P23" s="83">
        <v>6.2086076390000002</v>
      </c>
      <c r="Q23" s="84">
        <v>9.8913475536478952E-6</v>
      </c>
      <c r="R23" s="84">
        <f t="shared" si="0"/>
        <v>7.1675001302711386E-2</v>
      </c>
      <c r="S23" s="84">
        <f>P23/'סכום נכסי הקרן'!$C$42</f>
        <v>3.6137218084594124E-4</v>
      </c>
    </row>
    <row r="24" spans="2:19">
      <c r="B24" s="97" t="s">
        <v>1259</v>
      </c>
      <c r="C24" s="73" t="s">
        <v>1260</v>
      </c>
      <c r="D24" s="86" t="s">
        <v>1241</v>
      </c>
      <c r="E24" s="73" t="s">
        <v>1246</v>
      </c>
      <c r="F24" s="86" t="s">
        <v>552</v>
      </c>
      <c r="G24" s="73" t="s">
        <v>299</v>
      </c>
      <c r="H24" s="73" t="s">
        <v>120</v>
      </c>
      <c r="I24" s="93">
        <v>42795</v>
      </c>
      <c r="J24" s="85">
        <v>1.9000000000272799</v>
      </c>
      <c r="K24" s="86" t="s">
        <v>122</v>
      </c>
      <c r="L24" s="87">
        <v>2.5000000000000001E-2</v>
      </c>
      <c r="M24" s="84">
        <v>4.8900000000231876E-2</v>
      </c>
      <c r="N24" s="83">
        <v>15302.322713</v>
      </c>
      <c r="O24" s="85">
        <v>95.82</v>
      </c>
      <c r="P24" s="83">
        <v>14.662685794000001</v>
      </c>
      <c r="Q24" s="84">
        <v>3.7501506818321014E-5</v>
      </c>
      <c r="R24" s="84">
        <f t="shared" si="0"/>
        <v>0.16927273947616869</v>
      </c>
      <c r="S24" s="84">
        <f>P24/'סכום נכסי הקרן'!$C$42</f>
        <v>8.534420357234917E-4</v>
      </c>
    </row>
    <row r="25" spans="2:19">
      <c r="B25" s="97" t="s">
        <v>1261</v>
      </c>
      <c r="C25" s="73" t="s">
        <v>1262</v>
      </c>
      <c r="D25" s="86" t="s">
        <v>1241</v>
      </c>
      <c r="E25" s="73" t="s">
        <v>1263</v>
      </c>
      <c r="F25" s="86" t="s">
        <v>315</v>
      </c>
      <c r="G25" s="73" t="s">
        <v>344</v>
      </c>
      <c r="H25" s="73" t="s">
        <v>120</v>
      </c>
      <c r="I25" s="93">
        <v>42598</v>
      </c>
      <c r="J25" s="85">
        <v>2.7300000000671232</v>
      </c>
      <c r="K25" s="86" t="s">
        <v>122</v>
      </c>
      <c r="L25" s="87">
        <v>3.1E-2</v>
      </c>
      <c r="M25" s="84">
        <v>5.4000000000796383E-2</v>
      </c>
      <c r="N25" s="83">
        <v>18662.100461000002</v>
      </c>
      <c r="O25" s="85">
        <v>94.2</v>
      </c>
      <c r="P25" s="83">
        <v>17.579698634</v>
      </c>
      <c r="Q25" s="84">
        <v>2.457570771556775E-5</v>
      </c>
      <c r="R25" s="84">
        <f t="shared" si="0"/>
        <v>0.20294806754710168</v>
      </c>
      <c r="S25" s="84">
        <f>P25/'סכום נכסי הקרן'!$C$42</f>
        <v>1.0232268494593129E-3</v>
      </c>
    </row>
    <row r="26" spans="2:19">
      <c r="B26" s="97" t="s">
        <v>1264</v>
      </c>
      <c r="C26" s="73" t="s">
        <v>1265</v>
      </c>
      <c r="D26" s="86" t="s">
        <v>1241</v>
      </c>
      <c r="E26" s="73" t="s">
        <v>1266</v>
      </c>
      <c r="F26" s="86" t="s">
        <v>539</v>
      </c>
      <c r="G26" s="73" t="s">
        <v>409</v>
      </c>
      <c r="H26" s="73" t="s">
        <v>295</v>
      </c>
      <c r="I26" s="93">
        <v>44007</v>
      </c>
      <c r="J26" s="85">
        <v>3.5900000000328465</v>
      </c>
      <c r="K26" s="86" t="s">
        <v>122</v>
      </c>
      <c r="L26" s="87">
        <v>3.3500000000000002E-2</v>
      </c>
      <c r="M26" s="84">
        <v>7.3599999999489074E-2</v>
      </c>
      <c r="N26" s="83">
        <v>12490.353886000003</v>
      </c>
      <c r="O26" s="85">
        <v>87.75</v>
      </c>
      <c r="P26" s="83">
        <v>10.960285396</v>
      </c>
      <c r="Q26" s="84">
        <v>1.3878170984444448E-5</v>
      </c>
      <c r="R26" s="84">
        <f t="shared" si="0"/>
        <v>0.12653053884444196</v>
      </c>
      <c r="S26" s="84">
        <f>P26/'סכום נכסי הקרן'!$C$42</f>
        <v>6.3794371726224653E-4</v>
      </c>
    </row>
    <row r="27" spans="2:19">
      <c r="B27" s="97" t="s">
        <v>1267</v>
      </c>
      <c r="C27" s="73" t="s">
        <v>1268</v>
      </c>
      <c r="D27" s="86" t="s">
        <v>1241</v>
      </c>
      <c r="E27" s="73" t="s">
        <v>1269</v>
      </c>
      <c r="F27" s="86" t="s">
        <v>315</v>
      </c>
      <c r="G27" s="73" t="s">
        <v>456</v>
      </c>
      <c r="H27" s="73" t="s">
        <v>295</v>
      </c>
      <c r="I27" s="93">
        <v>43310</v>
      </c>
      <c r="J27" s="85">
        <v>1.6599999999323254</v>
      </c>
      <c r="K27" s="86" t="s">
        <v>122</v>
      </c>
      <c r="L27" s="87">
        <v>3.5499999999999997E-2</v>
      </c>
      <c r="M27" s="84">
        <v>6.1099999999199461E-2</v>
      </c>
      <c r="N27" s="83">
        <v>12503.147999999997</v>
      </c>
      <c r="O27" s="85">
        <v>96.91</v>
      </c>
      <c r="P27" s="83">
        <v>12.116800726999999</v>
      </c>
      <c r="Q27" s="84">
        <v>4.6514687499999993E-5</v>
      </c>
      <c r="R27" s="84">
        <f t="shared" si="0"/>
        <v>0.1398818798657892</v>
      </c>
      <c r="S27" s="84">
        <f>P27/'סכום נכסי הקרן'!$C$42</f>
        <v>7.0525872436946822E-4</v>
      </c>
    </row>
    <row r="28" spans="2:19">
      <c r="B28" s="98"/>
      <c r="C28" s="73"/>
      <c r="D28" s="73"/>
      <c r="E28" s="73"/>
      <c r="F28" s="73"/>
      <c r="G28" s="73"/>
      <c r="H28" s="73"/>
      <c r="I28" s="73"/>
      <c r="J28" s="85"/>
      <c r="K28" s="73"/>
      <c r="L28" s="73"/>
      <c r="M28" s="84"/>
      <c r="N28" s="83"/>
      <c r="O28" s="85"/>
      <c r="P28" s="73"/>
      <c r="Q28" s="73"/>
      <c r="R28" s="84"/>
      <c r="S28" s="73"/>
    </row>
    <row r="29" spans="2:19">
      <c r="B29" s="96" t="s">
        <v>45</v>
      </c>
      <c r="C29" s="71"/>
      <c r="D29" s="71"/>
      <c r="E29" s="71"/>
      <c r="F29" s="71"/>
      <c r="G29" s="71"/>
      <c r="H29" s="71"/>
      <c r="I29" s="71"/>
      <c r="J29" s="82">
        <v>2.160000007248768</v>
      </c>
      <c r="K29" s="71"/>
      <c r="L29" s="71"/>
      <c r="M29" s="81">
        <v>5.9700000164391705E-2</v>
      </c>
      <c r="N29" s="80"/>
      <c r="O29" s="82"/>
      <c r="P29" s="80">
        <v>0.154509018</v>
      </c>
      <c r="Q29" s="71"/>
      <c r="R29" s="81">
        <f t="shared" si="0"/>
        <v>1.7837226493208353E-3</v>
      </c>
      <c r="S29" s="81">
        <f>P29/'סכום נכסי הקרן'!$C$42</f>
        <v>8.9932017034366799E-6</v>
      </c>
    </row>
    <row r="30" spans="2:19">
      <c r="B30" s="97" t="s">
        <v>1270</v>
      </c>
      <c r="C30" s="73" t="s">
        <v>1271</v>
      </c>
      <c r="D30" s="86" t="s">
        <v>1241</v>
      </c>
      <c r="E30" s="73" t="s">
        <v>1272</v>
      </c>
      <c r="F30" s="86" t="s">
        <v>469</v>
      </c>
      <c r="G30" s="73" t="s">
        <v>326</v>
      </c>
      <c r="H30" s="73" t="s">
        <v>120</v>
      </c>
      <c r="I30" s="93">
        <v>38118</v>
      </c>
      <c r="J30" s="85">
        <v>2.160000007248768</v>
      </c>
      <c r="K30" s="86" t="s">
        <v>121</v>
      </c>
      <c r="L30" s="87">
        <v>7.9699999999999993E-2</v>
      </c>
      <c r="M30" s="84">
        <v>5.9700000164391705E-2</v>
      </c>
      <c r="N30" s="83">
        <v>40.170192</v>
      </c>
      <c r="O30" s="85">
        <v>106.4</v>
      </c>
      <c r="P30" s="83">
        <v>0.154509018</v>
      </c>
      <c r="Q30" s="84">
        <v>8.017702971611579E-7</v>
      </c>
      <c r="R30" s="84">
        <f t="shared" si="0"/>
        <v>1.7837226493208353E-3</v>
      </c>
      <c r="S30" s="84">
        <f>P30/'סכום נכסי הקרן'!$C$42</f>
        <v>8.9932017034366799E-6</v>
      </c>
    </row>
    <row r="31" spans="2:19">
      <c r="B31" s="98"/>
      <c r="C31" s="73"/>
      <c r="D31" s="73"/>
      <c r="E31" s="73"/>
      <c r="F31" s="73"/>
      <c r="G31" s="73"/>
      <c r="H31" s="73"/>
      <c r="I31" s="73"/>
      <c r="J31" s="85"/>
      <c r="K31" s="73"/>
      <c r="L31" s="73"/>
      <c r="M31" s="84"/>
      <c r="N31" s="83"/>
      <c r="O31" s="85"/>
      <c r="P31" s="73"/>
      <c r="Q31" s="73"/>
      <c r="R31" s="84"/>
      <c r="S31" s="73"/>
    </row>
    <row r="32" spans="2:19">
      <c r="B32" s="95" t="s">
        <v>179</v>
      </c>
      <c r="C32" s="73"/>
      <c r="D32" s="73"/>
      <c r="E32" s="73"/>
      <c r="F32" s="73"/>
      <c r="G32" s="73"/>
      <c r="H32" s="73"/>
      <c r="I32" s="73"/>
      <c r="J32" s="85">
        <v>12.319686065111513</v>
      </c>
      <c r="K32" s="73"/>
      <c r="L32" s="73"/>
      <c r="M32" s="84">
        <v>6.0026525414735722E-2</v>
      </c>
      <c r="N32" s="83"/>
      <c r="O32" s="85"/>
      <c r="P32" s="83">
        <v>5.4429105610000006</v>
      </c>
      <c r="Q32" s="73"/>
      <c r="R32" s="84">
        <f t="shared" si="0"/>
        <v>6.2835444633291729E-2</v>
      </c>
      <c r="S32" s="84">
        <f>P32/'סכום נכסי הקרן'!$C$42</f>
        <v>3.1680476105827495E-4</v>
      </c>
    </row>
    <row r="33" spans="2:19">
      <c r="B33" s="96" t="s">
        <v>64</v>
      </c>
      <c r="C33" s="71"/>
      <c r="D33" s="71"/>
      <c r="E33" s="71"/>
      <c r="F33" s="71"/>
      <c r="G33" s="71"/>
      <c r="H33" s="71"/>
      <c r="I33" s="71"/>
      <c r="J33" s="82">
        <v>12.319686065111513</v>
      </c>
      <c r="K33" s="71"/>
      <c r="L33" s="71"/>
      <c r="M33" s="81">
        <v>6.0026525414735722E-2</v>
      </c>
      <c r="N33" s="80"/>
      <c r="O33" s="82"/>
      <c r="P33" s="80">
        <v>5.4429105610000006</v>
      </c>
      <c r="Q33" s="71"/>
      <c r="R33" s="81">
        <f t="shared" si="0"/>
        <v>6.2835444633291729E-2</v>
      </c>
      <c r="S33" s="81">
        <f>P33/'סכום נכסי הקרן'!$C$42</f>
        <v>3.1680476105827495E-4</v>
      </c>
    </row>
    <row r="34" spans="2:19">
      <c r="B34" s="97" t="s">
        <v>1273</v>
      </c>
      <c r="C34" s="73">
        <v>4824</v>
      </c>
      <c r="D34" s="86" t="s">
        <v>1241</v>
      </c>
      <c r="E34" s="73"/>
      <c r="F34" s="86" t="s">
        <v>721</v>
      </c>
      <c r="G34" s="73" t="s">
        <v>1274</v>
      </c>
      <c r="H34" s="73" t="s">
        <v>705</v>
      </c>
      <c r="I34" s="93">
        <v>42206</v>
      </c>
      <c r="J34" s="85">
        <v>14.510000000399017</v>
      </c>
      <c r="K34" s="86" t="s">
        <v>129</v>
      </c>
      <c r="L34" s="87">
        <v>4.555E-2</v>
      </c>
      <c r="M34" s="84">
        <v>6.3400000002660134E-2</v>
      </c>
      <c r="N34" s="83">
        <v>1342.5608249999998</v>
      </c>
      <c r="O34" s="85">
        <v>77.7</v>
      </c>
      <c r="P34" s="83">
        <v>2.7818206390000002</v>
      </c>
      <c r="Q34" s="84">
        <v>8.0596043018627786E-6</v>
      </c>
      <c r="R34" s="84">
        <f t="shared" si="0"/>
        <v>3.2114607576707657E-2</v>
      </c>
      <c r="S34" s="84">
        <f>P34/'סכום נכסי הקרן'!$C$42</f>
        <v>1.6191594790480201E-4</v>
      </c>
    </row>
    <row r="35" spans="2:19">
      <c r="B35" s="97" t="s">
        <v>1275</v>
      </c>
      <c r="C35" s="73">
        <v>5168</v>
      </c>
      <c r="D35" s="86" t="s">
        <v>1241</v>
      </c>
      <c r="E35" s="73"/>
      <c r="F35" s="86" t="s">
        <v>721</v>
      </c>
      <c r="G35" s="73" t="s">
        <v>868</v>
      </c>
      <c r="H35" s="73" t="s">
        <v>1276</v>
      </c>
      <c r="I35" s="93">
        <v>42408</v>
      </c>
      <c r="J35" s="85">
        <v>10.03000000050355</v>
      </c>
      <c r="K35" s="86" t="s">
        <v>129</v>
      </c>
      <c r="L35" s="87">
        <v>3.9510000000000003E-2</v>
      </c>
      <c r="M35" s="84">
        <v>5.6500000002630474E-2</v>
      </c>
      <c r="N35" s="83">
        <v>1166.8571260000001</v>
      </c>
      <c r="O35" s="85">
        <v>85.52</v>
      </c>
      <c r="P35" s="83">
        <v>2.6610899220000004</v>
      </c>
      <c r="Q35" s="84">
        <v>2.9574603938187343E-6</v>
      </c>
      <c r="R35" s="84">
        <f t="shared" si="0"/>
        <v>3.0720837056584075E-2</v>
      </c>
      <c r="S35" s="84">
        <f>P35/'סכום נכסי הקרן'!$C$42</f>
        <v>1.5488881315347294E-4</v>
      </c>
    </row>
    <row r="36" spans="2:19">
      <c r="B36" s="99"/>
      <c r="C36" s="100"/>
      <c r="D36" s="100"/>
      <c r="E36" s="100"/>
      <c r="F36" s="100"/>
      <c r="G36" s="100"/>
      <c r="H36" s="100"/>
      <c r="I36" s="100"/>
      <c r="J36" s="101"/>
      <c r="K36" s="100"/>
      <c r="L36" s="100"/>
      <c r="M36" s="102"/>
      <c r="N36" s="103"/>
      <c r="O36" s="101"/>
      <c r="P36" s="100"/>
      <c r="Q36" s="100"/>
      <c r="R36" s="102"/>
      <c r="S36" s="100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27" t="s">
        <v>199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27" t="s">
        <v>105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27" t="s">
        <v>182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127" t="s">
        <v>190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spans="2:19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</row>
    <row r="137" spans="2:19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</row>
    <row r="138" spans="2:19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</row>
    <row r="139" spans="2:19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</row>
    <row r="140" spans="2:19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</row>
    <row r="141" spans="2:19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</row>
    <row r="142" spans="2:19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</row>
    <row r="143" spans="2:19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</row>
    <row r="144" spans="2:19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</row>
    <row r="145" spans="2:19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</row>
    <row r="146" spans="2:19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</row>
    <row r="147" spans="2:19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</row>
    <row r="148" spans="2:19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</row>
    <row r="149" spans="2:19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</row>
    <row r="150" spans="2:19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</row>
    <row r="151" spans="2:19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</row>
    <row r="152" spans="2:19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</row>
    <row r="153" spans="2:19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</row>
    <row r="154" spans="2:19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</row>
    <row r="155" spans="2:19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</row>
    <row r="156" spans="2:19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</row>
    <row r="157" spans="2:19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</row>
    <row r="158" spans="2:19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</row>
    <row r="159" spans="2:19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</row>
    <row r="160" spans="2:19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</row>
    <row r="161" spans="2:19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</row>
    <row r="162" spans="2:19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</row>
    <row r="163" spans="2:19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</row>
    <row r="164" spans="2:19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</row>
    <row r="165" spans="2:19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</row>
    <row r="166" spans="2:19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</row>
    <row r="167" spans="2:19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</row>
    <row r="170" spans="2:19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</row>
    <row r="171" spans="2:19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</row>
    <row r="172" spans="2:19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</row>
    <row r="173" spans="2:19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</row>
    <row r="174" spans="2:19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</row>
    <row r="175" spans="2:19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</row>
    <row r="176" spans="2:19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</row>
    <row r="177" spans="2:19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</row>
    <row r="178" spans="2:19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2:19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</row>
    <row r="180" spans="2:19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</row>
    <row r="181" spans="2:19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</row>
    <row r="182" spans="2:19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</row>
    <row r="183" spans="2:19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</row>
    <row r="184" spans="2:19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</row>
    <row r="185" spans="2:19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2:19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</row>
    <row r="187" spans="2:19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</row>
    <row r="188" spans="2:19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</row>
    <row r="189" spans="2:19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</row>
    <row r="190" spans="2:19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</row>
    <row r="191" spans="2:19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</row>
    <row r="192" spans="2:19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</row>
    <row r="193" spans="2:19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</row>
    <row r="194" spans="2:19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</row>
    <row r="195" spans="2:19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</row>
    <row r="196" spans="2:19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</row>
    <row r="197" spans="2:19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</row>
    <row r="198" spans="2:19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</row>
    <row r="199" spans="2:19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</row>
    <row r="200" spans="2:19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</row>
    <row r="201" spans="2:19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</row>
    <row r="202" spans="2:19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</row>
    <row r="203" spans="2:19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</row>
    <row r="204" spans="2:19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</row>
    <row r="205" spans="2:19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</row>
    <row r="206" spans="2:19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</row>
    <row r="207" spans="2:19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</row>
    <row r="208" spans="2:19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</row>
    <row r="209" spans="2:19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</row>
    <row r="210" spans="2:19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</row>
    <row r="211" spans="2:19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</row>
    <row r="212" spans="2:19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</row>
    <row r="213" spans="2:19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</row>
    <row r="214" spans="2:19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</row>
    <row r="215" spans="2:19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</row>
    <row r="216" spans="2:19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</row>
    <row r="217" spans="2:19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</row>
    <row r="218" spans="2:19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</row>
    <row r="219" spans="2:19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</row>
    <row r="220" spans="2:19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</row>
    <row r="221" spans="2:19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</row>
    <row r="222" spans="2:19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</row>
    <row r="223" spans="2:19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</row>
    <row r="224" spans="2:19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</row>
    <row r="225" spans="2:19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</row>
    <row r="226" spans="2:19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</row>
    <row r="227" spans="2:19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</row>
    <row r="228" spans="2:19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</row>
    <row r="229" spans="2:19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</row>
    <row r="230" spans="2:19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</row>
    <row r="231" spans="2:19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</row>
    <row r="232" spans="2:19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</row>
    <row r="233" spans="2:19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</row>
    <row r="234" spans="2:19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</row>
    <row r="235" spans="2:19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</row>
    <row r="236" spans="2:19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</row>
    <row r="237" spans="2:19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</row>
    <row r="238" spans="2:19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</row>
    <row r="239" spans="2:19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</row>
    <row r="240" spans="2:19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</row>
    <row r="241" spans="2:19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</row>
    <row r="242" spans="2:19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</row>
    <row r="243" spans="2:19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</row>
    <row r="244" spans="2:19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</row>
    <row r="245" spans="2:19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</row>
    <row r="246" spans="2:19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</row>
    <row r="247" spans="2:19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</row>
    <row r="248" spans="2:19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</row>
    <row r="249" spans="2:19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</row>
    <row r="250" spans="2:19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</row>
    <row r="251" spans="2:19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</row>
    <row r="252" spans="2:19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</row>
    <row r="253" spans="2:19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</row>
    <row r="254" spans="2:19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</row>
    <row r="255" spans="2:19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</row>
    <row r="256" spans="2:19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</row>
    <row r="257" spans="2:19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</row>
    <row r="258" spans="2:19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</row>
    <row r="259" spans="2:19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</row>
    <row r="260" spans="2:19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</row>
    <row r="261" spans="2:19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</row>
    <row r="262" spans="2:19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</row>
    <row r="263" spans="2:19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</row>
    <row r="264" spans="2:19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</row>
    <row r="265" spans="2:19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</row>
    <row r="266" spans="2:19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</row>
    <row r="267" spans="2:19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</row>
    <row r="268" spans="2:19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</row>
    <row r="269" spans="2:19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</row>
    <row r="270" spans="2:19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</row>
    <row r="271" spans="2:19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</row>
    <row r="272" spans="2:19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</row>
    <row r="273" spans="2:19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</row>
    <row r="274" spans="2:19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</row>
    <row r="275" spans="2:19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</row>
    <row r="276" spans="2:19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</row>
    <row r="277" spans="2:19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</row>
    <row r="278" spans="2:19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</row>
    <row r="279" spans="2:19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</row>
    <row r="280" spans="2:19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</row>
    <row r="281" spans="2:19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</row>
    <row r="282" spans="2:19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</row>
    <row r="283" spans="2:19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</row>
    <row r="284" spans="2:19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</row>
    <row r="285" spans="2:19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</row>
    <row r="286" spans="2:19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</row>
    <row r="287" spans="2:19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</row>
    <row r="288" spans="2:19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</row>
    <row r="289" spans="2:19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</row>
    <row r="290" spans="2:19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</row>
    <row r="291" spans="2:19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</row>
    <row r="292" spans="2:19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</row>
    <row r="293" spans="2:19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</row>
    <row r="294" spans="2:19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</row>
    <row r="295" spans="2:19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</row>
    <row r="296" spans="2:19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</row>
    <row r="297" spans="2:19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</row>
    <row r="298" spans="2:19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</row>
    <row r="299" spans="2:19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</row>
    <row r="300" spans="2:19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</row>
    <row r="301" spans="2:19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</row>
    <row r="302" spans="2:19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</row>
    <row r="303" spans="2:19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</row>
    <row r="304" spans="2:19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</row>
    <row r="305" spans="2:19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</row>
    <row r="306" spans="2:19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</row>
    <row r="307" spans="2:19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</row>
    <row r="308" spans="2:19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</row>
    <row r="309" spans="2:19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</row>
    <row r="310" spans="2:19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</row>
    <row r="311" spans="2:19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</row>
    <row r="312" spans="2:19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</row>
    <row r="313" spans="2:19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</row>
    <row r="314" spans="2:19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</row>
    <row r="315" spans="2:19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</row>
    <row r="316" spans="2:19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</row>
    <row r="317" spans="2:19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</row>
    <row r="318" spans="2:19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</row>
    <row r="319" spans="2:19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</row>
    <row r="320" spans="2:19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</row>
    <row r="321" spans="2:19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</row>
    <row r="322" spans="2:19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</row>
    <row r="323" spans="2:19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</row>
    <row r="324" spans="2:19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</row>
    <row r="325" spans="2:19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</row>
    <row r="326" spans="2:19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</row>
    <row r="327" spans="2:19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</row>
    <row r="328" spans="2:19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</row>
    <row r="329" spans="2:19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</row>
    <row r="330" spans="2:19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</row>
    <row r="331" spans="2:19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</row>
    <row r="332" spans="2:19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</row>
    <row r="333" spans="2:19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</row>
    <row r="334" spans="2:19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</row>
    <row r="335" spans="2:19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</row>
    <row r="336" spans="2:19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</row>
    <row r="337" spans="2:19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</row>
    <row r="338" spans="2:19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2:19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2:19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2:19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2:19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2:19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2:19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2:19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2:19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2:19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2:19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2:19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2:19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2:19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2:19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2:19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2:19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2:19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2:19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2:19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2:19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2:19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2:19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2:19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2:19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2:19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2:19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2:19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2:19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2:19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2:19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2:19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2:19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2:19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2:19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2:19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2:19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2:19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2:19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2:19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2:19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2:19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2:19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2:19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2:19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2:19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2:19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2:19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2:19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2:19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2:19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2:19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2:19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2:19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2:19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2:19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2:19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2:19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2:19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2:19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2:19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2:19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2:19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2:19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2:19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2:19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2:19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2:19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2:19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2:19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2:19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2:19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2:19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2:19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2:19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2:19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2:19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2:19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2:19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2:19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2:19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2:19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2:19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2:19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2:19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2:19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2:19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2:19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2:19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2:19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2:19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2:19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2:19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2:19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2:19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2:19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2:19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2:19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2:19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2:19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2:19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2:19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2:19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2:19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2:19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2:19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2:19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2:19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2:19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2:19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2:19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2:19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2:19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2:19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2:19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2:19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2:19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2:19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2:19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2:19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2:19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2:19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2:19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2:19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2:19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2:19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2:19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2:19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2:19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2:19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2:19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2:19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2:19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2:19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2:19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2:19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2:19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2:19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2:19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2:19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2:19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2:19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2:19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2:19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2:19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2:19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2:19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2:19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2:19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2:19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2:19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2:19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  <row r="490" spans="2:19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</row>
    <row r="491" spans="2:19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</row>
    <row r="492" spans="2:19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</row>
    <row r="493" spans="2:19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</row>
    <row r="494" spans="2:19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</row>
    <row r="495" spans="2:19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</row>
    <row r="496" spans="2:19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</row>
    <row r="497" spans="2:19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</row>
    <row r="498" spans="2:19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</row>
    <row r="499" spans="2:19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</row>
    <row r="500" spans="2:19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</row>
    <row r="501" spans="2:19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</row>
    <row r="502" spans="2:19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</row>
    <row r="503" spans="2:19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</row>
    <row r="504" spans="2:19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</row>
    <row r="505" spans="2:19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</row>
    <row r="506" spans="2:19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</row>
    <row r="507" spans="2:19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</row>
    <row r="508" spans="2:19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</row>
    <row r="509" spans="2:19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</row>
    <row r="510" spans="2:19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</row>
    <row r="511" spans="2:19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</row>
    <row r="512" spans="2:19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</row>
    <row r="513" spans="2:19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</row>
    <row r="514" spans="2:19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</row>
    <row r="515" spans="2:19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</row>
    <row r="516" spans="2:19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</row>
    <row r="517" spans="2:19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</row>
    <row r="518" spans="2:19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</row>
    <row r="519" spans="2:19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</row>
    <row r="520" spans="2:19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</row>
    <row r="521" spans="2:19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</row>
    <row r="522" spans="2:19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</row>
    <row r="523" spans="2:19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</row>
    <row r="524" spans="2:19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</row>
    <row r="525" spans="2:19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</row>
    <row r="526" spans="2:19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</row>
    <row r="527" spans="2:19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</row>
    <row r="528" spans="2:19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</row>
    <row r="529" spans="2:19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</row>
    <row r="530" spans="2:19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</row>
    <row r="531" spans="2:19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</row>
    <row r="532" spans="2:19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</row>
    <row r="533" spans="2:19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</row>
    <row r="534" spans="2:19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</row>
    <row r="535" spans="2:19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</row>
    <row r="536" spans="2:19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</row>
    <row r="537" spans="2:19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</row>
    <row r="538" spans="2:19">
      <c r="B538" s="130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</row>
    <row r="539" spans="2:19">
      <c r="B539" s="130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</row>
    <row r="540" spans="2:19">
      <c r="B540" s="131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</row>
    <row r="541" spans="2:19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</row>
    <row r="542" spans="2:19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</row>
    <row r="543" spans="2:19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</row>
    <row r="544" spans="2:19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</row>
    <row r="545" spans="2:19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</row>
    <row r="546" spans="2:19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</row>
    <row r="547" spans="2:19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</row>
    <row r="548" spans="2:19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</row>
    <row r="549" spans="2:19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</row>
    <row r="550" spans="2:19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</row>
    <row r="551" spans="2:19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</row>
    <row r="552" spans="2:19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</row>
    <row r="553" spans="2:19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</row>
    <row r="554" spans="2:19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</row>
    <row r="555" spans="2:19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</row>
    <row r="556" spans="2:19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</row>
    <row r="557" spans="2:19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</row>
    <row r="558" spans="2:19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</row>
    <row r="559" spans="2:19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</row>
    <row r="560" spans="2:19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</row>
    <row r="561" spans="2:19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</row>
    <row r="562" spans="2:19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</row>
    <row r="563" spans="2:19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</row>
    <row r="564" spans="2:19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</row>
    <row r="565" spans="2:19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</row>
    <row r="566" spans="2:19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</row>
    <row r="567" spans="2:19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</row>
    <row r="568" spans="2:19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</row>
    <row r="569" spans="2:19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</row>
    <row r="570" spans="2:19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</row>
    <row r="571" spans="2:19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</row>
    <row r="572" spans="2:19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</row>
    <row r="573" spans="2:19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</row>
    <row r="574" spans="2:19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</row>
    <row r="575" spans="2:19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</row>
    <row r="576" spans="2:19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</row>
    <row r="577" spans="2:19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</row>
    <row r="578" spans="2:19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</row>
    <row r="579" spans="2:19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</row>
    <row r="580" spans="2:19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</row>
    <row r="581" spans="2:19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</row>
    <row r="582" spans="2:19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</row>
    <row r="583" spans="2:19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</row>
    <row r="584" spans="2:19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</row>
    <row r="585" spans="2:19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</row>
    <row r="586" spans="2:19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</row>
    <row r="587" spans="2:19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</row>
    <row r="588" spans="2:19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</row>
    <row r="589" spans="2:19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</row>
    <row r="590" spans="2:19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</row>
    <row r="591" spans="2:19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</row>
    <row r="592" spans="2:19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</row>
    <row r="593" spans="2:19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</row>
    <row r="594" spans="2:19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</row>
    <row r="595" spans="2:19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</row>
    <row r="596" spans="2:19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</row>
    <row r="597" spans="2:19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</row>
    <row r="598" spans="2:19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</row>
    <row r="599" spans="2:19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</row>
    <row r="600" spans="2:19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</row>
    <row r="601" spans="2:19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</row>
    <row r="602" spans="2:19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</row>
    <row r="603" spans="2:19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</row>
    <row r="604" spans="2:19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</row>
    <row r="605" spans="2:19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</row>
    <row r="606" spans="2:19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</row>
    <row r="607" spans="2:19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</row>
    <row r="608" spans="2:19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</row>
    <row r="609" spans="2:19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</row>
    <row r="610" spans="2:19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</row>
    <row r="611" spans="2:19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</row>
    <row r="612" spans="2:19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2:19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</row>
    <row r="614" spans="2:19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</row>
    <row r="615" spans="2:19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</row>
    <row r="616" spans="2:19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</row>
    <row r="617" spans="2:19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</row>
    <row r="618" spans="2:19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</row>
    <row r="619" spans="2:19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</row>
    <row r="620" spans="2:19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</row>
    <row r="621" spans="2:19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</row>
    <row r="622" spans="2:19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</row>
    <row r="623" spans="2:19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</row>
    <row r="624" spans="2:19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</row>
    <row r="625" spans="2:19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2:19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2:19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2:19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2:19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2:19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2:19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2:19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2:19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2:19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2:19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2:19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2:19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2:19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2:19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</row>
    <row r="640" spans="2:19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  <row r="654" spans="2:19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</row>
    <row r="655" spans="2:19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</row>
    <row r="656" spans="2:19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</row>
    <row r="657" spans="2:19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</row>
    <row r="658" spans="2:19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</row>
    <row r="659" spans="2:19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</row>
    <row r="660" spans="2:19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</row>
    <row r="661" spans="2:19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</row>
    <row r="662" spans="2:19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</row>
    <row r="663" spans="2:19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</row>
    <row r="664" spans="2:19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</row>
    <row r="665" spans="2:19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</row>
    <row r="666" spans="2:19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</row>
    <row r="667" spans="2:19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</row>
    <row r="668" spans="2:19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</row>
  </sheetData>
  <sheetProtection sheet="1" objects="1" scenarios="1"/>
  <mergeCells count="2">
    <mergeCell ref="B6:S6"/>
    <mergeCell ref="B7:S7"/>
  </mergeCells>
  <phoneticPr fontId="3" type="noConversion"/>
  <conditionalFormatting sqref="B12:B38 B43:B135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3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2.855468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9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855468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67" t="s" vm="1">
        <v>206</v>
      </c>
    </row>
    <row r="2" spans="2:49">
      <c r="B2" s="46" t="s">
        <v>134</v>
      </c>
      <c r="C2" s="67" t="s">
        <v>207</v>
      </c>
    </row>
    <row r="3" spans="2:49">
      <c r="B3" s="46" t="s">
        <v>136</v>
      </c>
      <c r="C3" s="67" t="s">
        <v>208</v>
      </c>
    </row>
    <row r="4" spans="2:49">
      <c r="B4" s="46" t="s">
        <v>137</v>
      </c>
      <c r="C4" s="67">
        <v>12148</v>
      </c>
    </row>
    <row r="6" spans="2:49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2:49" ht="26.25" customHeight="1">
      <c r="B7" s="148" t="s">
        <v>85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2:49" s="3" customFormat="1" ht="78.75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61</v>
      </c>
      <c r="G8" s="29" t="s">
        <v>96</v>
      </c>
      <c r="H8" s="29" t="s">
        <v>184</v>
      </c>
      <c r="I8" s="29" t="s">
        <v>183</v>
      </c>
      <c r="J8" s="29" t="s">
        <v>104</v>
      </c>
      <c r="K8" s="29" t="s">
        <v>54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191</v>
      </c>
      <c r="I9" s="31"/>
      <c r="J9" s="31" t="s">
        <v>187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24" t="s">
        <v>29</v>
      </c>
      <c r="C11" s="73"/>
      <c r="D11" s="73"/>
      <c r="E11" s="73"/>
      <c r="F11" s="73"/>
      <c r="G11" s="73"/>
      <c r="H11" s="83"/>
      <c r="I11" s="83"/>
      <c r="J11" s="125">
        <v>0</v>
      </c>
      <c r="K11" s="73"/>
      <c r="L11" s="126">
        <v>0</v>
      </c>
      <c r="M11" s="126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27" t="s">
        <v>199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127" t="s">
        <v>105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127" t="s">
        <v>182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127" t="s">
        <v>190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2:13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2:13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2:13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2:13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2:13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2:13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2:13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2:13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2:13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2:13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2:13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2:13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2:13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2:13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2:13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2:13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2:13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2:13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2:13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2:13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2:13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2:13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2:13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2:13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2:13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2:13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2:13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2:13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2:13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2:13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2:13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2:13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2:13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2:13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2:13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2:13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2:13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2:13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2:13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2:13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2:13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2:13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2:13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2:13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2:13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2:13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2:13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2:13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2:13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2:13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2:13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2:13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2:13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2:13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2:13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2:13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2:13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2:13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2:13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2:13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2:13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2:13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2:13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2:13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2:13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2:13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2:13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2:13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2:13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2:13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2:13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2:13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2:13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2:13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2:13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2:13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2:13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2:13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2:13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2:13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2:13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2:13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2:13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2:13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2:13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2:13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2:13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2:13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2:13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2:13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2:13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2:13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2:13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2:13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2:13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2:13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2:13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2:13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2:13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2:13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2:13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2:13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2:13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2:13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2:13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2:13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2:13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2:13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2:13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2:13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2:13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2:13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2:13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2:13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2:13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2:13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2:13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2:13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2:13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2:13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2:13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2:13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2:13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2:13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2:13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2:13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2:13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2:13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2:13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2:13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2:13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2:13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2:13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2:13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2:13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2:13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2:13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2:13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2:13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2:13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2:13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2:13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2:13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2:13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2:13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2:13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2:13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2:13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2:13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2:13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2:13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2:13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2:13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2:13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2:13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2:13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2:13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2:13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2:13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2:13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2:13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2:13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2:13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2:13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2:13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2:13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2:13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2:13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2:13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2:13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2:13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2:13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2:13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2:13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2:13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2:13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2:13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2:13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2:13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2:13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2:13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2:13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2:13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2:13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2:13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2:13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2:13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2:13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2:13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135</v>
      </c>
      <c r="C1" s="67" t="s" vm="1">
        <v>206</v>
      </c>
    </row>
    <row r="2" spans="2:11">
      <c r="B2" s="46" t="s">
        <v>134</v>
      </c>
      <c r="C2" s="67" t="s">
        <v>207</v>
      </c>
    </row>
    <row r="3" spans="2:11">
      <c r="B3" s="46" t="s">
        <v>136</v>
      </c>
      <c r="C3" s="67" t="s">
        <v>208</v>
      </c>
    </row>
    <row r="4" spans="2:11">
      <c r="B4" s="46" t="s">
        <v>137</v>
      </c>
      <c r="C4" s="67">
        <v>12148</v>
      </c>
    </row>
    <row r="6" spans="2:11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91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78.75">
      <c r="B8" s="21" t="s">
        <v>109</v>
      </c>
      <c r="C8" s="29" t="s">
        <v>43</v>
      </c>
      <c r="D8" s="29" t="s">
        <v>96</v>
      </c>
      <c r="E8" s="29" t="s">
        <v>97</v>
      </c>
      <c r="F8" s="29" t="s">
        <v>184</v>
      </c>
      <c r="G8" s="29" t="s">
        <v>183</v>
      </c>
      <c r="H8" s="29" t="s">
        <v>104</v>
      </c>
      <c r="I8" s="29" t="s">
        <v>54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191</v>
      </c>
      <c r="G9" s="31"/>
      <c r="H9" s="31" t="s">
        <v>187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24" t="s">
        <v>1693</v>
      </c>
      <c r="C11" s="88"/>
      <c r="D11" s="88"/>
      <c r="E11" s="88"/>
      <c r="F11" s="88"/>
      <c r="G11" s="88"/>
      <c r="H11" s="125">
        <v>0</v>
      </c>
      <c r="I11" s="88"/>
      <c r="J11" s="126">
        <v>0</v>
      </c>
      <c r="K11" s="126">
        <v>0</v>
      </c>
    </row>
    <row r="12" spans="2:11" ht="21" customHeight="1">
      <c r="B12" s="127" t="s">
        <v>105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27" t="s">
        <v>182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27" t="s">
        <v>190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</row>
    <row r="112" spans="2:11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</row>
    <row r="113" spans="2:1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</row>
    <row r="114" spans="2:11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</row>
    <row r="115" spans="2:11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</row>
    <row r="116" spans="2:11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2:11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</row>
    <row r="118" spans="2:11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</row>
    <row r="119" spans="2:11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</row>
    <row r="120" spans="2:11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2:11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2:11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2:1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2:1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2:1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2:11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2:11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2:11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2:11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2:1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2:1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2:1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2:1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2:1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2:1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2:1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2:1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2:1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2:1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2:1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2:1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2:1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2:1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2:1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2:1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2:1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2:1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2:1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2:1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2:1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2:1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2:1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2:1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2:1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2:1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2:1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2:1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2:1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2:1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2:1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2:1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2:1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2:1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2:1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2:1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2:1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2:1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2:1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2:1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2:1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2:1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2:1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2:1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2:1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2:1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2:1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2:1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2:1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2:1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2:1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2:1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2:1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2:1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2:1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2:1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2:1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2:1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2:1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2:1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2:1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2:1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2:1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2:1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2:1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2:1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2:1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2:1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2:1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2:1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2:1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2:1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2:1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2:1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2:1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2:1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2:1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2:1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2:1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2:1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2:1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206</v>
      </c>
    </row>
    <row r="2" spans="2:12">
      <c r="B2" s="46" t="s">
        <v>134</v>
      </c>
      <c r="C2" s="67" t="s">
        <v>207</v>
      </c>
    </row>
    <row r="3" spans="2:12">
      <c r="B3" s="46" t="s">
        <v>136</v>
      </c>
      <c r="C3" s="67" t="s">
        <v>208</v>
      </c>
    </row>
    <row r="4" spans="2:12">
      <c r="B4" s="46" t="s">
        <v>137</v>
      </c>
      <c r="C4" s="67">
        <v>12148</v>
      </c>
    </row>
    <row r="6" spans="2:12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92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184</v>
      </c>
      <c r="H8" s="29" t="s">
        <v>183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4" t="s">
        <v>1690</v>
      </c>
      <c r="C11" s="88"/>
      <c r="D11" s="88"/>
      <c r="E11" s="88"/>
      <c r="F11" s="88"/>
      <c r="G11" s="88"/>
      <c r="H11" s="88"/>
      <c r="I11" s="125">
        <v>0</v>
      </c>
      <c r="J11" s="88"/>
      <c r="K11" s="126">
        <v>0</v>
      </c>
      <c r="L11" s="126">
        <v>0</v>
      </c>
    </row>
    <row r="12" spans="2:12" ht="21" customHeight="1">
      <c r="B12" s="122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2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2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</row>
    <row r="531" spans="2:12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</row>
    <row r="532" spans="2:12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</row>
    <row r="533" spans="2:12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</row>
    <row r="534" spans="2:12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2:12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</row>
    <row r="536" spans="2:12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</row>
    <row r="537" spans="2:12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</row>
    <row r="538" spans="2:12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</row>
    <row r="539" spans="2:12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</row>
    <row r="540" spans="2:12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</row>
    <row r="541" spans="2:12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</row>
    <row r="542" spans="2:12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</row>
    <row r="543" spans="2:12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</row>
    <row r="544" spans="2:12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</row>
    <row r="545" spans="2:12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</row>
    <row r="546" spans="2:12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</row>
    <row r="547" spans="2:12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</row>
    <row r="548" spans="2:12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</row>
    <row r="549" spans="2:12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</row>
    <row r="550" spans="2:12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</row>
    <row r="551" spans="2:12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</row>
    <row r="552" spans="2:12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</row>
    <row r="553" spans="2:12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</row>
    <row r="554" spans="2:12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</row>
    <row r="555" spans="2:12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</row>
    <row r="556" spans="2:12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</row>
    <row r="557" spans="2:12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</row>
    <row r="558" spans="2:12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</row>
    <row r="559" spans="2:12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2:12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2:12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</row>
    <row r="562" spans="2:12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</row>
    <row r="563" spans="2:12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</row>
    <row r="564" spans="2:12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</row>
    <row r="565" spans="2:12">
      <c r="B565" s="119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</row>
    <row r="566" spans="2:12">
      <c r="B566" s="119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</row>
    <row r="567" spans="2:12">
      <c r="B567" s="119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</row>
    <row r="568" spans="2:12">
      <c r="B568" s="119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</row>
    <row r="569" spans="2:12"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</row>
    <row r="570" spans="2:12">
      <c r="B570" s="119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135</v>
      </c>
      <c r="C1" s="67" t="s" vm="1">
        <v>206</v>
      </c>
    </row>
    <row r="2" spans="2:12">
      <c r="B2" s="46" t="s">
        <v>134</v>
      </c>
      <c r="C2" s="67" t="s">
        <v>207</v>
      </c>
    </row>
    <row r="3" spans="2:12">
      <c r="B3" s="46" t="s">
        <v>136</v>
      </c>
      <c r="C3" s="67" t="s">
        <v>208</v>
      </c>
    </row>
    <row r="4" spans="2:12">
      <c r="B4" s="46" t="s">
        <v>137</v>
      </c>
      <c r="C4" s="67">
        <v>12148</v>
      </c>
    </row>
    <row r="6" spans="2:12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93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184</v>
      </c>
      <c r="H8" s="29" t="s">
        <v>183</v>
      </c>
      <c r="I8" s="29" t="s">
        <v>104</v>
      </c>
      <c r="J8" s="29" t="s">
        <v>54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4" t="s">
        <v>1691</v>
      </c>
      <c r="C11" s="88"/>
      <c r="D11" s="88"/>
      <c r="E11" s="88"/>
      <c r="F11" s="88"/>
      <c r="G11" s="88"/>
      <c r="H11" s="88"/>
      <c r="I11" s="125">
        <v>0</v>
      </c>
      <c r="J11" s="88"/>
      <c r="K11" s="126">
        <v>0</v>
      </c>
      <c r="L11" s="126">
        <v>0</v>
      </c>
    </row>
    <row r="12" spans="2:12" ht="19.5" customHeight="1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19"/>
      <c r="D474" s="119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19"/>
      <c r="D475" s="119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19"/>
      <c r="D476" s="119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19"/>
      <c r="D477" s="119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19"/>
      <c r="D478" s="119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19"/>
      <c r="D479" s="119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19"/>
      <c r="D480" s="119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19"/>
      <c r="D481" s="119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19"/>
      <c r="D482" s="119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19"/>
      <c r="D483" s="119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19"/>
      <c r="D484" s="119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19"/>
      <c r="D485" s="119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19"/>
      <c r="D486" s="119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19"/>
      <c r="D487" s="119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19"/>
      <c r="D488" s="119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19"/>
      <c r="D489" s="119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19"/>
      <c r="D490" s="119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19"/>
      <c r="D491" s="119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19"/>
      <c r="D492" s="119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19"/>
      <c r="D493" s="119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19"/>
      <c r="D494" s="119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19"/>
      <c r="D495" s="119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19"/>
      <c r="D496" s="119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19"/>
      <c r="D497" s="119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19"/>
      <c r="D498" s="119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19"/>
      <c r="D499" s="119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19"/>
      <c r="D500" s="119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19"/>
      <c r="D501" s="119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19"/>
      <c r="D502" s="119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19"/>
      <c r="D503" s="119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19"/>
      <c r="D504" s="119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19"/>
      <c r="D505" s="119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B506" s="119"/>
      <c r="C506" s="119"/>
      <c r="D506" s="119"/>
      <c r="E506" s="120"/>
      <c r="F506" s="120"/>
      <c r="G506" s="120"/>
      <c r="H506" s="120"/>
      <c r="I506" s="120"/>
      <c r="J506" s="120"/>
      <c r="K506" s="120"/>
      <c r="L506" s="120"/>
    </row>
    <row r="507" spans="2:12">
      <c r="B507" s="119"/>
      <c r="C507" s="119"/>
      <c r="D507" s="119"/>
      <c r="E507" s="120"/>
      <c r="F507" s="120"/>
      <c r="G507" s="120"/>
      <c r="H507" s="120"/>
      <c r="I507" s="120"/>
      <c r="J507" s="120"/>
      <c r="K507" s="120"/>
      <c r="L507" s="120"/>
    </row>
    <row r="508" spans="2:12">
      <c r="B508" s="119"/>
      <c r="C508" s="119"/>
      <c r="D508" s="119"/>
      <c r="E508" s="120"/>
      <c r="F508" s="120"/>
      <c r="G508" s="120"/>
      <c r="H508" s="120"/>
      <c r="I508" s="120"/>
      <c r="J508" s="120"/>
      <c r="K508" s="120"/>
      <c r="L508" s="120"/>
    </row>
    <row r="509" spans="2:12">
      <c r="B509" s="119"/>
      <c r="C509" s="119"/>
      <c r="D509" s="119"/>
      <c r="E509" s="120"/>
      <c r="F509" s="120"/>
      <c r="G509" s="120"/>
      <c r="H509" s="120"/>
      <c r="I509" s="120"/>
      <c r="J509" s="120"/>
      <c r="K509" s="120"/>
      <c r="L509" s="120"/>
    </row>
    <row r="510" spans="2:12">
      <c r="B510" s="119"/>
      <c r="C510" s="119"/>
      <c r="D510" s="119"/>
      <c r="E510" s="120"/>
      <c r="F510" s="120"/>
      <c r="G510" s="120"/>
      <c r="H510" s="120"/>
      <c r="I510" s="120"/>
      <c r="J510" s="120"/>
      <c r="K510" s="120"/>
      <c r="L510" s="120"/>
    </row>
    <row r="511" spans="2:12">
      <c r="B511" s="119"/>
      <c r="C511" s="119"/>
      <c r="D511" s="119"/>
      <c r="E511" s="120"/>
      <c r="F511" s="120"/>
      <c r="G511" s="120"/>
      <c r="H511" s="120"/>
      <c r="I511" s="120"/>
      <c r="J511" s="120"/>
      <c r="K511" s="120"/>
      <c r="L511" s="120"/>
    </row>
    <row r="512" spans="2:12">
      <c r="B512" s="119"/>
      <c r="C512" s="119"/>
      <c r="D512" s="119"/>
      <c r="E512" s="120"/>
      <c r="F512" s="120"/>
      <c r="G512" s="120"/>
      <c r="H512" s="120"/>
      <c r="I512" s="120"/>
      <c r="J512" s="120"/>
      <c r="K512" s="120"/>
      <c r="L512" s="120"/>
    </row>
    <row r="513" spans="2:12">
      <c r="B513" s="119"/>
      <c r="C513" s="119"/>
      <c r="D513" s="119"/>
      <c r="E513" s="120"/>
      <c r="F513" s="120"/>
      <c r="G513" s="120"/>
      <c r="H513" s="120"/>
      <c r="I513" s="120"/>
      <c r="J513" s="120"/>
      <c r="K513" s="120"/>
      <c r="L513" s="120"/>
    </row>
    <row r="514" spans="2:12">
      <c r="B514" s="119"/>
      <c r="C514" s="119"/>
      <c r="D514" s="119"/>
      <c r="E514" s="120"/>
      <c r="F514" s="120"/>
      <c r="G514" s="120"/>
      <c r="H514" s="120"/>
      <c r="I514" s="120"/>
      <c r="J514" s="120"/>
      <c r="K514" s="120"/>
      <c r="L514" s="120"/>
    </row>
    <row r="515" spans="2:12">
      <c r="B515" s="119"/>
      <c r="C515" s="119"/>
      <c r="D515" s="119"/>
      <c r="E515" s="120"/>
      <c r="F515" s="120"/>
      <c r="G515" s="120"/>
      <c r="H515" s="120"/>
      <c r="I515" s="120"/>
      <c r="J515" s="120"/>
      <c r="K515" s="120"/>
      <c r="L515" s="120"/>
    </row>
    <row r="516" spans="2:12">
      <c r="B516" s="119"/>
      <c r="C516" s="119"/>
      <c r="D516" s="119"/>
      <c r="E516" s="120"/>
      <c r="F516" s="120"/>
      <c r="G516" s="120"/>
      <c r="H516" s="120"/>
      <c r="I516" s="120"/>
      <c r="J516" s="120"/>
      <c r="K516" s="120"/>
      <c r="L516" s="120"/>
    </row>
    <row r="517" spans="2:12">
      <c r="B517" s="119"/>
      <c r="C517" s="119"/>
      <c r="D517" s="119"/>
      <c r="E517" s="120"/>
      <c r="F517" s="120"/>
      <c r="G517" s="120"/>
      <c r="H517" s="120"/>
      <c r="I517" s="120"/>
      <c r="J517" s="120"/>
      <c r="K517" s="120"/>
      <c r="L517" s="120"/>
    </row>
    <row r="518" spans="2:12">
      <c r="B518" s="119"/>
      <c r="C518" s="119"/>
      <c r="D518" s="119"/>
      <c r="E518" s="120"/>
      <c r="F518" s="120"/>
      <c r="G518" s="120"/>
      <c r="H518" s="120"/>
      <c r="I518" s="120"/>
      <c r="J518" s="120"/>
      <c r="K518" s="120"/>
      <c r="L518" s="120"/>
    </row>
    <row r="519" spans="2:12">
      <c r="B519" s="119"/>
      <c r="C519" s="119"/>
      <c r="D519" s="119"/>
      <c r="E519" s="120"/>
      <c r="F519" s="120"/>
      <c r="G519" s="120"/>
      <c r="H519" s="120"/>
      <c r="I519" s="120"/>
      <c r="J519" s="120"/>
      <c r="K519" s="120"/>
      <c r="L519" s="120"/>
    </row>
    <row r="520" spans="2:12">
      <c r="B520" s="119"/>
      <c r="C520" s="119"/>
      <c r="D520" s="119"/>
      <c r="E520" s="120"/>
      <c r="F520" s="120"/>
      <c r="G520" s="120"/>
      <c r="H520" s="120"/>
      <c r="I520" s="120"/>
      <c r="J520" s="120"/>
      <c r="K520" s="120"/>
      <c r="L520" s="120"/>
    </row>
    <row r="521" spans="2:12">
      <c r="B521" s="119"/>
      <c r="C521" s="119"/>
      <c r="D521" s="119"/>
      <c r="E521" s="120"/>
      <c r="F521" s="120"/>
      <c r="G521" s="120"/>
      <c r="H521" s="120"/>
      <c r="I521" s="120"/>
      <c r="J521" s="120"/>
      <c r="K521" s="120"/>
      <c r="L521" s="120"/>
    </row>
    <row r="522" spans="2:12">
      <c r="B522" s="119"/>
      <c r="C522" s="119"/>
      <c r="D522" s="119"/>
      <c r="E522" s="120"/>
      <c r="F522" s="120"/>
      <c r="G522" s="120"/>
      <c r="H522" s="120"/>
      <c r="I522" s="120"/>
      <c r="J522" s="120"/>
      <c r="K522" s="120"/>
      <c r="L522" s="120"/>
    </row>
    <row r="523" spans="2:12">
      <c r="B523" s="119"/>
      <c r="C523" s="119"/>
      <c r="D523" s="119"/>
      <c r="E523" s="120"/>
      <c r="F523" s="120"/>
      <c r="G523" s="120"/>
      <c r="H523" s="120"/>
      <c r="I523" s="120"/>
      <c r="J523" s="120"/>
      <c r="K523" s="120"/>
      <c r="L523" s="120"/>
    </row>
    <row r="524" spans="2:12">
      <c r="B524" s="119"/>
      <c r="C524" s="119"/>
      <c r="D524" s="119"/>
      <c r="E524" s="120"/>
      <c r="F524" s="120"/>
      <c r="G524" s="120"/>
      <c r="H524" s="120"/>
      <c r="I524" s="120"/>
      <c r="J524" s="120"/>
      <c r="K524" s="120"/>
      <c r="L524" s="120"/>
    </row>
    <row r="525" spans="2:12">
      <c r="B525" s="119"/>
      <c r="C525" s="119"/>
      <c r="D525" s="119"/>
      <c r="E525" s="120"/>
      <c r="F525" s="120"/>
      <c r="G525" s="120"/>
      <c r="H525" s="120"/>
      <c r="I525" s="120"/>
      <c r="J525" s="120"/>
      <c r="K525" s="120"/>
      <c r="L525" s="120"/>
    </row>
    <row r="526" spans="2:12">
      <c r="B526" s="119"/>
      <c r="C526" s="119"/>
      <c r="D526" s="119"/>
      <c r="E526" s="120"/>
      <c r="F526" s="120"/>
      <c r="G526" s="120"/>
      <c r="H526" s="120"/>
      <c r="I526" s="120"/>
      <c r="J526" s="120"/>
      <c r="K526" s="120"/>
      <c r="L526" s="120"/>
    </row>
    <row r="527" spans="2:12">
      <c r="B527" s="119"/>
      <c r="C527" s="119"/>
      <c r="D527" s="119"/>
      <c r="E527" s="120"/>
      <c r="F527" s="120"/>
      <c r="G527" s="120"/>
      <c r="H527" s="120"/>
      <c r="I527" s="120"/>
      <c r="J527" s="120"/>
      <c r="K527" s="120"/>
      <c r="L527" s="120"/>
    </row>
    <row r="528" spans="2:12">
      <c r="B528" s="119"/>
      <c r="C528" s="119"/>
      <c r="D528" s="119"/>
      <c r="E528" s="120"/>
      <c r="F528" s="120"/>
      <c r="G528" s="120"/>
      <c r="H528" s="120"/>
      <c r="I528" s="120"/>
      <c r="J528" s="120"/>
      <c r="K528" s="120"/>
      <c r="L528" s="120"/>
    </row>
    <row r="529" spans="2:12">
      <c r="B529" s="119"/>
      <c r="C529" s="119"/>
      <c r="D529" s="119"/>
      <c r="E529" s="120"/>
      <c r="F529" s="120"/>
      <c r="G529" s="120"/>
      <c r="H529" s="120"/>
      <c r="I529" s="120"/>
      <c r="J529" s="120"/>
      <c r="K529" s="120"/>
      <c r="L529" s="120"/>
    </row>
    <row r="530" spans="2:12">
      <c r="B530" s="119"/>
      <c r="C530" s="119"/>
      <c r="D530" s="119"/>
      <c r="E530" s="120"/>
      <c r="F530" s="120"/>
      <c r="G530" s="120"/>
      <c r="H530" s="120"/>
      <c r="I530" s="120"/>
      <c r="J530" s="120"/>
      <c r="K530" s="120"/>
      <c r="L530" s="120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9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6.5703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206</v>
      </c>
    </row>
    <row r="2" spans="2:12">
      <c r="B2" s="46" t="s">
        <v>134</v>
      </c>
      <c r="C2" s="67" t="s">
        <v>207</v>
      </c>
    </row>
    <row r="3" spans="2:12">
      <c r="B3" s="46" t="s">
        <v>136</v>
      </c>
      <c r="C3" s="67" t="s">
        <v>208</v>
      </c>
    </row>
    <row r="4" spans="2:12">
      <c r="B4" s="46" t="s">
        <v>137</v>
      </c>
      <c r="C4" s="67">
        <v>12148</v>
      </c>
    </row>
    <row r="6" spans="2:12" ht="26.25" customHeight="1">
      <c r="B6" s="148" t="s">
        <v>158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s="3" customFormat="1" ht="63">
      <c r="B7" s="66" t="s">
        <v>108</v>
      </c>
      <c r="C7" s="49" t="s">
        <v>43</v>
      </c>
      <c r="D7" s="49" t="s">
        <v>110</v>
      </c>
      <c r="E7" s="49" t="s">
        <v>14</v>
      </c>
      <c r="F7" s="49" t="s">
        <v>62</v>
      </c>
      <c r="G7" s="49" t="s">
        <v>96</v>
      </c>
      <c r="H7" s="49" t="s">
        <v>16</v>
      </c>
      <c r="I7" s="49" t="s">
        <v>18</v>
      </c>
      <c r="J7" s="49" t="s">
        <v>57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42</v>
      </c>
      <c r="C10" s="69"/>
      <c r="D10" s="69"/>
      <c r="E10" s="69"/>
      <c r="F10" s="69"/>
      <c r="G10" s="69"/>
      <c r="H10" s="69"/>
      <c r="I10" s="69"/>
      <c r="J10" s="77">
        <f>J11</f>
        <v>306.52884356499999</v>
      </c>
      <c r="K10" s="78">
        <f>IFERROR(J10/$J$10,0)</f>
        <v>1</v>
      </c>
      <c r="L10" s="78">
        <f>J10/'סכום נכסי הקרן'!$C$42</f>
        <v>1.78415198917466E-2</v>
      </c>
    </row>
    <row r="11" spans="2:12">
      <c r="B11" s="70" t="s">
        <v>180</v>
      </c>
      <c r="C11" s="71"/>
      <c r="D11" s="71"/>
      <c r="E11" s="71"/>
      <c r="F11" s="71"/>
      <c r="G11" s="71"/>
      <c r="H11" s="71"/>
      <c r="I11" s="71"/>
      <c r="J11" s="80">
        <f>J12+J19</f>
        <v>306.52884356499999</v>
      </c>
      <c r="K11" s="81">
        <f t="shared" ref="K11:K34" si="0">IFERROR(J11/$J$10,0)</f>
        <v>1</v>
      </c>
      <c r="L11" s="81">
        <f>J11/'סכום נכסי הקרן'!$C$42</f>
        <v>1.78415198917466E-2</v>
      </c>
    </row>
    <row r="12" spans="2:12">
      <c r="B12" s="89" t="s">
        <v>40</v>
      </c>
      <c r="C12" s="71"/>
      <c r="D12" s="71"/>
      <c r="E12" s="71"/>
      <c r="F12" s="71"/>
      <c r="G12" s="71"/>
      <c r="H12" s="71"/>
      <c r="I12" s="71"/>
      <c r="J12" s="80">
        <f>SUM(J13:J17)</f>
        <v>154.522306853</v>
      </c>
      <c r="K12" s="81">
        <f t="shared" si="0"/>
        <v>0.50410364341531622</v>
      </c>
      <c r="L12" s="81">
        <f>J12/'סכום נכסי הקרן'!$C$42</f>
        <v>8.9939751814963002E-3</v>
      </c>
    </row>
    <row r="13" spans="2:12">
      <c r="B13" s="76" t="s">
        <v>1481</v>
      </c>
      <c r="C13" s="73" t="s">
        <v>1482</v>
      </c>
      <c r="D13" s="73">
        <v>11</v>
      </c>
      <c r="E13" s="73" t="s">
        <v>294</v>
      </c>
      <c r="F13" s="73" t="s">
        <v>295</v>
      </c>
      <c r="G13" s="86" t="s">
        <v>122</v>
      </c>
      <c r="H13" s="87">
        <v>0</v>
      </c>
      <c r="I13" s="87">
        <v>0</v>
      </c>
      <c r="J13" s="83">
        <v>1.8579684010000002</v>
      </c>
      <c r="K13" s="84">
        <f t="shared" si="0"/>
        <v>6.0613167080507211E-3</v>
      </c>
      <c r="L13" s="84">
        <f>J13/'סכום נכסי הקרן'!$C$42</f>
        <v>1.0814310261686296E-4</v>
      </c>
    </row>
    <row r="14" spans="2:12">
      <c r="B14" s="76" t="s">
        <v>1483</v>
      </c>
      <c r="C14" s="73" t="s">
        <v>1484</v>
      </c>
      <c r="D14" s="73">
        <v>12</v>
      </c>
      <c r="E14" s="73" t="s">
        <v>294</v>
      </c>
      <c r="F14" s="73" t="s">
        <v>295</v>
      </c>
      <c r="G14" s="86" t="s">
        <v>122</v>
      </c>
      <c r="H14" s="87">
        <v>0</v>
      </c>
      <c r="I14" s="87">
        <v>0</v>
      </c>
      <c r="J14" s="83">
        <v>13.051945941000001</v>
      </c>
      <c r="K14" s="84">
        <f t="shared" si="0"/>
        <v>4.257982964736013E-2</v>
      </c>
      <c r="L14" s="84">
        <f>J14/'סכום נכסי הקרן'!$C$42</f>
        <v>7.5968887764055735E-4</v>
      </c>
    </row>
    <row r="15" spans="2:12">
      <c r="B15" s="76" t="s">
        <v>1485</v>
      </c>
      <c r="C15" s="73" t="s">
        <v>1486</v>
      </c>
      <c r="D15" s="73">
        <v>10</v>
      </c>
      <c r="E15" s="73" t="s">
        <v>294</v>
      </c>
      <c r="F15" s="73" t="s">
        <v>295</v>
      </c>
      <c r="G15" s="86" t="s">
        <v>122</v>
      </c>
      <c r="H15" s="87">
        <v>0</v>
      </c>
      <c r="I15" s="87">
        <v>0</v>
      </c>
      <c r="J15" s="83">
        <v>18.104352657</v>
      </c>
      <c r="K15" s="84">
        <f t="shared" si="0"/>
        <v>5.9062476621913523E-2</v>
      </c>
      <c r="L15" s="84">
        <f>J15/'סכום נכסי הקרן'!$C$42</f>
        <v>1.0537643515056887E-3</v>
      </c>
    </row>
    <row r="16" spans="2:12">
      <c r="B16" s="76" t="s">
        <v>1485</v>
      </c>
      <c r="C16" s="73" t="s">
        <v>1487</v>
      </c>
      <c r="D16" s="73">
        <v>10</v>
      </c>
      <c r="E16" s="73" t="s">
        <v>294</v>
      </c>
      <c r="F16" s="73" t="s">
        <v>295</v>
      </c>
      <c r="G16" s="86" t="s">
        <v>122</v>
      </c>
      <c r="H16" s="87">
        <v>0</v>
      </c>
      <c r="I16" s="87">
        <v>0</v>
      </c>
      <c r="J16" s="83">
        <v>101.765231312</v>
      </c>
      <c r="K16" s="84">
        <f t="shared" si="0"/>
        <v>0.33199235063313215</v>
      </c>
      <c r="L16" s="84">
        <f>J16/'סכום נכסי הקרן'!$C$42</f>
        <v>5.9232481277287398E-3</v>
      </c>
    </row>
    <row r="17" spans="2:12">
      <c r="B17" s="76" t="s">
        <v>1488</v>
      </c>
      <c r="C17" s="73" t="s">
        <v>1489</v>
      </c>
      <c r="D17" s="73">
        <v>20</v>
      </c>
      <c r="E17" s="73" t="s">
        <v>294</v>
      </c>
      <c r="F17" s="73" t="s">
        <v>295</v>
      </c>
      <c r="G17" s="86" t="s">
        <v>122</v>
      </c>
      <c r="H17" s="87">
        <v>0</v>
      </c>
      <c r="I17" s="87">
        <v>0</v>
      </c>
      <c r="J17" s="83">
        <v>19.742808541999999</v>
      </c>
      <c r="K17" s="84">
        <f t="shared" si="0"/>
        <v>6.4407669804859652E-2</v>
      </c>
      <c r="L17" s="84">
        <f>J17/'סכום נכסי הקרן'!$C$42</f>
        <v>1.1491307220044505E-3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41</v>
      </c>
      <c r="C19" s="71"/>
      <c r="D19" s="71"/>
      <c r="E19" s="71"/>
      <c r="F19" s="71"/>
      <c r="G19" s="71"/>
      <c r="H19" s="71"/>
      <c r="I19" s="71"/>
      <c r="J19" s="80">
        <f>SUM(J20:J34)</f>
        <v>152.00653671200001</v>
      </c>
      <c r="K19" s="81">
        <f t="shared" si="0"/>
        <v>0.4958963565846839</v>
      </c>
      <c r="L19" s="81">
        <f>J19/'סכום נכסי הקרן'!$C$42</f>
        <v>8.8475447102503019E-3</v>
      </c>
    </row>
    <row r="20" spans="2:12">
      <c r="B20" s="76" t="s">
        <v>1481</v>
      </c>
      <c r="C20" s="73" t="s">
        <v>1490</v>
      </c>
      <c r="D20" s="73">
        <v>11</v>
      </c>
      <c r="E20" s="73" t="s">
        <v>294</v>
      </c>
      <c r="F20" s="73" t="s">
        <v>295</v>
      </c>
      <c r="G20" s="86" t="s">
        <v>124</v>
      </c>
      <c r="H20" s="87">
        <v>0</v>
      </c>
      <c r="I20" s="87">
        <v>0</v>
      </c>
      <c r="J20" s="83">
        <v>2.0449999999999999E-5</v>
      </c>
      <c r="K20" s="84">
        <f t="shared" si="0"/>
        <v>6.671476576938686E-8</v>
      </c>
      <c r="L20" s="84">
        <f>J20/'סכום נכסי הקרן'!$C$42</f>
        <v>1.1902928205477307E-9</v>
      </c>
    </row>
    <row r="21" spans="2:12">
      <c r="B21" s="76" t="s">
        <v>1481</v>
      </c>
      <c r="C21" s="73" t="s">
        <v>1491</v>
      </c>
      <c r="D21" s="73">
        <v>11</v>
      </c>
      <c r="E21" s="73" t="s">
        <v>294</v>
      </c>
      <c r="F21" s="73" t="s">
        <v>295</v>
      </c>
      <c r="G21" s="86" t="s">
        <v>121</v>
      </c>
      <c r="H21" s="87">
        <v>0</v>
      </c>
      <c r="I21" s="87">
        <v>0</v>
      </c>
      <c r="J21" s="83">
        <v>1.482314022</v>
      </c>
      <c r="K21" s="84">
        <f t="shared" si="0"/>
        <v>4.8358060036385207E-3</v>
      </c>
      <c r="L21" s="84">
        <f>J21/'סכום נכסי הקרן'!$C$42</f>
        <v>8.6278129006544301E-5</v>
      </c>
    </row>
    <row r="22" spans="2:12">
      <c r="B22" s="76" t="s">
        <v>1483</v>
      </c>
      <c r="C22" s="73" t="s">
        <v>1492</v>
      </c>
      <c r="D22" s="73">
        <v>12</v>
      </c>
      <c r="E22" s="73" t="s">
        <v>294</v>
      </c>
      <c r="F22" s="73" t="s">
        <v>295</v>
      </c>
      <c r="G22" s="86" t="s">
        <v>123</v>
      </c>
      <c r="H22" s="87">
        <v>0</v>
      </c>
      <c r="I22" s="87">
        <v>0</v>
      </c>
      <c r="J22" s="83">
        <v>4.8765397629999994</v>
      </c>
      <c r="K22" s="84">
        <f t="shared" si="0"/>
        <v>1.5908909929273657E-2</v>
      </c>
      <c r="L22" s="84">
        <f>J22/'סכום נכסי הקרן'!$C$42</f>
        <v>2.8383913295914091E-4</v>
      </c>
    </row>
    <row r="23" spans="2:12">
      <c r="B23" s="76" t="s">
        <v>1483</v>
      </c>
      <c r="C23" s="73" t="s">
        <v>1493</v>
      </c>
      <c r="D23" s="73">
        <v>12</v>
      </c>
      <c r="E23" s="73" t="s">
        <v>294</v>
      </c>
      <c r="F23" s="73" t="s">
        <v>295</v>
      </c>
      <c r="G23" s="86" t="s">
        <v>121</v>
      </c>
      <c r="H23" s="87">
        <v>0</v>
      </c>
      <c r="I23" s="87">
        <v>0</v>
      </c>
      <c r="J23" s="83">
        <v>4.5785297770000009</v>
      </c>
      <c r="K23" s="84">
        <f t="shared" si="0"/>
        <v>1.4936701302724601E-2</v>
      </c>
      <c r="L23" s="84">
        <f>J23/'סכום נכסי הקרן'!$C$42</f>
        <v>2.6649345340963831E-4</v>
      </c>
    </row>
    <row r="24" spans="2:12">
      <c r="B24" s="76" t="s">
        <v>1483</v>
      </c>
      <c r="C24" s="73" t="s">
        <v>1494</v>
      </c>
      <c r="D24" s="73">
        <v>12</v>
      </c>
      <c r="E24" s="73" t="s">
        <v>294</v>
      </c>
      <c r="F24" s="73" t="s">
        <v>295</v>
      </c>
      <c r="G24" s="86" t="s">
        <v>124</v>
      </c>
      <c r="H24" s="87">
        <v>0</v>
      </c>
      <c r="I24" s="87">
        <v>0</v>
      </c>
      <c r="J24" s="83">
        <v>1.6956534000000002E-2</v>
      </c>
      <c r="K24" s="84">
        <f t="shared" si="0"/>
        <v>5.5317906800520516E-5</v>
      </c>
      <c r="L24" s="84">
        <f>J24/'סכום נכסי הקרן'!$C$42</f>
        <v>9.8695553455127137E-7</v>
      </c>
    </row>
    <row r="25" spans="2:12">
      <c r="B25" s="76" t="s">
        <v>1485</v>
      </c>
      <c r="C25" s="73" t="s">
        <v>1495</v>
      </c>
      <c r="D25" s="73">
        <v>10</v>
      </c>
      <c r="E25" s="73" t="s">
        <v>294</v>
      </c>
      <c r="F25" s="73" t="s">
        <v>295</v>
      </c>
      <c r="G25" s="86" t="s">
        <v>123</v>
      </c>
      <c r="H25" s="87">
        <v>0</v>
      </c>
      <c r="I25" s="87">
        <v>0</v>
      </c>
      <c r="J25" s="83">
        <v>5.8744313579999989</v>
      </c>
      <c r="K25" s="84">
        <f t="shared" si="0"/>
        <v>1.9164367338743819E-2</v>
      </c>
      <c r="L25" s="84">
        <f>J25/'סכום נכסי הקרן'!$C$42</f>
        <v>3.4192144108693669E-4</v>
      </c>
    </row>
    <row r="26" spans="2:12">
      <c r="B26" s="76" t="s">
        <v>1485</v>
      </c>
      <c r="C26" s="73" t="s">
        <v>1496</v>
      </c>
      <c r="D26" s="73">
        <v>10</v>
      </c>
      <c r="E26" s="73" t="s">
        <v>294</v>
      </c>
      <c r="F26" s="73" t="s">
        <v>295</v>
      </c>
      <c r="G26" s="86" t="s">
        <v>124</v>
      </c>
      <c r="H26" s="87">
        <v>0</v>
      </c>
      <c r="I26" s="87">
        <v>0</v>
      </c>
      <c r="J26" s="83">
        <v>3.6041196790000001</v>
      </c>
      <c r="K26" s="84">
        <f t="shared" si="0"/>
        <v>1.1757848420015782E-2</v>
      </c>
      <c r="L26" s="84">
        <f>J26/'סכום נכסי הקרן'!$C$42</f>
        <v>2.0977788646985292E-4</v>
      </c>
    </row>
    <row r="27" spans="2:12">
      <c r="B27" s="76" t="s">
        <v>1485</v>
      </c>
      <c r="C27" s="73" t="s">
        <v>1497</v>
      </c>
      <c r="D27" s="73">
        <v>10</v>
      </c>
      <c r="E27" s="73" t="s">
        <v>294</v>
      </c>
      <c r="F27" s="73" t="s">
        <v>295</v>
      </c>
      <c r="G27" s="86" t="s">
        <v>125</v>
      </c>
      <c r="H27" s="87">
        <v>0</v>
      </c>
      <c r="I27" s="87">
        <v>0</v>
      </c>
      <c r="J27" s="83">
        <v>1.044152E-3</v>
      </c>
      <c r="K27" s="84">
        <f t="shared" si="0"/>
        <v>3.4063743817915318E-6</v>
      </c>
      <c r="L27" s="84">
        <f>J27/'סכום נכסי הקרן'!$C$42</f>
        <v>6.0774896291469642E-8</v>
      </c>
    </row>
    <row r="28" spans="2:12">
      <c r="B28" s="76" t="s">
        <v>1485</v>
      </c>
      <c r="C28" s="73" t="s">
        <v>1498</v>
      </c>
      <c r="D28" s="73">
        <v>10</v>
      </c>
      <c r="E28" s="73" t="s">
        <v>294</v>
      </c>
      <c r="F28" s="73" t="s">
        <v>295</v>
      </c>
      <c r="G28" s="86" t="s">
        <v>129</v>
      </c>
      <c r="H28" s="87">
        <v>0</v>
      </c>
      <c r="I28" s="87">
        <v>0</v>
      </c>
      <c r="J28" s="83">
        <v>8.1540857999999994E-2</v>
      </c>
      <c r="K28" s="84">
        <f t="shared" si="0"/>
        <v>2.6601365487065201E-4</v>
      </c>
      <c r="L28" s="84">
        <f>J28/'סכום נכסי הקרן'!$C$42</f>
        <v>4.7460879148509532E-6</v>
      </c>
    </row>
    <row r="29" spans="2:12">
      <c r="B29" s="76" t="s">
        <v>1485</v>
      </c>
      <c r="C29" s="73" t="s">
        <v>1499</v>
      </c>
      <c r="D29" s="73">
        <v>10</v>
      </c>
      <c r="E29" s="73" t="s">
        <v>294</v>
      </c>
      <c r="F29" s="73" t="s">
        <v>295</v>
      </c>
      <c r="G29" s="86" t="s">
        <v>1478</v>
      </c>
      <c r="H29" s="87">
        <v>0</v>
      </c>
      <c r="I29" s="87">
        <v>0</v>
      </c>
      <c r="J29" s="83">
        <v>0.231082179</v>
      </c>
      <c r="K29" s="84">
        <f t="shared" si="0"/>
        <v>7.5386765014496464E-4</v>
      </c>
      <c r="L29" s="84">
        <f>J29/'סכום נכסי הקרן'!$C$42</f>
        <v>1.3450144675805653E-5</v>
      </c>
    </row>
    <row r="30" spans="2:12">
      <c r="B30" s="76" t="s">
        <v>1485</v>
      </c>
      <c r="C30" s="73" t="s">
        <v>1500</v>
      </c>
      <c r="D30" s="73">
        <v>10</v>
      </c>
      <c r="E30" s="73" t="s">
        <v>294</v>
      </c>
      <c r="F30" s="73" t="s">
        <v>295</v>
      </c>
      <c r="G30" s="86" t="s">
        <v>121</v>
      </c>
      <c r="H30" s="87">
        <v>0</v>
      </c>
      <c r="I30" s="87">
        <v>0</v>
      </c>
      <c r="J30" s="83">
        <v>125.862206926</v>
      </c>
      <c r="K30" s="84">
        <f t="shared" si="0"/>
        <v>0.41060477527071837</v>
      </c>
      <c r="L30" s="84">
        <f>J30/'סכום נכסי הקרן'!$C$42</f>
        <v>7.3258132656386643E-3</v>
      </c>
    </row>
    <row r="31" spans="2:12">
      <c r="B31" s="76" t="s">
        <v>1485</v>
      </c>
      <c r="C31" s="73" t="s">
        <v>1501</v>
      </c>
      <c r="D31" s="73">
        <v>10</v>
      </c>
      <c r="E31" s="73" t="s">
        <v>294</v>
      </c>
      <c r="F31" s="73" t="s">
        <v>295</v>
      </c>
      <c r="G31" s="86" t="s">
        <v>127</v>
      </c>
      <c r="H31" s="87">
        <v>0</v>
      </c>
      <c r="I31" s="87">
        <v>0</v>
      </c>
      <c r="J31" s="83">
        <v>2.2153019999999997E-3</v>
      </c>
      <c r="K31" s="84">
        <f t="shared" si="0"/>
        <v>7.2270588771860258E-6</v>
      </c>
      <c r="L31" s="84">
        <f>J31/'סכום נכסי הקרן'!$C$42</f>
        <v>1.2894171471613834E-7</v>
      </c>
    </row>
    <row r="32" spans="2:12">
      <c r="B32" s="76" t="s">
        <v>1488</v>
      </c>
      <c r="C32" s="73" t="s">
        <v>1502</v>
      </c>
      <c r="D32" s="73">
        <v>20</v>
      </c>
      <c r="E32" s="73" t="s">
        <v>294</v>
      </c>
      <c r="F32" s="73" t="s">
        <v>295</v>
      </c>
      <c r="G32" s="86" t="s">
        <v>123</v>
      </c>
      <c r="H32" s="87">
        <v>0</v>
      </c>
      <c r="I32" s="87">
        <v>0</v>
      </c>
      <c r="J32" s="83">
        <v>9.4206849999999995E-2</v>
      </c>
      <c r="K32" s="84">
        <f t="shared" si="0"/>
        <v>3.0733437318443825E-4</v>
      </c>
      <c r="L32" s="84">
        <f>J32/'סכום נכסי הקרן'!$C$42</f>
        <v>5.4833123325876273E-6</v>
      </c>
    </row>
    <row r="33" spans="2:12">
      <c r="B33" s="76" t="s">
        <v>1488</v>
      </c>
      <c r="C33" s="73" t="s">
        <v>1503</v>
      </c>
      <c r="D33" s="73">
        <v>20</v>
      </c>
      <c r="E33" s="73" t="s">
        <v>294</v>
      </c>
      <c r="F33" s="73" t="s">
        <v>295</v>
      </c>
      <c r="G33" s="86" t="s">
        <v>124</v>
      </c>
      <c r="H33" s="87">
        <v>0</v>
      </c>
      <c r="I33" s="87">
        <v>0</v>
      </c>
      <c r="J33" s="83">
        <v>5.9155270000000003E-3</v>
      </c>
      <c r="K33" s="84">
        <f t="shared" si="0"/>
        <v>1.9298435120170354E-5</v>
      </c>
      <c r="L33" s="84">
        <f>J33/'סכום נכסי הקרן'!$C$42</f>
        <v>3.4431341407610055E-7</v>
      </c>
    </row>
    <row r="34" spans="2:12">
      <c r="B34" s="76" t="s">
        <v>1488</v>
      </c>
      <c r="C34" s="73" t="s">
        <v>1504</v>
      </c>
      <c r="D34" s="73">
        <v>20</v>
      </c>
      <c r="E34" s="73" t="s">
        <v>294</v>
      </c>
      <c r="F34" s="73" t="s">
        <v>295</v>
      </c>
      <c r="G34" s="86" t="s">
        <v>121</v>
      </c>
      <c r="H34" s="87">
        <v>0</v>
      </c>
      <c r="I34" s="87">
        <v>0</v>
      </c>
      <c r="J34" s="83">
        <v>5.295413335000001</v>
      </c>
      <c r="K34" s="84">
        <f t="shared" si="0"/>
        <v>1.7275416151423608E-2</v>
      </c>
      <c r="L34" s="84">
        <f>J34/'סכום נכסי הקרן'!$C$42</f>
        <v>3.0821968090382479E-4</v>
      </c>
    </row>
    <row r="35" spans="2:12">
      <c r="B35" s="72"/>
      <c r="C35" s="73"/>
      <c r="D35" s="73"/>
      <c r="E35" s="73"/>
      <c r="F35" s="73"/>
      <c r="G35" s="73"/>
      <c r="H35" s="73"/>
      <c r="I35" s="73"/>
      <c r="J35" s="73"/>
      <c r="K35" s="84"/>
      <c r="L35" s="73"/>
    </row>
    <row r="36" spans="2:12">
      <c r="B36" s="119"/>
      <c r="C36" s="119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2:12">
      <c r="B37" s="119"/>
      <c r="C37" s="119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2:12">
      <c r="B38" s="119"/>
      <c r="C38" s="119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2:12">
      <c r="B39" s="121" t="s">
        <v>199</v>
      </c>
      <c r="C39" s="119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2:12">
      <c r="B40" s="122"/>
      <c r="C40" s="119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2:12">
      <c r="B41" s="119"/>
      <c r="C41" s="119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2:12">
      <c r="B42" s="119"/>
      <c r="C42" s="119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2:12">
      <c r="B43" s="119"/>
      <c r="C43" s="119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2:12">
      <c r="B44" s="119"/>
      <c r="C44" s="119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2:12">
      <c r="B45" s="119"/>
      <c r="C45" s="119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2:12">
      <c r="B46" s="119"/>
      <c r="C46" s="119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2:12">
      <c r="B47" s="119"/>
      <c r="C47" s="119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2:12">
      <c r="B48" s="119"/>
      <c r="C48" s="119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2:12">
      <c r="B49" s="119"/>
      <c r="C49" s="119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2:12">
      <c r="B50" s="119"/>
      <c r="C50" s="119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12">
      <c r="B51" s="119"/>
      <c r="C51" s="119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2:12">
      <c r="B52" s="119"/>
      <c r="C52" s="119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2:12">
      <c r="B53" s="119"/>
      <c r="C53" s="119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2:12">
      <c r="B54" s="119"/>
      <c r="C54" s="119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2:12">
      <c r="B55" s="119"/>
      <c r="C55" s="119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2:12">
      <c r="B56" s="119"/>
      <c r="C56" s="119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2:12">
      <c r="B57" s="119"/>
      <c r="C57" s="119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2:12">
      <c r="B58" s="119"/>
      <c r="C58" s="119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2:12">
      <c r="B59" s="119"/>
      <c r="C59" s="119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2:12">
      <c r="B60" s="119"/>
      <c r="C60" s="119"/>
      <c r="D60" s="120"/>
      <c r="E60" s="120"/>
      <c r="F60" s="120"/>
      <c r="G60" s="120"/>
      <c r="H60" s="120"/>
      <c r="I60" s="120"/>
      <c r="J60" s="120"/>
      <c r="K60" s="120"/>
      <c r="L60" s="120"/>
    </row>
    <row r="61" spans="2:12">
      <c r="B61" s="119"/>
      <c r="C61" s="119"/>
      <c r="D61" s="120"/>
      <c r="E61" s="120"/>
      <c r="F61" s="120"/>
      <c r="G61" s="120"/>
      <c r="H61" s="120"/>
      <c r="I61" s="120"/>
      <c r="J61" s="120"/>
      <c r="K61" s="120"/>
      <c r="L61" s="120"/>
    </row>
    <row r="62" spans="2:12">
      <c r="B62" s="119"/>
      <c r="C62" s="119"/>
      <c r="D62" s="120"/>
      <c r="E62" s="120"/>
      <c r="F62" s="120"/>
      <c r="G62" s="120"/>
      <c r="H62" s="120"/>
      <c r="I62" s="120"/>
      <c r="J62" s="120"/>
      <c r="K62" s="120"/>
      <c r="L62" s="120"/>
    </row>
    <row r="63" spans="2:12">
      <c r="B63" s="119"/>
      <c r="C63" s="119"/>
      <c r="D63" s="120"/>
      <c r="E63" s="120"/>
      <c r="F63" s="120"/>
      <c r="G63" s="120"/>
      <c r="H63" s="120"/>
      <c r="I63" s="120"/>
      <c r="J63" s="120"/>
      <c r="K63" s="120"/>
      <c r="L63" s="120"/>
    </row>
    <row r="64" spans="2:12">
      <c r="B64" s="119"/>
      <c r="C64" s="119"/>
      <c r="D64" s="120"/>
      <c r="E64" s="120"/>
      <c r="F64" s="120"/>
      <c r="G64" s="120"/>
      <c r="H64" s="120"/>
      <c r="I64" s="120"/>
      <c r="J64" s="120"/>
      <c r="K64" s="120"/>
      <c r="L64" s="120"/>
    </row>
    <row r="65" spans="2:12">
      <c r="B65" s="119"/>
      <c r="C65" s="119"/>
      <c r="D65" s="120"/>
      <c r="E65" s="120"/>
      <c r="F65" s="120"/>
      <c r="G65" s="120"/>
      <c r="H65" s="120"/>
      <c r="I65" s="120"/>
      <c r="J65" s="120"/>
      <c r="K65" s="120"/>
      <c r="L65" s="120"/>
    </row>
    <row r="66" spans="2:12">
      <c r="B66" s="119"/>
      <c r="C66" s="119"/>
      <c r="D66" s="120"/>
      <c r="E66" s="120"/>
      <c r="F66" s="120"/>
      <c r="G66" s="120"/>
      <c r="H66" s="120"/>
      <c r="I66" s="120"/>
      <c r="J66" s="120"/>
      <c r="K66" s="120"/>
      <c r="L66" s="120"/>
    </row>
    <row r="67" spans="2:12">
      <c r="B67" s="119"/>
      <c r="C67" s="119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2:12">
      <c r="B68" s="119"/>
      <c r="C68" s="119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2:12">
      <c r="B69" s="119"/>
      <c r="C69" s="119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2:12">
      <c r="B70" s="119"/>
      <c r="C70" s="119"/>
      <c r="D70" s="120"/>
      <c r="E70" s="120"/>
      <c r="F70" s="120"/>
      <c r="G70" s="120"/>
      <c r="H70" s="120"/>
      <c r="I70" s="120"/>
      <c r="J70" s="120"/>
      <c r="K70" s="120"/>
      <c r="L70" s="120"/>
    </row>
    <row r="71" spans="2:12">
      <c r="B71" s="119"/>
      <c r="C71" s="119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2:12">
      <c r="B72" s="119"/>
      <c r="C72" s="119"/>
      <c r="D72" s="120"/>
      <c r="E72" s="120"/>
      <c r="F72" s="120"/>
      <c r="G72" s="120"/>
      <c r="H72" s="120"/>
      <c r="I72" s="120"/>
      <c r="J72" s="120"/>
      <c r="K72" s="120"/>
      <c r="L72" s="120"/>
    </row>
    <row r="73" spans="2:12">
      <c r="B73" s="119"/>
      <c r="C73" s="119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2:12">
      <c r="B74" s="119"/>
      <c r="C74" s="119"/>
      <c r="D74" s="120"/>
      <c r="E74" s="120"/>
      <c r="F74" s="120"/>
      <c r="G74" s="120"/>
      <c r="H74" s="120"/>
      <c r="I74" s="120"/>
      <c r="J74" s="120"/>
      <c r="K74" s="120"/>
      <c r="L74" s="120"/>
    </row>
    <row r="75" spans="2:12">
      <c r="B75" s="119"/>
      <c r="C75" s="119"/>
      <c r="D75" s="120"/>
      <c r="E75" s="120"/>
      <c r="F75" s="120"/>
      <c r="G75" s="120"/>
      <c r="H75" s="120"/>
      <c r="I75" s="120"/>
      <c r="J75" s="120"/>
      <c r="K75" s="120"/>
      <c r="L75" s="120"/>
    </row>
    <row r="76" spans="2:12">
      <c r="B76" s="119"/>
      <c r="C76" s="119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2:12">
      <c r="B77" s="119"/>
      <c r="C77" s="119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2:12">
      <c r="B78" s="119"/>
      <c r="C78" s="119"/>
      <c r="D78" s="120"/>
      <c r="E78" s="120"/>
      <c r="F78" s="120"/>
      <c r="G78" s="120"/>
      <c r="H78" s="120"/>
      <c r="I78" s="120"/>
      <c r="J78" s="120"/>
      <c r="K78" s="120"/>
      <c r="L78" s="120"/>
    </row>
    <row r="79" spans="2:12">
      <c r="B79" s="119"/>
      <c r="C79" s="119"/>
      <c r="D79" s="120"/>
      <c r="E79" s="120"/>
      <c r="F79" s="120"/>
      <c r="G79" s="120"/>
      <c r="H79" s="120"/>
      <c r="I79" s="120"/>
      <c r="J79" s="120"/>
      <c r="K79" s="120"/>
      <c r="L79" s="120"/>
    </row>
    <row r="80" spans="2:12">
      <c r="B80" s="119"/>
      <c r="C80" s="119"/>
      <c r="D80" s="120"/>
      <c r="E80" s="120"/>
      <c r="F80" s="120"/>
      <c r="G80" s="120"/>
      <c r="H80" s="120"/>
      <c r="I80" s="120"/>
      <c r="J80" s="120"/>
      <c r="K80" s="120"/>
      <c r="L80" s="120"/>
    </row>
    <row r="81" spans="2:12">
      <c r="B81" s="119"/>
      <c r="C81" s="119"/>
      <c r="D81" s="120"/>
      <c r="E81" s="120"/>
      <c r="F81" s="120"/>
      <c r="G81" s="120"/>
      <c r="H81" s="120"/>
      <c r="I81" s="120"/>
      <c r="J81" s="120"/>
      <c r="K81" s="120"/>
      <c r="L81" s="120"/>
    </row>
    <row r="82" spans="2:12">
      <c r="B82" s="119"/>
      <c r="C82" s="119"/>
      <c r="D82" s="120"/>
      <c r="E82" s="120"/>
      <c r="F82" s="120"/>
      <c r="G82" s="120"/>
      <c r="H82" s="120"/>
      <c r="I82" s="120"/>
      <c r="J82" s="120"/>
      <c r="K82" s="120"/>
      <c r="L82" s="120"/>
    </row>
    <row r="83" spans="2:12">
      <c r="B83" s="119"/>
      <c r="C83" s="119"/>
      <c r="D83" s="120"/>
      <c r="E83" s="120"/>
      <c r="F83" s="120"/>
      <c r="G83" s="120"/>
      <c r="H83" s="120"/>
      <c r="I83" s="120"/>
      <c r="J83" s="120"/>
      <c r="K83" s="120"/>
      <c r="L83" s="120"/>
    </row>
    <row r="84" spans="2:12">
      <c r="B84" s="119"/>
      <c r="C84" s="119"/>
      <c r="D84" s="120"/>
      <c r="E84" s="120"/>
      <c r="F84" s="120"/>
      <c r="G84" s="120"/>
      <c r="H84" s="120"/>
      <c r="I84" s="120"/>
      <c r="J84" s="120"/>
      <c r="K84" s="120"/>
      <c r="L84" s="120"/>
    </row>
    <row r="85" spans="2:12">
      <c r="B85" s="119"/>
      <c r="C85" s="119"/>
      <c r="D85" s="120"/>
      <c r="E85" s="120"/>
      <c r="F85" s="120"/>
      <c r="G85" s="120"/>
      <c r="H85" s="120"/>
      <c r="I85" s="120"/>
      <c r="J85" s="120"/>
      <c r="K85" s="120"/>
      <c r="L85" s="120"/>
    </row>
    <row r="86" spans="2:12">
      <c r="B86" s="119"/>
      <c r="C86" s="119"/>
      <c r="D86" s="120"/>
      <c r="E86" s="120"/>
      <c r="F86" s="120"/>
      <c r="G86" s="120"/>
      <c r="H86" s="120"/>
      <c r="I86" s="120"/>
      <c r="J86" s="120"/>
      <c r="K86" s="120"/>
      <c r="L86" s="120"/>
    </row>
    <row r="87" spans="2:12">
      <c r="B87" s="119"/>
      <c r="C87" s="119"/>
      <c r="D87" s="120"/>
      <c r="E87" s="120"/>
      <c r="F87" s="120"/>
      <c r="G87" s="120"/>
      <c r="H87" s="120"/>
      <c r="I87" s="120"/>
      <c r="J87" s="120"/>
      <c r="K87" s="120"/>
      <c r="L87" s="120"/>
    </row>
    <row r="88" spans="2:12">
      <c r="B88" s="119"/>
      <c r="C88" s="119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2:12">
      <c r="B89" s="119"/>
      <c r="C89" s="119"/>
      <c r="D89" s="120"/>
      <c r="E89" s="120"/>
      <c r="F89" s="120"/>
      <c r="G89" s="120"/>
      <c r="H89" s="120"/>
      <c r="I89" s="120"/>
      <c r="J89" s="120"/>
      <c r="K89" s="120"/>
      <c r="L89" s="120"/>
    </row>
    <row r="90" spans="2:12">
      <c r="B90" s="119"/>
      <c r="C90" s="119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2:12">
      <c r="B91" s="119"/>
      <c r="C91" s="119"/>
      <c r="D91" s="120"/>
      <c r="E91" s="120"/>
      <c r="F91" s="120"/>
      <c r="G91" s="120"/>
      <c r="H91" s="120"/>
      <c r="I91" s="120"/>
      <c r="J91" s="120"/>
      <c r="K91" s="120"/>
      <c r="L91" s="120"/>
    </row>
    <row r="92" spans="2:12">
      <c r="B92" s="119"/>
      <c r="C92" s="119"/>
      <c r="D92" s="120"/>
      <c r="E92" s="120"/>
      <c r="F92" s="120"/>
      <c r="G92" s="120"/>
      <c r="H92" s="120"/>
      <c r="I92" s="120"/>
      <c r="J92" s="120"/>
      <c r="K92" s="120"/>
      <c r="L92" s="120"/>
    </row>
    <row r="93" spans="2:12">
      <c r="B93" s="119"/>
      <c r="C93" s="119"/>
      <c r="D93" s="120"/>
      <c r="E93" s="120"/>
      <c r="F93" s="120"/>
      <c r="G93" s="120"/>
      <c r="H93" s="120"/>
      <c r="I93" s="120"/>
      <c r="J93" s="120"/>
      <c r="K93" s="120"/>
      <c r="L93" s="120"/>
    </row>
    <row r="94" spans="2:12">
      <c r="B94" s="119"/>
      <c r="C94" s="119"/>
      <c r="D94" s="120"/>
      <c r="E94" s="120"/>
      <c r="F94" s="120"/>
      <c r="G94" s="120"/>
      <c r="H94" s="120"/>
      <c r="I94" s="120"/>
      <c r="J94" s="120"/>
      <c r="K94" s="120"/>
      <c r="L94" s="120"/>
    </row>
    <row r="95" spans="2:12">
      <c r="B95" s="119"/>
      <c r="C95" s="119"/>
      <c r="D95" s="120"/>
      <c r="E95" s="120"/>
      <c r="F95" s="120"/>
      <c r="G95" s="120"/>
      <c r="H95" s="120"/>
      <c r="I95" s="120"/>
      <c r="J95" s="120"/>
      <c r="K95" s="120"/>
      <c r="L95" s="120"/>
    </row>
    <row r="96" spans="2:12">
      <c r="B96" s="119"/>
      <c r="C96" s="119"/>
      <c r="D96" s="120"/>
      <c r="E96" s="120"/>
      <c r="F96" s="120"/>
      <c r="G96" s="120"/>
      <c r="H96" s="120"/>
      <c r="I96" s="120"/>
      <c r="J96" s="120"/>
      <c r="K96" s="120"/>
      <c r="L96" s="120"/>
    </row>
    <row r="97" spans="2:12">
      <c r="B97" s="119"/>
      <c r="C97" s="119"/>
      <c r="D97" s="120"/>
      <c r="E97" s="120"/>
      <c r="F97" s="120"/>
      <c r="G97" s="120"/>
      <c r="H97" s="120"/>
      <c r="I97" s="120"/>
      <c r="J97" s="120"/>
      <c r="K97" s="120"/>
      <c r="L97" s="120"/>
    </row>
    <row r="98" spans="2:12">
      <c r="B98" s="119"/>
      <c r="C98" s="119"/>
      <c r="D98" s="120"/>
      <c r="E98" s="120"/>
      <c r="F98" s="120"/>
      <c r="G98" s="120"/>
      <c r="H98" s="120"/>
      <c r="I98" s="120"/>
      <c r="J98" s="120"/>
      <c r="K98" s="120"/>
      <c r="L98" s="120"/>
    </row>
    <row r="99" spans="2:12">
      <c r="B99" s="119"/>
      <c r="C99" s="119"/>
      <c r="D99" s="120"/>
      <c r="E99" s="120"/>
      <c r="F99" s="120"/>
      <c r="G99" s="120"/>
      <c r="H99" s="120"/>
      <c r="I99" s="120"/>
      <c r="J99" s="120"/>
      <c r="K99" s="120"/>
      <c r="L99" s="120"/>
    </row>
    <row r="100" spans="2:12">
      <c r="B100" s="119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</row>
    <row r="101" spans="2:12">
      <c r="B101" s="119"/>
      <c r="C101" s="119"/>
      <c r="D101" s="120"/>
      <c r="E101" s="120"/>
      <c r="F101" s="120"/>
      <c r="G101" s="120"/>
      <c r="H101" s="120"/>
      <c r="I101" s="120"/>
      <c r="J101" s="120"/>
      <c r="K101" s="120"/>
      <c r="L101" s="120"/>
    </row>
    <row r="102" spans="2:12">
      <c r="B102" s="119"/>
      <c r="C102" s="119"/>
      <c r="D102" s="120"/>
      <c r="E102" s="120"/>
      <c r="F102" s="120"/>
      <c r="G102" s="120"/>
      <c r="H102" s="120"/>
      <c r="I102" s="120"/>
      <c r="J102" s="120"/>
      <c r="K102" s="120"/>
      <c r="L102" s="120"/>
    </row>
    <row r="103" spans="2:12">
      <c r="B103" s="119"/>
      <c r="C103" s="119"/>
      <c r="D103" s="120"/>
      <c r="E103" s="120"/>
      <c r="F103" s="120"/>
      <c r="G103" s="120"/>
      <c r="H103" s="120"/>
      <c r="I103" s="120"/>
      <c r="J103" s="120"/>
      <c r="K103" s="120"/>
      <c r="L103" s="120"/>
    </row>
    <row r="104" spans="2:12">
      <c r="B104" s="119"/>
      <c r="C104" s="119"/>
      <c r="D104" s="120"/>
      <c r="E104" s="120"/>
      <c r="F104" s="120"/>
      <c r="G104" s="120"/>
      <c r="H104" s="120"/>
      <c r="I104" s="120"/>
      <c r="J104" s="120"/>
      <c r="K104" s="120"/>
      <c r="L104" s="120"/>
    </row>
    <row r="105" spans="2:12">
      <c r="B105" s="119"/>
      <c r="C105" s="119"/>
      <c r="D105" s="120"/>
      <c r="E105" s="120"/>
      <c r="F105" s="120"/>
      <c r="G105" s="120"/>
      <c r="H105" s="120"/>
      <c r="I105" s="120"/>
      <c r="J105" s="120"/>
      <c r="K105" s="120"/>
      <c r="L105" s="120"/>
    </row>
    <row r="106" spans="2:12">
      <c r="B106" s="119"/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</row>
    <row r="107" spans="2:12">
      <c r="B107" s="119"/>
      <c r="C107" s="119"/>
      <c r="D107" s="120"/>
      <c r="E107" s="120"/>
      <c r="F107" s="120"/>
      <c r="G107" s="120"/>
      <c r="H107" s="120"/>
      <c r="I107" s="120"/>
      <c r="J107" s="120"/>
      <c r="K107" s="120"/>
      <c r="L107" s="120"/>
    </row>
    <row r="108" spans="2:12">
      <c r="B108" s="119"/>
      <c r="C108" s="119"/>
      <c r="D108" s="120"/>
      <c r="E108" s="120"/>
      <c r="F108" s="120"/>
      <c r="G108" s="120"/>
      <c r="H108" s="120"/>
      <c r="I108" s="120"/>
      <c r="J108" s="120"/>
      <c r="K108" s="120"/>
      <c r="L108" s="120"/>
    </row>
    <row r="109" spans="2:12">
      <c r="B109" s="119"/>
      <c r="C109" s="119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2:12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</row>
    <row r="111" spans="2:1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</row>
    <row r="433" spans="2:12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</row>
    <row r="434" spans="2:12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</row>
    <row r="435" spans="2:12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</row>
    <row r="436" spans="2:12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</row>
    <row r="437" spans="2:12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</row>
    <row r="438" spans="2:12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</row>
    <row r="439" spans="2:12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</row>
    <row r="440" spans="2:12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</row>
    <row r="441" spans="2:12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</row>
    <row r="442" spans="2:12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</row>
    <row r="443" spans="2:12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</row>
    <row r="444" spans="2:12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</row>
    <row r="445" spans="2:12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</row>
    <row r="446" spans="2:12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</row>
    <row r="447" spans="2:12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</row>
    <row r="448" spans="2:12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</row>
    <row r="449" spans="2:12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</row>
    <row r="450" spans="2:12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</row>
    <row r="451" spans="2:12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</row>
    <row r="452" spans="2:12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</row>
    <row r="453" spans="2:12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</row>
    <row r="454" spans="2:12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</row>
    <row r="455" spans="2:12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</row>
    <row r="456" spans="2:12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</row>
    <row r="457" spans="2:12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</row>
    <row r="458" spans="2:12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2:12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</row>
    <row r="460" spans="2:12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</row>
    <row r="461" spans="2:12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</row>
    <row r="462" spans="2:12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</row>
    <row r="463" spans="2:12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</row>
    <row r="464" spans="2:12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</row>
    <row r="465" spans="2:12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</row>
    <row r="466" spans="2:12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</row>
    <row r="467" spans="2:12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</row>
    <row r="468" spans="2:12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</row>
    <row r="469" spans="2:12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</row>
    <row r="470" spans="2:12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</row>
    <row r="471" spans="2:12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</row>
    <row r="472" spans="2:12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</row>
    <row r="473" spans="2:12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</row>
    <row r="474" spans="2:12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</row>
    <row r="475" spans="2:12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</row>
    <row r="476" spans="2:12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</row>
    <row r="477" spans="2:12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</row>
    <row r="478" spans="2:12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</row>
    <row r="479" spans="2:12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</row>
    <row r="480" spans="2:12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</row>
    <row r="481" spans="2:12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</row>
    <row r="482" spans="2:12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</row>
    <row r="483" spans="2:12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</row>
    <row r="484" spans="2:12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</row>
    <row r="485" spans="2:12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</row>
    <row r="486" spans="2:12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</row>
    <row r="487" spans="2:12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</row>
    <row r="488" spans="2:12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</row>
    <row r="489" spans="2:12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</row>
    <row r="490" spans="2:12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</row>
    <row r="491" spans="2:12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</row>
    <row r="492" spans="2:12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</row>
    <row r="493" spans="2:12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</row>
    <row r="494" spans="2:12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2:12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</row>
    <row r="496" spans="2:12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</row>
    <row r="497" spans="2:12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</row>
    <row r="498" spans="2:12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</row>
    <row r="499" spans="2:12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</row>
    <row r="500" spans="2:12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</row>
    <row r="501" spans="2:12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</row>
    <row r="502" spans="2:12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</row>
    <row r="503" spans="2:12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</row>
    <row r="504" spans="2:12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</row>
    <row r="505" spans="2:12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</row>
    <row r="506" spans="2:12">
      <c r="D506" s="1"/>
    </row>
    <row r="507" spans="2:12">
      <c r="D507" s="1"/>
    </row>
    <row r="508" spans="2:12">
      <c r="D508" s="1"/>
    </row>
    <row r="509" spans="2:12">
      <c r="E509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6.7109375" style="2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135</v>
      </c>
      <c r="C1" s="67" t="s" vm="1">
        <v>206</v>
      </c>
    </row>
    <row r="2" spans="2:11">
      <c r="B2" s="46" t="s">
        <v>134</v>
      </c>
      <c r="C2" s="67" t="s">
        <v>207</v>
      </c>
    </row>
    <row r="3" spans="2:11">
      <c r="B3" s="46" t="s">
        <v>136</v>
      </c>
      <c r="C3" s="67" t="s">
        <v>208</v>
      </c>
    </row>
    <row r="4" spans="2:11">
      <c r="B4" s="46" t="s">
        <v>137</v>
      </c>
      <c r="C4" s="67">
        <v>12148</v>
      </c>
    </row>
    <row r="6" spans="2:11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94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63">
      <c r="B8" s="21" t="s">
        <v>109</v>
      </c>
      <c r="C8" s="29" t="s">
        <v>43</v>
      </c>
      <c r="D8" s="29" t="s">
        <v>61</v>
      </c>
      <c r="E8" s="29" t="s">
        <v>96</v>
      </c>
      <c r="F8" s="29" t="s">
        <v>97</v>
      </c>
      <c r="G8" s="29" t="s">
        <v>184</v>
      </c>
      <c r="H8" s="29" t="s">
        <v>183</v>
      </c>
      <c r="I8" s="29" t="s">
        <v>104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191</v>
      </c>
      <c r="H9" s="15"/>
      <c r="I9" s="15" t="s">
        <v>187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46</v>
      </c>
      <c r="C11" s="69"/>
      <c r="D11" s="69"/>
      <c r="E11" s="69"/>
      <c r="F11" s="69"/>
      <c r="G11" s="77"/>
      <c r="H11" s="79"/>
      <c r="I11" s="77">
        <v>-28.773534868999995</v>
      </c>
      <c r="J11" s="78">
        <f>IFERROR(I11/$I$11,0)</f>
        <v>1</v>
      </c>
      <c r="K11" s="78">
        <f>I11/'סכום נכסי הקרן'!$C$42</f>
        <v>-1.6747643998215396E-3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-29.534807889</v>
      </c>
      <c r="J12" s="81">
        <f t="shared" ref="J12:J75" si="0">IFERROR(I12/$I$11,0)</f>
        <v>1.0264574034252629</v>
      </c>
      <c r="K12" s="81">
        <f>I12/'סכום נכסי הקרן'!$C$42</f>
        <v>-1.7190743171898867E-3</v>
      </c>
    </row>
    <row r="13" spans="2:11">
      <c r="B13" s="89" t="s">
        <v>1277</v>
      </c>
      <c r="C13" s="71"/>
      <c r="D13" s="71"/>
      <c r="E13" s="71"/>
      <c r="F13" s="71"/>
      <c r="G13" s="80"/>
      <c r="H13" s="82"/>
      <c r="I13" s="80">
        <v>-25.570078304000003</v>
      </c>
      <c r="J13" s="81">
        <f t="shared" si="0"/>
        <v>0.88866656183938908</v>
      </c>
      <c r="K13" s="81">
        <f>I13/'סכום נכסי הקרן'!$C$42</f>
        <v>-1.4883071210804156E-3</v>
      </c>
    </row>
    <row r="14" spans="2:11">
      <c r="B14" s="76" t="s">
        <v>1278</v>
      </c>
      <c r="C14" s="73" t="s">
        <v>1279</v>
      </c>
      <c r="D14" s="86" t="s">
        <v>526</v>
      </c>
      <c r="E14" s="86" t="s">
        <v>121</v>
      </c>
      <c r="F14" s="93">
        <v>44817</v>
      </c>
      <c r="G14" s="83">
        <v>8610.6537000000008</v>
      </c>
      <c r="H14" s="85">
        <v>-9.2288379999999997</v>
      </c>
      <c r="I14" s="83">
        <v>-0.79466331499999998</v>
      </c>
      <c r="J14" s="84">
        <f t="shared" si="0"/>
        <v>2.7617855039985151E-2</v>
      </c>
      <c r="K14" s="84">
        <f>I14/'סכום נכסי הקרן'!$C$42</f>
        <v>-4.6253400420399013E-5</v>
      </c>
    </row>
    <row r="15" spans="2:11">
      <c r="B15" s="76" t="s">
        <v>1280</v>
      </c>
      <c r="C15" s="73" t="s">
        <v>1281</v>
      </c>
      <c r="D15" s="86" t="s">
        <v>526</v>
      </c>
      <c r="E15" s="86" t="s">
        <v>121</v>
      </c>
      <c r="F15" s="93">
        <v>44951</v>
      </c>
      <c r="G15" s="83">
        <v>16345.845477999997</v>
      </c>
      <c r="H15" s="85">
        <v>-8.1840799999999998</v>
      </c>
      <c r="I15" s="83">
        <v>-1.3377571340000001</v>
      </c>
      <c r="J15" s="84">
        <f t="shared" si="0"/>
        <v>4.6492623867402251E-2</v>
      </c>
      <c r="K15" s="84">
        <f>I15/'סכום נכסי הקרן'!$C$42</f>
        <v>-7.7864191307418527E-5</v>
      </c>
    </row>
    <row r="16" spans="2:11" s="6" customFormat="1">
      <c r="B16" s="76" t="s">
        <v>1282</v>
      </c>
      <c r="C16" s="73" t="s">
        <v>1283</v>
      </c>
      <c r="D16" s="86" t="s">
        <v>526</v>
      </c>
      <c r="E16" s="86" t="s">
        <v>121</v>
      </c>
      <c r="F16" s="93">
        <v>44816</v>
      </c>
      <c r="G16" s="83">
        <v>4567.6290600000002</v>
      </c>
      <c r="H16" s="85">
        <v>-8.3749749999999992</v>
      </c>
      <c r="I16" s="83">
        <v>-0.38253778999999999</v>
      </c>
      <c r="J16" s="84">
        <f t="shared" si="0"/>
        <v>1.3294779099669753E-2</v>
      </c>
      <c r="K16" s="84">
        <f>I16/'סכום נכסי הקרן'!$C$42</f>
        <v>-2.2265622739618364E-5</v>
      </c>
    </row>
    <row r="17" spans="2:11" s="6" customFormat="1">
      <c r="B17" s="76" t="s">
        <v>1284</v>
      </c>
      <c r="C17" s="73" t="s">
        <v>1285</v>
      </c>
      <c r="D17" s="86" t="s">
        <v>526</v>
      </c>
      <c r="E17" s="86" t="s">
        <v>121</v>
      </c>
      <c r="F17" s="93">
        <v>44816</v>
      </c>
      <c r="G17" s="83">
        <v>4264.402212</v>
      </c>
      <c r="H17" s="85">
        <v>-8.3424010000000006</v>
      </c>
      <c r="I17" s="83">
        <v>-0.35575351500000002</v>
      </c>
      <c r="J17" s="84">
        <f t="shared" si="0"/>
        <v>1.2363914153046291E-2</v>
      </c>
      <c r="K17" s="84">
        <f>I17/'סכום נכסי הקרן'!$C$42</f>
        <v>-2.0706643265971612E-5</v>
      </c>
    </row>
    <row r="18" spans="2:11" s="6" customFormat="1">
      <c r="B18" s="76" t="s">
        <v>1286</v>
      </c>
      <c r="C18" s="73" t="s">
        <v>1287</v>
      </c>
      <c r="D18" s="86" t="s">
        <v>526</v>
      </c>
      <c r="E18" s="86" t="s">
        <v>121</v>
      </c>
      <c r="F18" s="93">
        <v>44900</v>
      </c>
      <c r="G18" s="83">
        <v>8116.3032990000002</v>
      </c>
      <c r="H18" s="85">
        <v>-7.8495699999999999</v>
      </c>
      <c r="I18" s="83">
        <v>-0.63709491299999998</v>
      </c>
      <c r="J18" s="84">
        <f t="shared" si="0"/>
        <v>2.2141697775423231E-2</v>
      </c>
      <c r="K18" s="84">
        <f>I18/'סכום נכסי הקרן'!$C$42</f>
        <v>-3.7082127185886607E-5</v>
      </c>
    </row>
    <row r="19" spans="2:11">
      <c r="B19" s="76" t="s">
        <v>1288</v>
      </c>
      <c r="C19" s="73" t="s">
        <v>1289</v>
      </c>
      <c r="D19" s="86" t="s">
        <v>526</v>
      </c>
      <c r="E19" s="86" t="s">
        <v>121</v>
      </c>
      <c r="F19" s="93">
        <v>44900</v>
      </c>
      <c r="G19" s="83">
        <v>13390.671924</v>
      </c>
      <c r="H19" s="85">
        <v>-7.827007</v>
      </c>
      <c r="I19" s="83">
        <v>-1.0480888800000001</v>
      </c>
      <c r="J19" s="84">
        <f t="shared" si="0"/>
        <v>3.6425447369318159E-2</v>
      </c>
      <c r="K19" s="84">
        <f>I19/'סכום נכסי הקרן'!$C$42</f>
        <v>-6.1004042501707205E-5</v>
      </c>
    </row>
    <row r="20" spans="2:11">
      <c r="B20" s="76" t="s">
        <v>1290</v>
      </c>
      <c r="C20" s="73" t="s">
        <v>1291</v>
      </c>
      <c r="D20" s="86" t="s">
        <v>526</v>
      </c>
      <c r="E20" s="86" t="s">
        <v>121</v>
      </c>
      <c r="F20" s="93">
        <v>44900</v>
      </c>
      <c r="G20" s="83">
        <v>6130.4558399999987</v>
      </c>
      <c r="H20" s="85">
        <v>-7.7625950000000001</v>
      </c>
      <c r="I20" s="83">
        <v>-0.47588243399999997</v>
      </c>
      <c r="J20" s="84">
        <f t="shared" si="0"/>
        <v>1.6538893680133327E-2</v>
      </c>
      <c r="K20" s="84">
        <f>I20/'סכום נכסי הקרן'!$C$42</f>
        <v>-2.7698750347920748E-5</v>
      </c>
    </row>
    <row r="21" spans="2:11">
      <c r="B21" s="76" t="s">
        <v>1292</v>
      </c>
      <c r="C21" s="73" t="s">
        <v>1293</v>
      </c>
      <c r="D21" s="86" t="s">
        <v>526</v>
      </c>
      <c r="E21" s="86" t="s">
        <v>121</v>
      </c>
      <c r="F21" s="93">
        <v>44881</v>
      </c>
      <c r="G21" s="83">
        <v>2611.202479</v>
      </c>
      <c r="H21" s="85">
        <v>-7.5780830000000003</v>
      </c>
      <c r="I21" s="83">
        <v>-0.19787909299999998</v>
      </c>
      <c r="J21" s="84">
        <f t="shared" si="0"/>
        <v>6.8771214208091886E-3</v>
      </c>
      <c r="K21" s="84">
        <f>I21/'סכום נכסי הקרן'!$C$42</f>
        <v>-1.1517558128821355E-5</v>
      </c>
    </row>
    <row r="22" spans="2:11">
      <c r="B22" s="76" t="s">
        <v>1294</v>
      </c>
      <c r="C22" s="73" t="s">
        <v>1295</v>
      </c>
      <c r="D22" s="86" t="s">
        <v>526</v>
      </c>
      <c r="E22" s="86" t="s">
        <v>121</v>
      </c>
      <c r="F22" s="93">
        <v>44949</v>
      </c>
      <c r="G22" s="83">
        <v>7681.3806000000004</v>
      </c>
      <c r="H22" s="85">
        <v>-7.5505560000000003</v>
      </c>
      <c r="I22" s="83">
        <v>-0.57998696099999991</v>
      </c>
      <c r="J22" s="84">
        <f t="shared" si="0"/>
        <v>2.0156958943020439E-2</v>
      </c>
      <c r="K22" s="84">
        <f>I22/'סכום נכסי הקרן'!$C$42</f>
        <v>-3.3758157246435041E-5</v>
      </c>
    </row>
    <row r="23" spans="2:11">
      <c r="B23" s="76" t="s">
        <v>1296</v>
      </c>
      <c r="C23" s="73" t="s">
        <v>1297</v>
      </c>
      <c r="D23" s="86" t="s">
        <v>526</v>
      </c>
      <c r="E23" s="86" t="s">
        <v>121</v>
      </c>
      <c r="F23" s="93">
        <v>44949</v>
      </c>
      <c r="G23" s="83">
        <v>10762.584693000001</v>
      </c>
      <c r="H23" s="85">
        <v>-7.4723850000000001</v>
      </c>
      <c r="I23" s="83">
        <v>-0.80422178</v>
      </c>
      <c r="J23" s="84">
        <f t="shared" si="0"/>
        <v>2.7950051450454625E-2</v>
      </c>
      <c r="K23" s="84">
        <f>I23/'סכום נכסי הקרן'!$C$42</f>
        <v>-4.680975114240179E-5</v>
      </c>
    </row>
    <row r="24" spans="2:11">
      <c r="B24" s="76" t="s">
        <v>1298</v>
      </c>
      <c r="C24" s="73" t="s">
        <v>1299</v>
      </c>
      <c r="D24" s="86" t="s">
        <v>526</v>
      </c>
      <c r="E24" s="86" t="s">
        <v>121</v>
      </c>
      <c r="F24" s="93">
        <v>44810</v>
      </c>
      <c r="G24" s="83">
        <v>3076.3059539999999</v>
      </c>
      <c r="H24" s="85">
        <v>-7.3087609999999996</v>
      </c>
      <c r="I24" s="83">
        <v>-0.22483983900000004</v>
      </c>
      <c r="J24" s="84">
        <f t="shared" si="0"/>
        <v>7.8141194685897898E-3</v>
      </c>
      <c r="K24" s="84">
        <f>I24/'סכום נכסי הקרן'!$C$42</f>
        <v>-1.3086809101946588E-5</v>
      </c>
    </row>
    <row r="25" spans="2:11">
      <c r="B25" s="76" t="s">
        <v>1300</v>
      </c>
      <c r="C25" s="73" t="s">
        <v>1301</v>
      </c>
      <c r="D25" s="86" t="s">
        <v>526</v>
      </c>
      <c r="E25" s="86" t="s">
        <v>121</v>
      </c>
      <c r="F25" s="93">
        <v>44810</v>
      </c>
      <c r="G25" s="83">
        <v>3078.0454800000002</v>
      </c>
      <c r="H25" s="85">
        <v>-7.2481159999999996</v>
      </c>
      <c r="I25" s="83">
        <v>-0.22310031299999999</v>
      </c>
      <c r="J25" s="84">
        <f t="shared" si="0"/>
        <v>7.7536637057535676E-3</v>
      </c>
      <c r="K25" s="84">
        <f>I25/'סכום נכסי הקרן'!$C$42</f>
        <v>-1.2985559942584429E-5</v>
      </c>
    </row>
    <row r="26" spans="2:11">
      <c r="B26" s="76" t="s">
        <v>1302</v>
      </c>
      <c r="C26" s="73" t="s">
        <v>1303</v>
      </c>
      <c r="D26" s="86" t="s">
        <v>526</v>
      </c>
      <c r="E26" s="86" t="s">
        <v>121</v>
      </c>
      <c r="F26" s="93">
        <v>44949</v>
      </c>
      <c r="G26" s="83">
        <v>7707.2446050000008</v>
      </c>
      <c r="H26" s="85">
        <v>-7.3417870000000001</v>
      </c>
      <c r="I26" s="83">
        <v>-0.56584949700000009</v>
      </c>
      <c r="J26" s="84">
        <f t="shared" si="0"/>
        <v>1.9665623274171797E-2</v>
      </c>
      <c r="K26" s="84">
        <f>I26/'סכום נכסי הקרן'!$C$42</f>
        <v>-3.2935285759884833E-5</v>
      </c>
    </row>
    <row r="27" spans="2:11">
      <c r="B27" s="76" t="s">
        <v>1304</v>
      </c>
      <c r="C27" s="73" t="s">
        <v>1305</v>
      </c>
      <c r="D27" s="86" t="s">
        <v>526</v>
      </c>
      <c r="E27" s="86" t="s">
        <v>121</v>
      </c>
      <c r="F27" s="93">
        <v>44879</v>
      </c>
      <c r="G27" s="83">
        <v>8176.2299699999994</v>
      </c>
      <c r="H27" s="85">
        <v>-7.138477</v>
      </c>
      <c r="I27" s="83">
        <v>-0.58365827699999995</v>
      </c>
      <c r="J27" s="84">
        <f t="shared" si="0"/>
        <v>2.0284552442279908E-2</v>
      </c>
      <c r="K27" s="84">
        <f>I27/'סכום נכסי הקרן'!$C$42</f>
        <v>-3.3971846296643459E-5</v>
      </c>
    </row>
    <row r="28" spans="2:11">
      <c r="B28" s="76" t="s">
        <v>1306</v>
      </c>
      <c r="C28" s="73" t="s">
        <v>1307</v>
      </c>
      <c r="D28" s="86" t="s">
        <v>526</v>
      </c>
      <c r="E28" s="86" t="s">
        <v>121</v>
      </c>
      <c r="F28" s="93">
        <v>44889</v>
      </c>
      <c r="G28" s="83">
        <v>7290.3351240000002</v>
      </c>
      <c r="H28" s="85">
        <v>-7.0665060000000004</v>
      </c>
      <c r="I28" s="83">
        <v>-0.51517200000000007</v>
      </c>
      <c r="J28" s="84">
        <f t="shared" si="0"/>
        <v>1.7904369495978598E-2</v>
      </c>
      <c r="K28" s="84">
        <f>I28/'סכום נכסי הקרן'!$C$42</f>
        <v>-2.9985600633115681E-5</v>
      </c>
    </row>
    <row r="29" spans="2:11">
      <c r="B29" s="76" t="s">
        <v>1308</v>
      </c>
      <c r="C29" s="73" t="s">
        <v>1309</v>
      </c>
      <c r="D29" s="86" t="s">
        <v>526</v>
      </c>
      <c r="E29" s="86" t="s">
        <v>121</v>
      </c>
      <c r="F29" s="93">
        <v>44879</v>
      </c>
      <c r="G29" s="83">
        <v>6482.7373209999987</v>
      </c>
      <c r="H29" s="85">
        <v>-7.0812819999999999</v>
      </c>
      <c r="I29" s="83">
        <v>-0.45906091199999999</v>
      </c>
      <c r="J29" s="84">
        <f t="shared" si="0"/>
        <v>1.5954275833331227E-2</v>
      </c>
      <c r="K29" s="84">
        <f>I29/'סכום נכסי הקרן'!$C$42</f>
        <v>-2.6719653190596266E-5</v>
      </c>
    </row>
    <row r="30" spans="2:11">
      <c r="B30" s="76" t="s">
        <v>1310</v>
      </c>
      <c r="C30" s="73" t="s">
        <v>1311</v>
      </c>
      <c r="D30" s="86" t="s">
        <v>526</v>
      </c>
      <c r="E30" s="86" t="s">
        <v>121</v>
      </c>
      <c r="F30" s="93">
        <v>44959</v>
      </c>
      <c r="G30" s="83">
        <v>1544.5159799999999</v>
      </c>
      <c r="H30" s="85">
        <v>-6.1380140000000001</v>
      </c>
      <c r="I30" s="83">
        <v>-9.4802601E-2</v>
      </c>
      <c r="J30" s="84">
        <f t="shared" si="0"/>
        <v>3.2947846495613698E-3</v>
      </c>
      <c r="K30" s="84">
        <f>I30/'סכום נכסי הקרן'!$C$42</f>
        <v>-5.5179880361638693E-6</v>
      </c>
    </row>
    <row r="31" spans="2:11">
      <c r="B31" s="76" t="s">
        <v>1312</v>
      </c>
      <c r="C31" s="73" t="s">
        <v>1313</v>
      </c>
      <c r="D31" s="86" t="s">
        <v>526</v>
      </c>
      <c r="E31" s="86" t="s">
        <v>121</v>
      </c>
      <c r="F31" s="93">
        <v>44879</v>
      </c>
      <c r="G31" s="83">
        <v>5407.4081249999999</v>
      </c>
      <c r="H31" s="85">
        <v>-6.9797529999999997</v>
      </c>
      <c r="I31" s="83">
        <v>-0.37742373599999995</v>
      </c>
      <c r="J31" s="84">
        <f t="shared" si="0"/>
        <v>1.3117044454855229E-2</v>
      </c>
      <c r="K31" s="84">
        <f>I31/'סכום נכסי הקרן'!$C$42</f>
        <v>-2.1967959083868071E-5</v>
      </c>
    </row>
    <row r="32" spans="2:11">
      <c r="B32" s="76" t="s">
        <v>1314</v>
      </c>
      <c r="C32" s="73" t="s">
        <v>1315</v>
      </c>
      <c r="D32" s="86" t="s">
        <v>526</v>
      </c>
      <c r="E32" s="86" t="s">
        <v>121</v>
      </c>
      <c r="F32" s="93">
        <v>44958</v>
      </c>
      <c r="G32" s="83">
        <v>6523.4971619999988</v>
      </c>
      <c r="H32" s="85">
        <v>-5.5488939999999998</v>
      </c>
      <c r="I32" s="83">
        <v>-0.36198196100000002</v>
      </c>
      <c r="J32" s="84">
        <f t="shared" si="0"/>
        <v>1.2580378554391376E-2</v>
      </c>
      <c r="K32" s="84">
        <f>I32/'סכום נכסי הקרן'!$C$42</f>
        <v>-2.1069170139173042E-5</v>
      </c>
    </row>
    <row r="33" spans="2:11">
      <c r="B33" s="76" t="s">
        <v>1316</v>
      </c>
      <c r="C33" s="73" t="s">
        <v>1317</v>
      </c>
      <c r="D33" s="86" t="s">
        <v>526</v>
      </c>
      <c r="E33" s="86" t="s">
        <v>121</v>
      </c>
      <c r="F33" s="93">
        <v>44958</v>
      </c>
      <c r="G33" s="83">
        <v>7766.7547050000003</v>
      </c>
      <c r="H33" s="85">
        <v>-5.5395630000000002</v>
      </c>
      <c r="I33" s="83">
        <v>-0.43024425100000002</v>
      </c>
      <c r="J33" s="84">
        <f t="shared" si="0"/>
        <v>1.4952777020926135E-2</v>
      </c>
      <c r="K33" s="84">
        <f>I33/'סכום נכסי הקרן'!$C$42</f>
        <v>-2.504237863311667E-5</v>
      </c>
    </row>
    <row r="34" spans="2:11">
      <c r="B34" s="76" t="s">
        <v>1318</v>
      </c>
      <c r="C34" s="73" t="s">
        <v>1319</v>
      </c>
      <c r="D34" s="86" t="s">
        <v>526</v>
      </c>
      <c r="E34" s="86" t="s">
        <v>121</v>
      </c>
      <c r="F34" s="93">
        <v>44963</v>
      </c>
      <c r="G34" s="83">
        <v>15543.122579999999</v>
      </c>
      <c r="H34" s="85">
        <v>-5.4690630000000002</v>
      </c>
      <c r="I34" s="83">
        <v>-0.85006322499999998</v>
      </c>
      <c r="J34" s="84">
        <f t="shared" si="0"/>
        <v>2.9543232309487296E-2</v>
      </c>
      <c r="K34" s="84">
        <f>I34/'סכום נכסי הקרן'!$C$42</f>
        <v>-4.9477953727586808E-5</v>
      </c>
    </row>
    <row r="35" spans="2:11">
      <c r="B35" s="76" t="s">
        <v>1320</v>
      </c>
      <c r="C35" s="73" t="s">
        <v>1321</v>
      </c>
      <c r="D35" s="86" t="s">
        <v>526</v>
      </c>
      <c r="E35" s="86" t="s">
        <v>121</v>
      </c>
      <c r="F35" s="93">
        <v>44882</v>
      </c>
      <c r="G35" s="83">
        <v>6997.0831159999998</v>
      </c>
      <c r="H35" s="85">
        <v>-6.2648060000000001</v>
      </c>
      <c r="I35" s="83">
        <v>-0.43835368600000002</v>
      </c>
      <c r="J35" s="84">
        <f t="shared" si="0"/>
        <v>1.5234613612673399E-2</v>
      </c>
      <c r="K35" s="84">
        <f>I35/'סכום נכסי הקרן'!$C$42</f>
        <v>-2.5514388523542023E-5</v>
      </c>
    </row>
    <row r="36" spans="2:11">
      <c r="B36" s="76" t="s">
        <v>1322</v>
      </c>
      <c r="C36" s="73" t="s">
        <v>1323</v>
      </c>
      <c r="D36" s="86" t="s">
        <v>526</v>
      </c>
      <c r="E36" s="86" t="s">
        <v>121</v>
      </c>
      <c r="F36" s="93">
        <v>44894</v>
      </c>
      <c r="G36" s="83">
        <v>7348.52628</v>
      </c>
      <c r="H36" s="85">
        <v>-6.2134239999999998</v>
      </c>
      <c r="I36" s="83">
        <v>-0.45659506699999997</v>
      </c>
      <c r="J36" s="84">
        <f t="shared" si="0"/>
        <v>1.5868577464631429E-2</v>
      </c>
      <c r="K36" s="84">
        <f>I36/'סכום נכסי הקרן'!$C$42</f>
        <v>-2.6576128613575066E-5</v>
      </c>
    </row>
    <row r="37" spans="2:11">
      <c r="B37" s="76" t="s">
        <v>1324</v>
      </c>
      <c r="C37" s="73" t="s">
        <v>1325</v>
      </c>
      <c r="D37" s="86" t="s">
        <v>526</v>
      </c>
      <c r="E37" s="86" t="s">
        <v>121</v>
      </c>
      <c r="F37" s="93">
        <v>44943</v>
      </c>
      <c r="G37" s="83">
        <v>8288.9948700000004</v>
      </c>
      <c r="H37" s="85">
        <v>-6.0165389999999999</v>
      </c>
      <c r="I37" s="83">
        <v>-0.49871064500000001</v>
      </c>
      <c r="J37" s="84">
        <f t="shared" si="0"/>
        <v>1.7332268950288079E-2</v>
      </c>
      <c r="K37" s="84">
        <f>I37/'סכום נכסי הקרן'!$C$42</f>
        <v>-2.9027467006074723E-5</v>
      </c>
    </row>
    <row r="38" spans="2:11">
      <c r="B38" s="76" t="s">
        <v>1326</v>
      </c>
      <c r="C38" s="73" t="s">
        <v>1327</v>
      </c>
      <c r="D38" s="86" t="s">
        <v>526</v>
      </c>
      <c r="E38" s="86" t="s">
        <v>121</v>
      </c>
      <c r="F38" s="93">
        <v>44825</v>
      </c>
      <c r="G38" s="83">
        <v>4615.5429450000001</v>
      </c>
      <c r="H38" s="85">
        <v>-5.8796650000000001</v>
      </c>
      <c r="I38" s="83">
        <v>-0.27137845800000004</v>
      </c>
      <c r="J38" s="84">
        <f t="shared" si="0"/>
        <v>9.4315300235278884E-3</v>
      </c>
      <c r="K38" s="84">
        <f>I38/'סכום נכסי הקרן'!$C$42</f>
        <v>-1.5795590719252516E-5</v>
      </c>
    </row>
    <row r="39" spans="2:11">
      <c r="B39" s="76" t="s">
        <v>1328</v>
      </c>
      <c r="C39" s="73" t="s">
        <v>1329</v>
      </c>
      <c r="D39" s="86" t="s">
        <v>526</v>
      </c>
      <c r="E39" s="86" t="s">
        <v>121</v>
      </c>
      <c r="F39" s="93">
        <v>44825</v>
      </c>
      <c r="G39" s="83">
        <v>6413.2203689999997</v>
      </c>
      <c r="H39" s="85">
        <v>-5.7805090000000003</v>
      </c>
      <c r="I39" s="83">
        <v>-0.37071679499999999</v>
      </c>
      <c r="J39" s="84">
        <f t="shared" si="0"/>
        <v>1.2883950362296379E-2</v>
      </c>
      <c r="K39" s="84">
        <f>I39/'סכום נכסי הקרן'!$C$42</f>
        <v>-2.1577581395841803E-5</v>
      </c>
    </row>
    <row r="40" spans="2:11">
      <c r="B40" s="76" t="s">
        <v>1330</v>
      </c>
      <c r="C40" s="73" t="s">
        <v>1331</v>
      </c>
      <c r="D40" s="86" t="s">
        <v>526</v>
      </c>
      <c r="E40" s="86" t="s">
        <v>121</v>
      </c>
      <c r="F40" s="93">
        <v>44887</v>
      </c>
      <c r="G40" s="83">
        <v>19287.399560000002</v>
      </c>
      <c r="H40" s="85">
        <v>-5.5612750000000002</v>
      </c>
      <c r="I40" s="83">
        <v>-1.072625374</v>
      </c>
      <c r="J40" s="84">
        <f t="shared" si="0"/>
        <v>3.727819257812582E-2</v>
      </c>
      <c r="K40" s="84">
        <f>I40/'סכום נכסי הקרן'!$C$42</f>
        <v>-6.2432189819536664E-5</v>
      </c>
    </row>
    <row r="41" spans="2:11">
      <c r="B41" s="76" t="s">
        <v>1332</v>
      </c>
      <c r="C41" s="73" t="s">
        <v>1333</v>
      </c>
      <c r="D41" s="86" t="s">
        <v>526</v>
      </c>
      <c r="E41" s="86" t="s">
        <v>121</v>
      </c>
      <c r="F41" s="93">
        <v>44886</v>
      </c>
      <c r="G41" s="83">
        <v>5479.5069000000003</v>
      </c>
      <c r="H41" s="85">
        <v>-5.5356240000000003</v>
      </c>
      <c r="I41" s="83">
        <v>-0.30332488699999999</v>
      </c>
      <c r="J41" s="84">
        <f t="shared" si="0"/>
        <v>1.0541801290004026E-2</v>
      </c>
      <c r="K41" s="84">
        <f>I41/'סכום נכסי הקרן'!$C$42</f>
        <v>-1.7655033510491527E-5</v>
      </c>
    </row>
    <row r="42" spans="2:11">
      <c r="B42" s="76" t="s">
        <v>1334</v>
      </c>
      <c r="C42" s="73" t="s">
        <v>1335</v>
      </c>
      <c r="D42" s="86" t="s">
        <v>526</v>
      </c>
      <c r="E42" s="86" t="s">
        <v>121</v>
      </c>
      <c r="F42" s="93">
        <v>44886</v>
      </c>
      <c r="G42" s="83">
        <v>16896.218955</v>
      </c>
      <c r="H42" s="85">
        <v>-5.44313</v>
      </c>
      <c r="I42" s="83">
        <v>-0.91968312900000004</v>
      </c>
      <c r="J42" s="84">
        <f t="shared" si="0"/>
        <v>3.1962813508563642E-2</v>
      </c>
      <c r="K42" s="84">
        <f>I42/'סכום נכסי הקרן'!$C$42</f>
        <v>-5.3530182182277393E-5</v>
      </c>
    </row>
    <row r="43" spans="2:11">
      <c r="B43" s="76" t="s">
        <v>1334</v>
      </c>
      <c r="C43" s="73" t="s">
        <v>1336</v>
      </c>
      <c r="D43" s="86" t="s">
        <v>526</v>
      </c>
      <c r="E43" s="86" t="s">
        <v>121</v>
      </c>
      <c r="F43" s="93">
        <v>44886</v>
      </c>
      <c r="G43" s="83">
        <v>1566.9467099999999</v>
      </c>
      <c r="H43" s="85">
        <v>-5.44313</v>
      </c>
      <c r="I43" s="83">
        <v>-8.5290943000000008E-2</v>
      </c>
      <c r="J43" s="84">
        <f t="shared" si="0"/>
        <v>2.964214977002728E-3</v>
      </c>
      <c r="K43" s="84">
        <f>I43/'סכום נכסי הקרן'!$C$42</f>
        <v>-4.9643617169019926E-6</v>
      </c>
    </row>
    <row r="44" spans="2:11">
      <c r="B44" s="76" t="s">
        <v>1337</v>
      </c>
      <c r="C44" s="73" t="s">
        <v>1338</v>
      </c>
      <c r="D44" s="86" t="s">
        <v>526</v>
      </c>
      <c r="E44" s="86" t="s">
        <v>121</v>
      </c>
      <c r="F44" s="93">
        <v>44964</v>
      </c>
      <c r="G44" s="83">
        <v>14487.127413000002</v>
      </c>
      <c r="H44" s="85">
        <v>-4.55396</v>
      </c>
      <c r="I44" s="83">
        <v>-0.659737986</v>
      </c>
      <c r="J44" s="84">
        <f t="shared" si="0"/>
        <v>2.2928638730126547E-2</v>
      </c>
      <c r="K44" s="84">
        <f>I44/'סכום נכסי הקרן'!$C$42</f>
        <v>-3.84000678815853E-5</v>
      </c>
    </row>
    <row r="45" spans="2:11">
      <c r="B45" s="76" t="s">
        <v>1339</v>
      </c>
      <c r="C45" s="73" t="s">
        <v>1340</v>
      </c>
      <c r="D45" s="86" t="s">
        <v>526</v>
      </c>
      <c r="E45" s="86" t="s">
        <v>121</v>
      </c>
      <c r="F45" s="93">
        <v>44964</v>
      </c>
      <c r="G45" s="83">
        <v>8148.1030490000003</v>
      </c>
      <c r="H45" s="85">
        <v>-4.5509069999999996</v>
      </c>
      <c r="I45" s="83">
        <v>-0.37081256000000001</v>
      </c>
      <c r="J45" s="84">
        <f t="shared" si="0"/>
        <v>1.2887278594313614E-2</v>
      </c>
      <c r="K45" s="84">
        <f>I45/'סכום נכסי הקרן'!$C$42</f>
        <v>-2.1583155400338614E-5</v>
      </c>
    </row>
    <row r="46" spans="2:11">
      <c r="B46" s="76" t="s">
        <v>1339</v>
      </c>
      <c r="C46" s="73" t="s">
        <v>1341</v>
      </c>
      <c r="D46" s="86" t="s">
        <v>526</v>
      </c>
      <c r="E46" s="86" t="s">
        <v>121</v>
      </c>
      <c r="F46" s="93">
        <v>44964</v>
      </c>
      <c r="G46" s="83">
        <v>3134.992068</v>
      </c>
      <c r="H46" s="85">
        <v>-4.5509069999999996</v>
      </c>
      <c r="I46" s="83">
        <v>-0.142670561</v>
      </c>
      <c r="J46" s="84">
        <f t="shared" si="0"/>
        <v>4.9583953327093739E-3</v>
      </c>
      <c r="K46" s="84">
        <f>I46/'סכום נכסי הקרן'!$C$42</f>
        <v>-8.304143983462938E-6</v>
      </c>
    </row>
    <row r="47" spans="2:11">
      <c r="B47" s="76" t="s">
        <v>1342</v>
      </c>
      <c r="C47" s="73" t="s">
        <v>1343</v>
      </c>
      <c r="D47" s="86" t="s">
        <v>526</v>
      </c>
      <c r="E47" s="86" t="s">
        <v>121</v>
      </c>
      <c r="F47" s="93">
        <v>44964</v>
      </c>
      <c r="G47" s="83">
        <v>3135.9991619999996</v>
      </c>
      <c r="H47" s="85">
        <v>-4.5173310000000004</v>
      </c>
      <c r="I47" s="83">
        <v>-0.14166346699999999</v>
      </c>
      <c r="J47" s="84">
        <f t="shared" si="0"/>
        <v>4.9233946279094555E-3</v>
      </c>
      <c r="K47" s="84">
        <f>I47/'סכום נכסי הקרן'!$C$42</f>
        <v>-8.2455260490953734E-6</v>
      </c>
    </row>
    <row r="48" spans="2:11">
      <c r="B48" s="76" t="s">
        <v>1344</v>
      </c>
      <c r="C48" s="73" t="s">
        <v>1345</v>
      </c>
      <c r="D48" s="86" t="s">
        <v>526</v>
      </c>
      <c r="E48" s="86" t="s">
        <v>121</v>
      </c>
      <c r="F48" s="93">
        <v>44964</v>
      </c>
      <c r="G48" s="83">
        <v>9410.4694440000003</v>
      </c>
      <c r="H48" s="85">
        <v>-4.4898759999999998</v>
      </c>
      <c r="I48" s="83">
        <v>-0.42251844299999997</v>
      </c>
      <c r="J48" s="84">
        <f t="shared" si="0"/>
        <v>1.4684273062855843E-2</v>
      </c>
      <c r="K48" s="84">
        <f>I48/'סכום נכסי הקרן'!$C$42</f>
        <v>-2.459269776292937E-5</v>
      </c>
    </row>
    <row r="49" spans="2:11">
      <c r="B49" s="76" t="s">
        <v>1346</v>
      </c>
      <c r="C49" s="73" t="s">
        <v>1347</v>
      </c>
      <c r="D49" s="86" t="s">
        <v>526</v>
      </c>
      <c r="E49" s="86" t="s">
        <v>121</v>
      </c>
      <c r="F49" s="93">
        <v>44964</v>
      </c>
      <c r="G49" s="83">
        <v>9280.2996000000003</v>
      </c>
      <c r="H49" s="85">
        <v>-4.31846</v>
      </c>
      <c r="I49" s="83">
        <v>-0.40076603399999999</v>
      </c>
      <c r="J49" s="84">
        <f t="shared" si="0"/>
        <v>1.3928286386243664E-2</v>
      </c>
      <c r="K49" s="84">
        <f>I49/'סכום נכסי הקרן'!$C$42</f>
        <v>-2.3326598190199892E-5</v>
      </c>
    </row>
    <row r="50" spans="2:11">
      <c r="B50" s="76" t="s">
        <v>1346</v>
      </c>
      <c r="C50" s="73" t="s">
        <v>1348</v>
      </c>
      <c r="D50" s="86" t="s">
        <v>526</v>
      </c>
      <c r="E50" s="86" t="s">
        <v>121</v>
      </c>
      <c r="F50" s="93">
        <v>44964</v>
      </c>
      <c r="G50" s="83">
        <v>13434.442209000001</v>
      </c>
      <c r="H50" s="85">
        <v>-4.31846</v>
      </c>
      <c r="I50" s="83">
        <v>-0.58016102400000003</v>
      </c>
      <c r="J50" s="84">
        <f t="shared" si="0"/>
        <v>2.0163008356163196E-2</v>
      </c>
      <c r="K50" s="84">
        <f>I50/'סכום נכסי הקרן'!$C$42</f>
        <v>-3.3768288588206344E-5</v>
      </c>
    </row>
    <row r="51" spans="2:11">
      <c r="B51" s="76" t="s">
        <v>1349</v>
      </c>
      <c r="C51" s="73" t="s">
        <v>1350</v>
      </c>
      <c r="D51" s="86" t="s">
        <v>526</v>
      </c>
      <c r="E51" s="86" t="s">
        <v>121</v>
      </c>
      <c r="F51" s="93">
        <v>44852</v>
      </c>
      <c r="G51" s="83">
        <v>15350.069819</v>
      </c>
      <c r="H51" s="85">
        <v>-4.3506479999999996</v>
      </c>
      <c r="I51" s="83">
        <v>-0.66782752000000001</v>
      </c>
      <c r="J51" s="84">
        <f t="shared" si="0"/>
        <v>2.3209783679359584E-2</v>
      </c>
      <c r="K51" s="84">
        <f>I51/'סכום נכסי הקרן'!$C$42</f>
        <v>-3.887091943375042E-5</v>
      </c>
    </row>
    <row r="52" spans="2:11">
      <c r="B52" s="76" t="s">
        <v>1351</v>
      </c>
      <c r="C52" s="73" t="s">
        <v>1352</v>
      </c>
      <c r="D52" s="86" t="s">
        <v>526</v>
      </c>
      <c r="E52" s="86" t="s">
        <v>121</v>
      </c>
      <c r="F52" s="93">
        <v>44865</v>
      </c>
      <c r="G52" s="83">
        <v>2446.182695</v>
      </c>
      <c r="H52" s="85">
        <v>-4.1592159999999998</v>
      </c>
      <c r="I52" s="83">
        <v>-0.10174203</v>
      </c>
      <c r="J52" s="84">
        <f t="shared" si="0"/>
        <v>3.5359586669907123E-3</v>
      </c>
      <c r="K52" s="84">
        <f>I52/'סכום נכסי הקרן'!$C$42</f>
        <v>-5.9218976947164716E-6</v>
      </c>
    </row>
    <row r="53" spans="2:11">
      <c r="B53" s="76" t="s">
        <v>1351</v>
      </c>
      <c r="C53" s="73" t="s">
        <v>1353</v>
      </c>
      <c r="D53" s="86" t="s">
        <v>526</v>
      </c>
      <c r="E53" s="86" t="s">
        <v>121</v>
      </c>
      <c r="F53" s="93">
        <v>44865</v>
      </c>
      <c r="G53" s="83">
        <v>4764.0123899999999</v>
      </c>
      <c r="H53" s="85">
        <v>-4.1592159999999998</v>
      </c>
      <c r="I53" s="83">
        <v>-0.19814558099999999</v>
      </c>
      <c r="J53" s="84">
        <f t="shared" si="0"/>
        <v>6.8863829870787928E-3</v>
      </c>
      <c r="K53" s="84">
        <f>I53/'סכום נכסי הקרן'!$C$42</f>
        <v>-1.1533069070296276E-5</v>
      </c>
    </row>
    <row r="54" spans="2:11">
      <c r="B54" s="76" t="s">
        <v>1351</v>
      </c>
      <c r="C54" s="73" t="s">
        <v>1354</v>
      </c>
      <c r="D54" s="86" t="s">
        <v>526</v>
      </c>
      <c r="E54" s="86" t="s">
        <v>121</v>
      </c>
      <c r="F54" s="93">
        <v>44865</v>
      </c>
      <c r="G54" s="83">
        <v>7504.2795599999999</v>
      </c>
      <c r="H54" s="85">
        <v>-4.1592159999999998</v>
      </c>
      <c r="I54" s="83">
        <v>-0.31211921999999998</v>
      </c>
      <c r="J54" s="84">
        <f t="shared" si="0"/>
        <v>1.0847440935603317E-2</v>
      </c>
      <c r="K54" s="84">
        <f>I54/'סכום נכסי הקרן'!$C$42</f>
        <v>-1.8166907908115291E-5</v>
      </c>
    </row>
    <row r="55" spans="2:11">
      <c r="B55" s="76" t="s">
        <v>1355</v>
      </c>
      <c r="C55" s="73" t="s">
        <v>1356</v>
      </c>
      <c r="D55" s="86" t="s">
        <v>526</v>
      </c>
      <c r="E55" s="86" t="s">
        <v>121</v>
      </c>
      <c r="F55" s="93">
        <v>44865</v>
      </c>
      <c r="G55" s="83">
        <v>6835.7008800000003</v>
      </c>
      <c r="H55" s="85">
        <v>-4.0482399999999998</v>
      </c>
      <c r="I55" s="83">
        <v>-0.27672554500000002</v>
      </c>
      <c r="J55" s="84">
        <f t="shared" si="0"/>
        <v>9.6173635342294474E-3</v>
      </c>
      <c r="K55" s="84">
        <f>I55/'סכום נכסי הקרן'!$C$42</f>
        <v>-1.610681806726934E-5</v>
      </c>
    </row>
    <row r="56" spans="2:11">
      <c r="B56" s="76" t="s">
        <v>1357</v>
      </c>
      <c r="C56" s="73" t="s">
        <v>1358</v>
      </c>
      <c r="D56" s="86" t="s">
        <v>526</v>
      </c>
      <c r="E56" s="86" t="s">
        <v>121</v>
      </c>
      <c r="F56" s="93">
        <v>44853</v>
      </c>
      <c r="G56" s="83">
        <v>7646.5900799999999</v>
      </c>
      <c r="H56" s="85">
        <v>-3.7877869999999998</v>
      </c>
      <c r="I56" s="83">
        <v>-0.28963657199999998</v>
      </c>
      <c r="J56" s="84">
        <f t="shared" si="0"/>
        <v>1.0066075416825075E-2</v>
      </c>
      <c r="K56" s="84">
        <f>I56/'סכום נכסי הקרן'!$C$42</f>
        <v>-1.6858304754017402E-5</v>
      </c>
    </row>
    <row r="57" spans="2:11">
      <c r="B57" s="76" t="s">
        <v>1359</v>
      </c>
      <c r="C57" s="73" t="s">
        <v>1360</v>
      </c>
      <c r="D57" s="86" t="s">
        <v>526</v>
      </c>
      <c r="E57" s="86" t="s">
        <v>121</v>
      </c>
      <c r="F57" s="93">
        <v>44867</v>
      </c>
      <c r="G57" s="83">
        <v>3982.8278850000002</v>
      </c>
      <c r="H57" s="85">
        <v>-3.8130950000000001</v>
      </c>
      <c r="I57" s="83">
        <v>-0.151869012</v>
      </c>
      <c r="J57" s="84">
        <f t="shared" si="0"/>
        <v>5.2780797594535562E-3</v>
      </c>
      <c r="K57" s="84">
        <f>I57/'סכום נכסי הקרן'!$C$42</f>
        <v>-8.839540080551451E-6</v>
      </c>
    </row>
    <row r="58" spans="2:11">
      <c r="B58" s="76" t="s">
        <v>1361</v>
      </c>
      <c r="C58" s="73" t="s">
        <v>1362</v>
      </c>
      <c r="D58" s="86" t="s">
        <v>526</v>
      </c>
      <c r="E58" s="86" t="s">
        <v>121</v>
      </c>
      <c r="F58" s="93">
        <v>44867</v>
      </c>
      <c r="G58" s="83">
        <v>3188.7342659999999</v>
      </c>
      <c r="H58" s="85">
        <v>-3.7326169999999999</v>
      </c>
      <c r="I58" s="83">
        <v>-0.119023251</v>
      </c>
      <c r="J58" s="84">
        <f t="shared" si="0"/>
        <v>4.1365529658378246E-3</v>
      </c>
      <c r="K58" s="84">
        <f>I58/'סכום נכסי הקרן'!$C$42</f>
        <v>-6.9277516451613943E-6</v>
      </c>
    </row>
    <row r="59" spans="2:11">
      <c r="B59" s="76" t="s">
        <v>1363</v>
      </c>
      <c r="C59" s="73" t="s">
        <v>1364</v>
      </c>
      <c r="D59" s="86" t="s">
        <v>526</v>
      </c>
      <c r="E59" s="86" t="s">
        <v>121</v>
      </c>
      <c r="F59" s="93">
        <v>44859</v>
      </c>
      <c r="G59" s="83">
        <v>1595.78622</v>
      </c>
      <c r="H59" s="85">
        <v>-3.395391</v>
      </c>
      <c r="I59" s="83">
        <v>-5.4183183000000003E-2</v>
      </c>
      <c r="J59" s="84">
        <f t="shared" si="0"/>
        <v>1.8830909461310516E-3</v>
      </c>
      <c r="K59" s="84">
        <f>I59/'סכום נכסי הקרן'!$C$42</f>
        <v>-3.153733678206546E-6</v>
      </c>
    </row>
    <row r="60" spans="2:11">
      <c r="B60" s="76" t="s">
        <v>1365</v>
      </c>
      <c r="C60" s="73" t="s">
        <v>1366</v>
      </c>
      <c r="D60" s="86" t="s">
        <v>526</v>
      </c>
      <c r="E60" s="86" t="s">
        <v>121</v>
      </c>
      <c r="F60" s="93">
        <v>44972</v>
      </c>
      <c r="G60" s="83">
        <v>5588.4561599999988</v>
      </c>
      <c r="H60" s="85">
        <v>-2.6334499999999998</v>
      </c>
      <c r="I60" s="83">
        <v>-0.147169203</v>
      </c>
      <c r="J60" s="84">
        <f t="shared" si="0"/>
        <v>5.1147418511500653E-3</v>
      </c>
      <c r="K60" s="84">
        <f>I60/'סכום נכסי הקרן'!$C$42</f>
        <v>-8.5659875665834505E-6</v>
      </c>
    </row>
    <row r="61" spans="2:11">
      <c r="B61" s="76" t="s">
        <v>1367</v>
      </c>
      <c r="C61" s="73" t="s">
        <v>1368</v>
      </c>
      <c r="D61" s="86" t="s">
        <v>526</v>
      </c>
      <c r="E61" s="86" t="s">
        <v>121</v>
      </c>
      <c r="F61" s="93">
        <v>44972</v>
      </c>
      <c r="G61" s="83">
        <v>3195.2345999999998</v>
      </c>
      <c r="H61" s="85">
        <v>-2.5746340000000001</v>
      </c>
      <c r="I61" s="83">
        <v>-8.226560799999999E-2</v>
      </c>
      <c r="J61" s="84">
        <f t="shared" si="0"/>
        <v>2.8590720039973691E-3</v>
      </c>
      <c r="K61" s="84">
        <f>I61/'סכום נכסי הקרן'!$C$42</f>
        <v>-4.7882720088212201E-6</v>
      </c>
    </row>
    <row r="62" spans="2:11">
      <c r="B62" s="76" t="s">
        <v>1369</v>
      </c>
      <c r="C62" s="73" t="s">
        <v>1370</v>
      </c>
      <c r="D62" s="86" t="s">
        <v>526</v>
      </c>
      <c r="E62" s="86" t="s">
        <v>121</v>
      </c>
      <c r="F62" s="93">
        <v>44929</v>
      </c>
      <c r="G62" s="83">
        <v>196964.14</v>
      </c>
      <c r="H62" s="85">
        <v>-3.0847440000000002</v>
      </c>
      <c r="I62" s="83">
        <v>-6.0758400000000004</v>
      </c>
      <c r="J62" s="84">
        <f t="shared" si="0"/>
        <v>0.21116070818764723</v>
      </c>
      <c r="K62" s="84">
        <f>I62/'סכום נכסי הקרן'!$C$42</f>
        <v>-3.5364443671377627E-4</v>
      </c>
    </row>
    <row r="63" spans="2:11">
      <c r="B63" s="76" t="s">
        <v>1371</v>
      </c>
      <c r="C63" s="73" t="s">
        <v>1372</v>
      </c>
      <c r="D63" s="86" t="s">
        <v>526</v>
      </c>
      <c r="E63" s="86" t="s">
        <v>121</v>
      </c>
      <c r="F63" s="93">
        <v>44993</v>
      </c>
      <c r="G63" s="83">
        <v>5687.7922500000013</v>
      </c>
      <c r="H63" s="85">
        <v>-0.74103200000000002</v>
      </c>
      <c r="I63" s="83">
        <v>-4.2148347999999995E-2</v>
      </c>
      <c r="J63" s="84">
        <f t="shared" si="0"/>
        <v>1.4648303794404401E-3</v>
      </c>
      <c r="K63" s="84">
        <f>I63/'סכום נכסי הקרן'!$C$42</f>
        <v>-2.4532457712639268E-6</v>
      </c>
    </row>
    <row r="64" spans="2:11">
      <c r="B64" s="76" t="s">
        <v>1373</v>
      </c>
      <c r="C64" s="73" t="s">
        <v>1374</v>
      </c>
      <c r="D64" s="86" t="s">
        <v>526</v>
      </c>
      <c r="E64" s="86" t="s">
        <v>121</v>
      </c>
      <c r="F64" s="93">
        <v>44993</v>
      </c>
      <c r="G64" s="83">
        <v>9256.1578420000005</v>
      </c>
      <c r="H64" s="85">
        <v>-0.30243799999999998</v>
      </c>
      <c r="I64" s="83">
        <v>-2.7994142E-2</v>
      </c>
      <c r="J64" s="84">
        <f t="shared" si="0"/>
        <v>9.729128564652063E-4</v>
      </c>
      <c r="K64" s="84">
        <f>I64/'סכום נכסי הקרן'!$C$42</f>
        <v>-1.6293998161366109E-6</v>
      </c>
    </row>
    <row r="65" spans="2:11">
      <c r="B65" s="76" t="s">
        <v>1375</v>
      </c>
      <c r="C65" s="73" t="s">
        <v>1376</v>
      </c>
      <c r="D65" s="86" t="s">
        <v>526</v>
      </c>
      <c r="E65" s="86" t="s">
        <v>121</v>
      </c>
      <c r="F65" s="93">
        <v>44986</v>
      </c>
      <c r="G65" s="83">
        <v>7810.9783189999998</v>
      </c>
      <c r="H65" s="85">
        <v>-0.31822299999999998</v>
      </c>
      <c r="I65" s="83">
        <v>-2.4856325999999998E-2</v>
      </c>
      <c r="J65" s="84">
        <f t="shared" si="0"/>
        <v>8.6386070092415665E-4</v>
      </c>
      <c r="K65" s="84">
        <f>I65/'סכום נכסי הקרן'!$C$42</f>
        <v>-1.4467631483126598E-6</v>
      </c>
    </row>
    <row r="66" spans="2:11">
      <c r="B66" s="76" t="s">
        <v>1377</v>
      </c>
      <c r="C66" s="73" t="s">
        <v>1378</v>
      </c>
      <c r="D66" s="86" t="s">
        <v>526</v>
      </c>
      <c r="E66" s="86" t="s">
        <v>121</v>
      </c>
      <c r="F66" s="93">
        <v>44993</v>
      </c>
      <c r="G66" s="83">
        <v>6534.9414119999992</v>
      </c>
      <c r="H66" s="85">
        <v>-0.54893000000000003</v>
      </c>
      <c r="I66" s="83">
        <v>-3.5872230999999997E-2</v>
      </c>
      <c r="J66" s="84">
        <f t="shared" si="0"/>
        <v>1.2467092125913242E-3</v>
      </c>
      <c r="K66" s="84">
        <f>I66/'סכום נכסי הקרן'!$C$42</f>
        <v>-2.0879442061774936E-6</v>
      </c>
    </row>
    <row r="67" spans="2:11">
      <c r="B67" s="76" t="s">
        <v>1379</v>
      </c>
      <c r="C67" s="73" t="s">
        <v>1380</v>
      </c>
      <c r="D67" s="86" t="s">
        <v>526</v>
      </c>
      <c r="E67" s="86" t="s">
        <v>121</v>
      </c>
      <c r="F67" s="93">
        <v>44980</v>
      </c>
      <c r="G67" s="83">
        <v>4905.0513270000001</v>
      </c>
      <c r="H67" s="85">
        <v>-0.173679</v>
      </c>
      <c r="I67" s="83">
        <v>-8.519024E-3</v>
      </c>
      <c r="J67" s="84">
        <f t="shared" si="0"/>
        <v>2.960715128949352E-4</v>
      </c>
      <c r="K67" s="84">
        <f>I67/'סכום נכסי הקרן'!$C$42</f>
        <v>-4.9585002959774139E-7</v>
      </c>
    </row>
    <row r="68" spans="2:11">
      <c r="B68" s="76" t="s">
        <v>1381</v>
      </c>
      <c r="C68" s="73" t="s">
        <v>1382</v>
      </c>
      <c r="D68" s="86" t="s">
        <v>526</v>
      </c>
      <c r="E68" s="86" t="s">
        <v>121</v>
      </c>
      <c r="F68" s="93">
        <v>44991</v>
      </c>
      <c r="G68" s="83">
        <v>6547.7589719999996</v>
      </c>
      <c r="H68" s="85">
        <v>-1.6331999999999999E-2</v>
      </c>
      <c r="I68" s="83">
        <v>-1.0694109999999999E-3</v>
      </c>
      <c r="J68" s="84">
        <f t="shared" si="0"/>
        <v>3.7166479713695555E-5</v>
      </c>
      <c r="K68" s="84">
        <f>I68/'סכום נכסי הקרן'!$C$42</f>
        <v>-6.2245097091186757E-8</v>
      </c>
    </row>
    <row r="69" spans="2:11">
      <c r="B69" s="76" t="s">
        <v>1383</v>
      </c>
      <c r="C69" s="73" t="s">
        <v>1384</v>
      </c>
      <c r="D69" s="86" t="s">
        <v>526</v>
      </c>
      <c r="E69" s="86" t="s">
        <v>121</v>
      </c>
      <c r="F69" s="93">
        <v>44991</v>
      </c>
      <c r="G69" s="83">
        <v>5735.8581000000004</v>
      </c>
      <c r="H69" s="85">
        <v>-7.5230000000000005E-2</v>
      </c>
      <c r="I69" s="83">
        <v>-4.3150760000000002E-3</v>
      </c>
      <c r="J69" s="84">
        <f t="shared" si="0"/>
        <v>1.4996683652688682E-4</v>
      </c>
      <c r="K69" s="84">
        <f>I69/'סכום נכסי הקרן'!$C$42</f>
        <v>-2.5115911896908654E-7</v>
      </c>
    </row>
    <row r="70" spans="2:11">
      <c r="B70" s="76" t="s">
        <v>1385</v>
      </c>
      <c r="C70" s="73" t="s">
        <v>1386</v>
      </c>
      <c r="D70" s="86" t="s">
        <v>526</v>
      </c>
      <c r="E70" s="86" t="s">
        <v>121</v>
      </c>
      <c r="F70" s="93">
        <v>44987</v>
      </c>
      <c r="G70" s="83">
        <v>822.84157500000003</v>
      </c>
      <c r="H70" s="85">
        <v>0.42128700000000002</v>
      </c>
      <c r="I70" s="83">
        <v>3.4665230000000004E-3</v>
      </c>
      <c r="J70" s="84">
        <f t="shared" si="0"/>
        <v>-1.2047609081686935E-4</v>
      </c>
      <c r="K70" s="84">
        <f>I70/'סכום נכסי הקרן'!$C$42</f>
        <v>2.0176906792975952E-7</v>
      </c>
    </row>
    <row r="71" spans="2:11">
      <c r="B71" s="76" t="s">
        <v>1387</v>
      </c>
      <c r="C71" s="73" t="s">
        <v>1388</v>
      </c>
      <c r="D71" s="86" t="s">
        <v>526</v>
      </c>
      <c r="E71" s="86" t="s">
        <v>121</v>
      </c>
      <c r="F71" s="93">
        <v>44987</v>
      </c>
      <c r="G71" s="83">
        <v>4938.4227600000004</v>
      </c>
      <c r="H71" s="85">
        <v>0.44897799999999999</v>
      </c>
      <c r="I71" s="83">
        <v>2.2172448000000001E-2</v>
      </c>
      <c r="J71" s="84">
        <f t="shared" si="0"/>
        <v>-7.7058477871928528E-4</v>
      </c>
      <c r="K71" s="84">
        <f>I71/'סכום נכסי הקרן'!$C$42</f>
        <v>1.2905479544434178E-6</v>
      </c>
    </row>
    <row r="72" spans="2:11">
      <c r="B72" s="76" t="s">
        <v>1389</v>
      </c>
      <c r="C72" s="73" t="s">
        <v>1390</v>
      </c>
      <c r="D72" s="86" t="s">
        <v>526</v>
      </c>
      <c r="E72" s="86" t="s">
        <v>121</v>
      </c>
      <c r="F72" s="93">
        <v>45001</v>
      </c>
      <c r="G72" s="83">
        <v>8765.9892899999995</v>
      </c>
      <c r="H72" s="85">
        <v>0.37504900000000002</v>
      </c>
      <c r="I72" s="83">
        <v>3.2876718999999999E-2</v>
      </c>
      <c r="J72" s="84">
        <f t="shared" si="0"/>
        <v>-1.1426027128637812E-3</v>
      </c>
      <c r="K72" s="84">
        <f>I72/'סכום נכסי הקרן'!$C$42</f>
        <v>1.9135903466437735E-6</v>
      </c>
    </row>
    <row r="73" spans="2:11">
      <c r="B73" s="76" t="s">
        <v>1391</v>
      </c>
      <c r="C73" s="73" t="s">
        <v>1392</v>
      </c>
      <c r="D73" s="86" t="s">
        <v>526</v>
      </c>
      <c r="E73" s="86" t="s">
        <v>121</v>
      </c>
      <c r="F73" s="93">
        <v>45001</v>
      </c>
      <c r="G73" s="83">
        <v>6595.5501599999998</v>
      </c>
      <c r="H73" s="85">
        <v>0.37504900000000002</v>
      </c>
      <c r="I73" s="83">
        <v>2.4736517E-2</v>
      </c>
      <c r="J73" s="84">
        <f t="shared" si="0"/>
        <v>-8.5969683991279802E-4</v>
      </c>
      <c r="K73" s="84">
        <f>I73/'סכום נכסי הקרן'!$C$42</f>
        <v>1.4397896621250313E-6</v>
      </c>
    </row>
    <row r="74" spans="2:11">
      <c r="B74" s="76" t="s">
        <v>1393</v>
      </c>
      <c r="C74" s="73" t="s">
        <v>1394</v>
      </c>
      <c r="D74" s="86" t="s">
        <v>526</v>
      </c>
      <c r="E74" s="86" t="s">
        <v>121</v>
      </c>
      <c r="F74" s="93">
        <v>44987</v>
      </c>
      <c r="G74" s="83">
        <v>974.26921499999992</v>
      </c>
      <c r="H74" s="85">
        <v>0.70639799999999997</v>
      </c>
      <c r="I74" s="83">
        <v>6.8822219999999995E-3</v>
      </c>
      <c r="J74" s="84">
        <f t="shared" si="0"/>
        <v>-2.3918583626701917E-4</v>
      </c>
      <c r="K74" s="84">
        <f>I74/'סכום נכסי הקרן'!$C$42</f>
        <v>4.005799235215474E-7</v>
      </c>
    </row>
    <row r="75" spans="2:11">
      <c r="B75" s="76" t="s">
        <v>1395</v>
      </c>
      <c r="C75" s="73" t="s">
        <v>1396</v>
      </c>
      <c r="D75" s="86" t="s">
        <v>526</v>
      </c>
      <c r="E75" s="86" t="s">
        <v>121</v>
      </c>
      <c r="F75" s="93">
        <v>44985</v>
      </c>
      <c r="G75" s="83">
        <v>8268.4706249999999</v>
      </c>
      <c r="H75" s="85">
        <v>0.96260599999999996</v>
      </c>
      <c r="I75" s="83">
        <v>7.9592763000000011E-2</v>
      </c>
      <c r="J75" s="84">
        <f t="shared" si="0"/>
        <v>-2.7661795244265102E-3</v>
      </c>
      <c r="K75" s="84">
        <f>I75/'סכום נכסי הקרן'!$C$42</f>
        <v>4.632698991024796E-6</v>
      </c>
    </row>
    <row r="76" spans="2:11">
      <c r="B76" s="76" t="s">
        <v>1397</v>
      </c>
      <c r="C76" s="73" t="s">
        <v>1398</v>
      </c>
      <c r="D76" s="86" t="s">
        <v>526</v>
      </c>
      <c r="E76" s="86" t="s">
        <v>121</v>
      </c>
      <c r="F76" s="93">
        <v>44991</v>
      </c>
      <c r="G76" s="83">
        <v>4961.082375</v>
      </c>
      <c r="H76" s="85">
        <v>0.99207100000000004</v>
      </c>
      <c r="I76" s="83">
        <v>4.9217453999999994E-2</v>
      </c>
      <c r="J76" s="84">
        <f t="shared" ref="J76:J122" si="1">IFERROR(I76/$I$11,0)</f>
        <v>-1.710511211920154E-3</v>
      </c>
      <c r="K76" s="84">
        <f>I76/'סכום נכסי הקרן'!$C$42</f>
        <v>2.8647032832194713E-6</v>
      </c>
    </row>
    <row r="77" spans="2:11">
      <c r="B77" s="76" t="s">
        <v>1399</v>
      </c>
      <c r="C77" s="73" t="s">
        <v>1400</v>
      </c>
      <c r="D77" s="86" t="s">
        <v>526</v>
      </c>
      <c r="E77" s="86" t="s">
        <v>121</v>
      </c>
      <c r="F77" s="93">
        <v>44991</v>
      </c>
      <c r="G77" s="83">
        <v>7119.7425869999997</v>
      </c>
      <c r="H77" s="85">
        <v>1.1152489999999999</v>
      </c>
      <c r="I77" s="83">
        <v>7.9402867000000002E-2</v>
      </c>
      <c r="J77" s="84">
        <f t="shared" si="1"/>
        <v>-2.7595798486875168E-3</v>
      </c>
      <c r="K77" s="84">
        <f>I77/'סכום נכסי הקרן'!$C$42</f>
        <v>4.6216460890467644E-6</v>
      </c>
    </row>
    <row r="78" spans="2:11">
      <c r="B78" s="76" t="s">
        <v>1401</v>
      </c>
      <c r="C78" s="73" t="s">
        <v>1402</v>
      </c>
      <c r="D78" s="86" t="s">
        <v>526</v>
      </c>
      <c r="E78" s="86" t="s">
        <v>121</v>
      </c>
      <c r="F78" s="93">
        <v>45007</v>
      </c>
      <c r="G78" s="83">
        <v>2483.6311350000001</v>
      </c>
      <c r="H78" s="85">
        <v>1.1299630000000001</v>
      </c>
      <c r="I78" s="83">
        <v>2.8064124000000003E-2</v>
      </c>
      <c r="J78" s="84">
        <f t="shared" si="1"/>
        <v>-9.753450220061666E-4</v>
      </c>
      <c r="K78" s="84">
        <f>I78/'סכום נכסי הקרן'!$C$42</f>
        <v>1.633473120399084E-6</v>
      </c>
    </row>
    <row r="79" spans="2:11">
      <c r="B79" s="76" t="s">
        <v>1401</v>
      </c>
      <c r="C79" s="73" t="s">
        <v>1403</v>
      </c>
      <c r="D79" s="86" t="s">
        <v>526</v>
      </c>
      <c r="E79" s="86" t="s">
        <v>121</v>
      </c>
      <c r="F79" s="93">
        <v>45007</v>
      </c>
      <c r="G79" s="83">
        <v>1956.10977</v>
      </c>
      <c r="H79" s="85">
        <v>1.1299630000000001</v>
      </c>
      <c r="I79" s="83">
        <v>2.2103324999999997E-2</v>
      </c>
      <c r="J79" s="84">
        <f t="shared" si="1"/>
        <v>-7.6818246700073188E-4</v>
      </c>
      <c r="K79" s="84">
        <f>I79/'סכום נכסי הקרן'!$C$42</f>
        <v>1.2865246482999104E-6</v>
      </c>
    </row>
    <row r="80" spans="2:11">
      <c r="B80" s="76" t="s">
        <v>1404</v>
      </c>
      <c r="C80" s="73" t="s">
        <v>1405</v>
      </c>
      <c r="D80" s="86" t="s">
        <v>526</v>
      </c>
      <c r="E80" s="86" t="s">
        <v>121</v>
      </c>
      <c r="F80" s="93">
        <v>44959</v>
      </c>
      <c r="G80" s="83">
        <v>13587.445642999999</v>
      </c>
      <c r="H80" s="85">
        <v>5.750807</v>
      </c>
      <c r="I80" s="83">
        <v>0.78138775299999996</v>
      </c>
      <c r="J80" s="84">
        <f t="shared" si="1"/>
        <v>-2.7156474050112307E-2</v>
      </c>
      <c r="K80" s="84">
        <f>I80/'סכום נכסי הקרן'!$C$42</f>
        <v>4.5480695963805553E-5</v>
      </c>
    </row>
    <row r="81" spans="2:11">
      <c r="B81" s="76" t="s">
        <v>1406</v>
      </c>
      <c r="C81" s="73" t="s">
        <v>1407</v>
      </c>
      <c r="D81" s="86" t="s">
        <v>526</v>
      </c>
      <c r="E81" s="86" t="s">
        <v>121</v>
      </c>
      <c r="F81" s="93">
        <v>44943</v>
      </c>
      <c r="G81" s="83">
        <v>10752.654825</v>
      </c>
      <c r="H81" s="85">
        <v>5.7536189999999996</v>
      </c>
      <c r="I81" s="83">
        <v>0.61866680899999993</v>
      </c>
      <c r="J81" s="84">
        <f t="shared" si="1"/>
        <v>-2.1501244522672068E-2</v>
      </c>
      <c r="K81" s="84">
        <f>I81/'סכום נכסי הקרן'!$C$42</f>
        <v>3.6009518878429054E-5</v>
      </c>
    </row>
    <row r="82" spans="2:11">
      <c r="B82" s="76" t="s">
        <v>1408</v>
      </c>
      <c r="C82" s="73" t="s">
        <v>1409</v>
      </c>
      <c r="D82" s="86" t="s">
        <v>526</v>
      </c>
      <c r="E82" s="86" t="s">
        <v>121</v>
      </c>
      <c r="F82" s="93">
        <v>44991</v>
      </c>
      <c r="G82" s="83">
        <v>7647.4059749999988</v>
      </c>
      <c r="H82" s="85">
        <v>0.81101900000000005</v>
      </c>
      <c r="I82" s="83">
        <v>6.2021907000000001E-2</v>
      </c>
      <c r="J82" s="84">
        <f t="shared" si="1"/>
        <v>-2.1555192047961096E-3</v>
      </c>
      <c r="K82" s="84">
        <f>I82/'סכום נכסי הקרן'!$C$42</f>
        <v>3.609986827324159E-6</v>
      </c>
    </row>
    <row r="83" spans="2:11">
      <c r="B83" s="76" t="s">
        <v>1410</v>
      </c>
      <c r="C83" s="73" t="s">
        <v>1411</v>
      </c>
      <c r="D83" s="86" t="s">
        <v>526</v>
      </c>
      <c r="E83" s="86" t="s">
        <v>121</v>
      </c>
      <c r="F83" s="93">
        <v>45015</v>
      </c>
      <c r="G83" s="83">
        <v>1955.0281500000001</v>
      </c>
      <c r="H83" s="85">
        <v>0.61051200000000005</v>
      </c>
      <c r="I83" s="83">
        <v>1.1935677E-2</v>
      </c>
      <c r="J83" s="84">
        <f t="shared" si="1"/>
        <v>-4.1481441381257779E-4</v>
      </c>
      <c r="K83" s="84">
        <f>I83/'סכום נכסי הקרן'!$C$42</f>
        <v>6.947164127861456E-7</v>
      </c>
    </row>
    <row r="84" spans="2:11">
      <c r="B84" s="76" t="s">
        <v>1412</v>
      </c>
      <c r="C84" s="73" t="s">
        <v>1413</v>
      </c>
      <c r="D84" s="86" t="s">
        <v>526</v>
      </c>
      <c r="E84" s="86" t="s">
        <v>121</v>
      </c>
      <c r="F84" s="93">
        <v>45015</v>
      </c>
      <c r="G84" s="83">
        <v>50610</v>
      </c>
      <c r="H84" s="85">
        <v>0.65315199999999995</v>
      </c>
      <c r="I84" s="83">
        <v>0.33056000000000002</v>
      </c>
      <c r="J84" s="84">
        <f t="shared" si="1"/>
        <v>-1.1488334732071396E-2</v>
      </c>
      <c r="K84" s="84">
        <f>I84/'סכום נכסי הקרן'!$C$42</f>
        <v>1.9240254022506499E-5</v>
      </c>
    </row>
    <row r="85" spans="2:11">
      <c r="B85" s="76" t="s">
        <v>1414</v>
      </c>
      <c r="C85" s="73" t="s">
        <v>1415</v>
      </c>
      <c r="D85" s="86" t="s">
        <v>526</v>
      </c>
      <c r="E85" s="86" t="s">
        <v>121</v>
      </c>
      <c r="F85" s="93">
        <v>44980</v>
      </c>
      <c r="G85" s="83">
        <v>10196.541300000001</v>
      </c>
      <c r="H85" s="85">
        <v>-0.13503899999999999</v>
      </c>
      <c r="I85" s="83">
        <v>-1.3769327999999999E-2</v>
      </c>
      <c r="J85" s="84">
        <f t="shared" si="1"/>
        <v>4.7854141184560485E-4</v>
      </c>
      <c r="K85" s="84">
        <f>I85/'סכום נכסי הקרן'!$C$42</f>
        <v>-8.0144412039935668E-7</v>
      </c>
    </row>
    <row r="86" spans="2:11">
      <c r="B86" s="76" t="s">
        <v>1416</v>
      </c>
      <c r="C86" s="73" t="s">
        <v>1417</v>
      </c>
      <c r="D86" s="86" t="s">
        <v>526</v>
      </c>
      <c r="E86" s="86" t="s">
        <v>121</v>
      </c>
      <c r="F86" s="93">
        <v>45000</v>
      </c>
      <c r="G86" s="83">
        <v>8274.1927500000002</v>
      </c>
      <c r="H86" s="85">
        <v>-0.42268299999999998</v>
      </c>
      <c r="I86" s="83">
        <v>-3.4973628E-2</v>
      </c>
      <c r="J86" s="84">
        <f t="shared" si="1"/>
        <v>1.2154790212334965E-3</v>
      </c>
      <c r="K86" s="84">
        <f>I86/'סכום נכסי הקרן'!$C$42</f>
        <v>-2.0356409934917894E-6</v>
      </c>
    </row>
    <row r="87" spans="2:11">
      <c r="B87" s="76" t="s">
        <v>1418</v>
      </c>
      <c r="C87" s="73" t="s">
        <v>1411</v>
      </c>
      <c r="D87" s="86" t="s">
        <v>526</v>
      </c>
      <c r="E87" s="86" t="s">
        <v>121</v>
      </c>
      <c r="F87" s="93">
        <v>44978</v>
      </c>
      <c r="G87" s="83">
        <v>36150</v>
      </c>
      <c r="H87" s="85">
        <v>-0.64146599999999998</v>
      </c>
      <c r="I87" s="83">
        <v>-0.23188999999999999</v>
      </c>
      <c r="J87" s="84">
        <f t="shared" si="1"/>
        <v>8.0591418835310857E-3</v>
      </c>
      <c r="K87" s="84">
        <f>I87/'סכום נכסי הקרן'!$C$42</f>
        <v>-1.3497163919648571E-5</v>
      </c>
    </row>
    <row r="88" spans="2:11">
      <c r="B88" s="76" t="s">
        <v>1419</v>
      </c>
      <c r="C88" s="73" t="s">
        <v>1420</v>
      </c>
      <c r="D88" s="86" t="s">
        <v>526</v>
      </c>
      <c r="E88" s="86" t="s">
        <v>121</v>
      </c>
      <c r="F88" s="93">
        <v>45001</v>
      </c>
      <c r="G88" s="83">
        <v>7446.773475</v>
      </c>
      <c r="H88" s="85">
        <v>-1.309129</v>
      </c>
      <c r="I88" s="83">
        <v>-9.7487844000000004E-2</v>
      </c>
      <c r="J88" s="84">
        <f t="shared" si="1"/>
        <v>3.3881080111929996E-3</v>
      </c>
      <c r="K88" s="84">
        <f>I88/'סכום נכסי הקרן'!$C$42</f>
        <v>-5.6742826798961943E-6</v>
      </c>
    </row>
    <row r="89" spans="2:11">
      <c r="B89" s="76" t="s">
        <v>1421</v>
      </c>
      <c r="C89" s="73" t="s">
        <v>1422</v>
      </c>
      <c r="D89" s="86" t="s">
        <v>526</v>
      </c>
      <c r="E89" s="86" t="s">
        <v>121</v>
      </c>
      <c r="F89" s="93">
        <v>45005</v>
      </c>
      <c r="G89" s="83">
        <v>14397.095385000001</v>
      </c>
      <c r="H89" s="85">
        <v>-1.4729829999999999</v>
      </c>
      <c r="I89" s="83">
        <v>-0.21206675800000002</v>
      </c>
      <c r="J89" s="84">
        <f t="shared" si="1"/>
        <v>7.3702017831836263E-3</v>
      </c>
      <c r="K89" s="84">
        <f>I89/'סכום נכסי הקרן'!$C$42</f>
        <v>-1.2343351565977168E-5</v>
      </c>
    </row>
    <row r="90" spans="2:11">
      <c r="B90" s="76" t="s">
        <v>1423</v>
      </c>
      <c r="C90" s="73" t="s">
        <v>1424</v>
      </c>
      <c r="D90" s="86" t="s">
        <v>526</v>
      </c>
      <c r="E90" s="86" t="s">
        <v>121</v>
      </c>
      <c r="F90" s="93">
        <v>45005</v>
      </c>
      <c r="G90" s="83">
        <v>4964.5156500000003</v>
      </c>
      <c r="H90" s="85">
        <v>-1.5426500000000001</v>
      </c>
      <c r="I90" s="83">
        <v>-7.6585085000000011E-2</v>
      </c>
      <c r="J90" s="84">
        <f t="shared" si="1"/>
        <v>2.6616502056030378E-3</v>
      </c>
      <c r="K90" s="84">
        <f>I90/'סכום נכסי הקרן'!$C$42</f>
        <v>-4.4576370091216494E-6</v>
      </c>
    </row>
    <row r="91" spans="2:11">
      <c r="B91" s="72"/>
      <c r="C91" s="73"/>
      <c r="D91" s="73"/>
      <c r="E91" s="73"/>
      <c r="F91" s="73"/>
      <c r="G91" s="83"/>
      <c r="H91" s="85"/>
      <c r="I91" s="73"/>
      <c r="J91" s="84"/>
      <c r="K91" s="73"/>
    </row>
    <row r="92" spans="2:11">
      <c r="B92" s="89" t="s">
        <v>178</v>
      </c>
      <c r="C92" s="71"/>
      <c r="D92" s="71"/>
      <c r="E92" s="71"/>
      <c r="F92" s="71"/>
      <c r="G92" s="80"/>
      <c r="H92" s="82"/>
      <c r="I92" s="80">
        <v>-3.9647295850000006</v>
      </c>
      <c r="J92" s="81">
        <f t="shared" si="1"/>
        <v>0.13779084158587401</v>
      </c>
      <c r="K92" s="81">
        <f>I92/'סכום נכסי הקרן'!$C$42</f>
        <v>-2.3076719610947116E-4</v>
      </c>
    </row>
    <row r="93" spans="2:11">
      <c r="B93" s="76" t="s">
        <v>1425</v>
      </c>
      <c r="C93" s="73" t="s">
        <v>1426</v>
      </c>
      <c r="D93" s="86" t="s">
        <v>526</v>
      </c>
      <c r="E93" s="86" t="s">
        <v>123</v>
      </c>
      <c r="F93" s="93">
        <v>45001</v>
      </c>
      <c r="G93" s="83">
        <v>3240.077749</v>
      </c>
      <c r="H93" s="85">
        <v>2.4791850000000002</v>
      </c>
      <c r="I93" s="83">
        <v>8.0327507999999992E-2</v>
      </c>
      <c r="J93" s="84">
        <f t="shared" si="1"/>
        <v>-2.7917149688321116E-3</v>
      </c>
      <c r="K93" s="84">
        <f>I93/'סכום נכסי הקרן'!$C$42</f>
        <v>4.6754648442489196E-6</v>
      </c>
    </row>
    <row r="94" spans="2:11">
      <c r="B94" s="76" t="s">
        <v>1427</v>
      </c>
      <c r="C94" s="73" t="s">
        <v>1428</v>
      </c>
      <c r="D94" s="86" t="s">
        <v>526</v>
      </c>
      <c r="E94" s="86" t="s">
        <v>124</v>
      </c>
      <c r="F94" s="93">
        <v>44973</v>
      </c>
      <c r="G94" s="83">
        <v>5552.0396409999994</v>
      </c>
      <c r="H94" s="85">
        <v>2.5248699999999999</v>
      </c>
      <c r="I94" s="83">
        <v>0.140181788</v>
      </c>
      <c r="J94" s="84">
        <f t="shared" si="1"/>
        <v>-4.8719001206566706E-3</v>
      </c>
      <c r="K94" s="84">
        <f>I94/'סכום נכסי הקרן'!$C$42</f>
        <v>8.1592848815620568E-6</v>
      </c>
    </row>
    <row r="95" spans="2:11">
      <c r="B95" s="76" t="s">
        <v>1429</v>
      </c>
      <c r="C95" s="73" t="s">
        <v>1430</v>
      </c>
      <c r="D95" s="86" t="s">
        <v>526</v>
      </c>
      <c r="E95" s="86" t="s">
        <v>125</v>
      </c>
      <c r="F95" s="93">
        <v>44971</v>
      </c>
      <c r="G95" s="83">
        <v>10130.68</v>
      </c>
      <c r="H95" s="85">
        <v>4.1978429999999998</v>
      </c>
      <c r="I95" s="83">
        <v>0.42526999999999998</v>
      </c>
      <c r="J95" s="84">
        <f t="shared" si="1"/>
        <v>-1.4779901111773965E-2</v>
      </c>
      <c r="K95" s="84">
        <f>I95/'סכום נכסי הקרן'!$C$42</f>
        <v>2.475285221488183E-5</v>
      </c>
    </row>
    <row r="96" spans="2:11">
      <c r="B96" s="76" t="s">
        <v>1431</v>
      </c>
      <c r="C96" s="73" t="s">
        <v>1432</v>
      </c>
      <c r="D96" s="86" t="s">
        <v>526</v>
      </c>
      <c r="E96" s="86" t="s">
        <v>123</v>
      </c>
      <c r="F96" s="93">
        <v>44811</v>
      </c>
      <c r="G96" s="83">
        <v>6655.0987130000003</v>
      </c>
      <c r="H96" s="85">
        <v>-8.3532759999999993</v>
      </c>
      <c r="I96" s="83">
        <v>-0.55591877099999998</v>
      </c>
      <c r="J96" s="84">
        <f t="shared" si="1"/>
        <v>1.9320489245794239E-2</v>
      </c>
      <c r="K96" s="84">
        <f>I96/'סכום נכסי הקרן'!$C$42</f>
        <v>-3.2357267575991104E-5</v>
      </c>
    </row>
    <row r="97" spans="2:11">
      <c r="B97" s="76" t="s">
        <v>1433</v>
      </c>
      <c r="C97" s="73" t="s">
        <v>1434</v>
      </c>
      <c r="D97" s="86" t="s">
        <v>526</v>
      </c>
      <c r="E97" s="86" t="s">
        <v>123</v>
      </c>
      <c r="F97" s="93">
        <v>44811</v>
      </c>
      <c r="G97" s="83">
        <v>4992.8133889999999</v>
      </c>
      <c r="H97" s="85">
        <v>-8.3209540000000004</v>
      </c>
      <c r="I97" s="83">
        <v>-0.41544972299999999</v>
      </c>
      <c r="J97" s="84">
        <f t="shared" si="1"/>
        <v>1.4438605645481425E-2</v>
      </c>
      <c r="K97" s="84">
        <f>I97/'סכום נכסי הקרן'!$C$42</f>
        <v>-2.4181262718114595E-5</v>
      </c>
    </row>
    <row r="98" spans="2:11">
      <c r="B98" s="76" t="s">
        <v>1435</v>
      </c>
      <c r="C98" s="73" t="s">
        <v>1436</v>
      </c>
      <c r="D98" s="86" t="s">
        <v>526</v>
      </c>
      <c r="E98" s="86" t="s">
        <v>123</v>
      </c>
      <c r="F98" s="93">
        <v>44810</v>
      </c>
      <c r="G98" s="83">
        <v>3699.982356</v>
      </c>
      <c r="H98" s="85">
        <v>-7.6175959999999998</v>
      </c>
      <c r="I98" s="83">
        <v>-0.281849709</v>
      </c>
      <c r="J98" s="84">
        <f t="shared" si="1"/>
        <v>9.7954495435894108E-3</v>
      </c>
      <c r="K98" s="84">
        <f>I98/'סכום נכסי הקרן'!$C$42</f>
        <v>-1.6405070175851695E-5</v>
      </c>
    </row>
    <row r="99" spans="2:11">
      <c r="B99" s="76" t="s">
        <v>1437</v>
      </c>
      <c r="C99" s="73" t="s">
        <v>1438</v>
      </c>
      <c r="D99" s="86" t="s">
        <v>526</v>
      </c>
      <c r="E99" s="86" t="s">
        <v>123</v>
      </c>
      <c r="F99" s="93">
        <v>44753</v>
      </c>
      <c r="G99" s="83">
        <v>4264.1879760000002</v>
      </c>
      <c r="H99" s="85">
        <v>-5.5726579999999997</v>
      </c>
      <c r="I99" s="83">
        <v>-0.23762863100000001</v>
      </c>
      <c r="J99" s="84">
        <f t="shared" si="1"/>
        <v>8.2585831765848178E-3</v>
      </c>
      <c r="K99" s="84">
        <f>I99/'סכום נכסי הקרן'!$C$42</f>
        <v>-1.3831181097109338E-5</v>
      </c>
    </row>
    <row r="100" spans="2:11">
      <c r="B100" s="76" t="s">
        <v>1439</v>
      </c>
      <c r="C100" s="73" t="s">
        <v>1440</v>
      </c>
      <c r="D100" s="86" t="s">
        <v>526</v>
      </c>
      <c r="E100" s="86" t="s">
        <v>123</v>
      </c>
      <c r="F100" s="93">
        <v>44769</v>
      </c>
      <c r="G100" s="83">
        <v>2682.8543749999999</v>
      </c>
      <c r="H100" s="85">
        <v>-5.2355710000000002</v>
      </c>
      <c r="I100" s="83">
        <v>-0.140462749</v>
      </c>
      <c r="J100" s="84">
        <f t="shared" si="1"/>
        <v>4.8816646838665493E-3</v>
      </c>
      <c r="K100" s="84">
        <f>I100/'סכום נכסי הקרן'!$C$42</f>
        <v>-8.1756382244057676E-6</v>
      </c>
    </row>
    <row r="101" spans="2:11">
      <c r="B101" s="76" t="s">
        <v>1441</v>
      </c>
      <c r="C101" s="73" t="s">
        <v>1442</v>
      </c>
      <c r="D101" s="86" t="s">
        <v>526</v>
      </c>
      <c r="E101" s="86" t="s">
        <v>123</v>
      </c>
      <c r="F101" s="93">
        <v>44888</v>
      </c>
      <c r="G101" s="83">
        <v>6919.8728810000002</v>
      </c>
      <c r="H101" s="85">
        <v>-4.2947740000000003</v>
      </c>
      <c r="I101" s="83">
        <v>-0.29719293199999997</v>
      </c>
      <c r="J101" s="84">
        <f t="shared" si="1"/>
        <v>1.0328690352195462E-2</v>
      </c>
      <c r="K101" s="84">
        <f>I101/'סכום נכסי הקרן'!$C$42</f>
        <v>-1.7298122898637159E-5</v>
      </c>
    </row>
    <row r="102" spans="2:11">
      <c r="B102" s="76" t="s">
        <v>1443</v>
      </c>
      <c r="C102" s="73" t="s">
        <v>1444</v>
      </c>
      <c r="D102" s="86" t="s">
        <v>526</v>
      </c>
      <c r="E102" s="86" t="s">
        <v>123</v>
      </c>
      <c r="F102" s="93">
        <v>44895</v>
      </c>
      <c r="G102" s="83">
        <v>2602.3991040000001</v>
      </c>
      <c r="H102" s="85">
        <v>-3.9963350000000002</v>
      </c>
      <c r="I102" s="83">
        <v>-0.104000576</v>
      </c>
      <c r="J102" s="84">
        <f t="shared" si="1"/>
        <v>3.6144525333259643E-3</v>
      </c>
      <c r="K102" s="84">
        <f>I102/'סכום נכסי הקרן'!$C$42</f>
        <v>-6.0533564276591017E-6</v>
      </c>
    </row>
    <row r="103" spans="2:11">
      <c r="B103" s="76" t="s">
        <v>1445</v>
      </c>
      <c r="C103" s="73" t="s">
        <v>1446</v>
      </c>
      <c r="D103" s="86" t="s">
        <v>526</v>
      </c>
      <c r="E103" s="86" t="s">
        <v>123</v>
      </c>
      <c r="F103" s="93">
        <v>44880</v>
      </c>
      <c r="G103" s="83">
        <v>253.586017</v>
      </c>
      <c r="H103" s="85">
        <v>-3.3898410000000001</v>
      </c>
      <c r="I103" s="83">
        <v>-8.5961639999999999E-3</v>
      </c>
      <c r="J103" s="84">
        <f t="shared" si="1"/>
        <v>2.9875244870456732E-4</v>
      </c>
      <c r="K103" s="84">
        <f>I103/'סכום נכסי הקרן'!$C$42</f>
        <v>-5.0033996544992E-7</v>
      </c>
    </row>
    <row r="104" spans="2:11">
      <c r="B104" s="76" t="s">
        <v>1447</v>
      </c>
      <c r="C104" s="73" t="s">
        <v>1448</v>
      </c>
      <c r="D104" s="86" t="s">
        <v>526</v>
      </c>
      <c r="E104" s="86" t="s">
        <v>123</v>
      </c>
      <c r="F104" s="93">
        <v>44994</v>
      </c>
      <c r="G104" s="83">
        <v>39972.97</v>
      </c>
      <c r="H104" s="85">
        <v>-2.8411200000000001</v>
      </c>
      <c r="I104" s="83">
        <v>-1.13568</v>
      </c>
      <c r="J104" s="84">
        <f t="shared" si="1"/>
        <v>3.946960306304103E-2</v>
      </c>
      <c r="K104" s="84">
        <f>I104/'סכום נכסי הקרן'!$C$42</f>
        <v>-6.6102286085068312E-5</v>
      </c>
    </row>
    <row r="105" spans="2:11">
      <c r="B105" s="76" t="s">
        <v>1449</v>
      </c>
      <c r="C105" s="73" t="s">
        <v>1450</v>
      </c>
      <c r="D105" s="86" t="s">
        <v>526</v>
      </c>
      <c r="E105" s="86" t="s">
        <v>123</v>
      </c>
      <c r="F105" s="93">
        <v>44907</v>
      </c>
      <c r="G105" s="83">
        <v>882.77362399999993</v>
      </c>
      <c r="H105" s="85">
        <v>-2.0496029999999998</v>
      </c>
      <c r="I105" s="83">
        <v>-1.8093357999999997E-2</v>
      </c>
      <c r="J105" s="84">
        <f t="shared" si="1"/>
        <v>6.2881943711036361E-4</v>
      </c>
      <c r="K105" s="84">
        <f>I105/'סכום נכסי הקרן'!$C$42</f>
        <v>-1.0531244071882565E-6</v>
      </c>
    </row>
    <row r="106" spans="2:11">
      <c r="B106" s="76" t="s">
        <v>1451</v>
      </c>
      <c r="C106" s="73" t="s">
        <v>1452</v>
      </c>
      <c r="D106" s="86" t="s">
        <v>526</v>
      </c>
      <c r="E106" s="86" t="s">
        <v>123</v>
      </c>
      <c r="F106" s="93">
        <v>44907</v>
      </c>
      <c r="G106" s="83">
        <v>5133.2363690000002</v>
      </c>
      <c r="H106" s="85">
        <v>-2.08243</v>
      </c>
      <c r="I106" s="83">
        <v>-0.106896058</v>
      </c>
      <c r="J106" s="84">
        <f t="shared" si="1"/>
        <v>3.7150825745490028E-3</v>
      </c>
      <c r="K106" s="84">
        <f>I106/'סכום נכסי הקרן'!$C$42</f>
        <v>-6.2218880382520208E-6</v>
      </c>
    </row>
    <row r="107" spans="2:11">
      <c r="B107" s="76" t="s">
        <v>1453</v>
      </c>
      <c r="C107" s="73" t="s">
        <v>1454</v>
      </c>
      <c r="D107" s="86" t="s">
        <v>526</v>
      </c>
      <c r="E107" s="86" t="s">
        <v>123</v>
      </c>
      <c r="F107" s="93">
        <v>44987</v>
      </c>
      <c r="G107" s="83">
        <v>10142.945659999999</v>
      </c>
      <c r="H107" s="85">
        <v>-2.160088</v>
      </c>
      <c r="I107" s="83">
        <v>-0.219096543</v>
      </c>
      <c r="J107" s="84">
        <f t="shared" si="1"/>
        <v>7.6145160473852676E-3</v>
      </c>
      <c r="K107" s="84">
        <f>I107/'סכום נכסי הקרן'!$C$42</f>
        <v>-1.275252039803067E-5</v>
      </c>
    </row>
    <row r="108" spans="2:11">
      <c r="B108" s="76" t="s">
        <v>1455</v>
      </c>
      <c r="C108" s="73" t="s">
        <v>1456</v>
      </c>
      <c r="D108" s="86" t="s">
        <v>526</v>
      </c>
      <c r="E108" s="86" t="s">
        <v>123</v>
      </c>
      <c r="F108" s="93">
        <v>44970</v>
      </c>
      <c r="G108" s="83">
        <v>9612.4143499999991</v>
      </c>
      <c r="H108" s="85">
        <v>-1.6258790000000001</v>
      </c>
      <c r="I108" s="83">
        <v>-0.156286224</v>
      </c>
      <c r="J108" s="84">
        <f t="shared" si="1"/>
        <v>5.4315962467433752E-3</v>
      </c>
      <c r="K108" s="84">
        <f>I108/'סכום נכסי הקרן'!$C$42</f>
        <v>-9.0966440282500961E-6</v>
      </c>
    </row>
    <row r="109" spans="2:11">
      <c r="B109" s="76" t="s">
        <v>1455</v>
      </c>
      <c r="C109" s="73" t="s">
        <v>1457</v>
      </c>
      <c r="D109" s="86" t="s">
        <v>526</v>
      </c>
      <c r="E109" s="86" t="s">
        <v>123</v>
      </c>
      <c r="F109" s="93">
        <v>44970</v>
      </c>
      <c r="G109" s="83">
        <v>3938.3855899999999</v>
      </c>
      <c r="H109" s="85">
        <v>-1.6258790000000001</v>
      </c>
      <c r="I109" s="83">
        <v>-6.4033383999999999E-2</v>
      </c>
      <c r="J109" s="84">
        <f t="shared" si="1"/>
        <v>2.2254263958714445E-3</v>
      </c>
      <c r="K109" s="84">
        <f>I109/'סכום נכסי הקרן'!$C$42</f>
        <v>-3.7270649022286521E-6</v>
      </c>
    </row>
    <row r="110" spans="2:11">
      <c r="B110" s="76" t="s">
        <v>1458</v>
      </c>
      <c r="C110" s="73" t="s">
        <v>1459</v>
      </c>
      <c r="D110" s="86" t="s">
        <v>526</v>
      </c>
      <c r="E110" s="86" t="s">
        <v>123</v>
      </c>
      <c r="F110" s="93">
        <v>45005</v>
      </c>
      <c r="G110" s="83">
        <v>1788.0530530000001</v>
      </c>
      <c r="H110" s="85">
        <v>-1.4156040000000001</v>
      </c>
      <c r="I110" s="83">
        <v>-2.5311756999999997E-2</v>
      </c>
      <c r="J110" s="84">
        <f t="shared" si="1"/>
        <v>8.7968882221941928E-4</v>
      </c>
      <c r="K110" s="84">
        <f>I110/'סכום נכסי הקרן'!$C$42</f>
        <v>-1.4732715223740228E-6</v>
      </c>
    </row>
    <row r="111" spans="2:11">
      <c r="B111" s="76" t="s">
        <v>1460</v>
      </c>
      <c r="C111" s="73" t="s">
        <v>1461</v>
      </c>
      <c r="D111" s="86" t="s">
        <v>526</v>
      </c>
      <c r="E111" s="86" t="s">
        <v>123</v>
      </c>
      <c r="F111" s="93">
        <v>45005</v>
      </c>
      <c r="G111" s="83">
        <v>2236.5811560000002</v>
      </c>
      <c r="H111" s="85">
        <v>-1.387454</v>
      </c>
      <c r="I111" s="83">
        <v>-3.1031539E-2</v>
      </c>
      <c r="J111" s="84">
        <f t="shared" si="1"/>
        <v>1.0784750341339788E-3</v>
      </c>
      <c r="K111" s="84">
        <f>I111/'סכום נכסי הקרן'!$C$42</f>
        <v>-1.8061915932639076E-6</v>
      </c>
    </row>
    <row r="112" spans="2:11">
      <c r="B112" s="76" t="s">
        <v>1462</v>
      </c>
      <c r="C112" s="73" t="s">
        <v>1463</v>
      </c>
      <c r="D112" s="86" t="s">
        <v>526</v>
      </c>
      <c r="E112" s="86" t="s">
        <v>123</v>
      </c>
      <c r="F112" s="93">
        <v>44938</v>
      </c>
      <c r="G112" s="83">
        <v>2687.8384179999998</v>
      </c>
      <c r="H112" s="85">
        <v>-0.549234</v>
      </c>
      <c r="I112" s="83">
        <v>-1.4762530999999999E-2</v>
      </c>
      <c r="J112" s="84">
        <f t="shared" si="1"/>
        <v>5.1305934662566747E-4</v>
      </c>
      <c r="K112" s="84">
        <f>I112/'סכום נכסי הקרן'!$C$42</f>
        <v>-8.5925352872436728E-7</v>
      </c>
    </row>
    <row r="113" spans="2:11">
      <c r="B113" s="76" t="s">
        <v>1464</v>
      </c>
      <c r="C113" s="73" t="s">
        <v>1465</v>
      </c>
      <c r="D113" s="86" t="s">
        <v>526</v>
      </c>
      <c r="E113" s="86" t="s">
        <v>123</v>
      </c>
      <c r="F113" s="93">
        <v>44944</v>
      </c>
      <c r="G113" s="83">
        <v>7240.249624</v>
      </c>
      <c r="H113" s="85">
        <v>0.32020700000000002</v>
      </c>
      <c r="I113" s="83">
        <v>2.3183811999999998E-2</v>
      </c>
      <c r="J113" s="84">
        <f t="shared" si="1"/>
        <v>-8.0573388377726761E-4</v>
      </c>
      <c r="K113" s="84">
        <f>I113/'סכום נכסי הקרן'!$C$42</f>
        <v>1.3494144242801138E-6</v>
      </c>
    </row>
    <row r="114" spans="2:11">
      <c r="B114" s="76" t="s">
        <v>1466</v>
      </c>
      <c r="C114" s="73" t="s">
        <v>1467</v>
      </c>
      <c r="D114" s="86" t="s">
        <v>526</v>
      </c>
      <c r="E114" s="86" t="s">
        <v>124</v>
      </c>
      <c r="F114" s="93">
        <v>44966</v>
      </c>
      <c r="G114" s="83">
        <v>731.64582699999994</v>
      </c>
      <c r="H114" s="85">
        <v>-1.736699</v>
      </c>
      <c r="I114" s="83">
        <v>-1.2706485999999999E-2</v>
      </c>
      <c r="J114" s="84">
        <f t="shared" si="1"/>
        <v>4.4160323220104951E-4</v>
      </c>
      <c r="K114" s="84">
        <f>I114/'סכום נכסי הקרן'!$C$42</f>
        <v>-7.3958137213644267E-7</v>
      </c>
    </row>
    <row r="115" spans="2:11">
      <c r="B115" s="76" t="s">
        <v>1466</v>
      </c>
      <c r="C115" s="73" t="s">
        <v>1468</v>
      </c>
      <c r="D115" s="86" t="s">
        <v>526</v>
      </c>
      <c r="E115" s="86" t="s">
        <v>124</v>
      </c>
      <c r="F115" s="93">
        <v>44966</v>
      </c>
      <c r="G115" s="83">
        <v>39140.980000000003</v>
      </c>
      <c r="H115" s="85">
        <v>-1.736696</v>
      </c>
      <c r="I115" s="83">
        <v>-0.67976000000000003</v>
      </c>
      <c r="J115" s="84">
        <f t="shared" si="1"/>
        <v>2.3624486984126489E-2</v>
      </c>
      <c r="K115" s="84">
        <f>I115/'סכום נכסי הקרן'!$C$42</f>
        <v>-3.956544976506237E-5</v>
      </c>
    </row>
    <row r="116" spans="2:11">
      <c r="B116" s="76" t="s">
        <v>1469</v>
      </c>
      <c r="C116" s="73" t="s">
        <v>1470</v>
      </c>
      <c r="D116" s="86" t="s">
        <v>526</v>
      </c>
      <c r="E116" s="86" t="s">
        <v>124</v>
      </c>
      <c r="F116" s="93">
        <v>44901</v>
      </c>
      <c r="G116" s="83">
        <v>10031.950955</v>
      </c>
      <c r="H116" s="85">
        <v>-1.1645810000000001</v>
      </c>
      <c r="I116" s="83">
        <v>-0.11683018299999999</v>
      </c>
      <c r="J116" s="84">
        <f t="shared" si="1"/>
        <v>4.0603347323123094E-3</v>
      </c>
      <c r="K116" s="84">
        <f>I116/'סכום נכסי הקרן'!$C$42</f>
        <v>-6.8001040610355768E-6</v>
      </c>
    </row>
    <row r="117" spans="2:11">
      <c r="B117" s="76" t="s">
        <v>1471</v>
      </c>
      <c r="C117" s="73" t="s">
        <v>1472</v>
      </c>
      <c r="D117" s="86" t="s">
        <v>526</v>
      </c>
      <c r="E117" s="86" t="s">
        <v>124</v>
      </c>
      <c r="F117" s="93">
        <v>44943</v>
      </c>
      <c r="G117" s="83">
        <v>1812.6704319999999</v>
      </c>
      <c r="H117" s="85">
        <v>-0.66781999999999997</v>
      </c>
      <c r="I117" s="83">
        <v>-1.2105375000000002E-2</v>
      </c>
      <c r="J117" s="84">
        <f t="shared" si="1"/>
        <v>4.2071212505218048E-4</v>
      </c>
      <c r="K117" s="84">
        <f>I117/'סכום נכסי הקרן'!$C$42</f>
        <v>-7.0459368961065959E-7</v>
      </c>
    </row>
    <row r="118" spans="2:11">
      <c r="B118" s="72"/>
      <c r="C118" s="73"/>
      <c r="D118" s="73"/>
      <c r="E118" s="73"/>
      <c r="F118" s="73"/>
      <c r="G118" s="83"/>
      <c r="H118" s="85"/>
      <c r="I118" s="73"/>
      <c r="J118" s="84"/>
      <c r="K118" s="73"/>
    </row>
    <row r="119" spans="2:11">
      <c r="B119" s="70" t="s">
        <v>181</v>
      </c>
      <c r="C119" s="71"/>
      <c r="D119" s="71"/>
      <c r="E119" s="71"/>
      <c r="F119" s="71"/>
      <c r="G119" s="80"/>
      <c r="H119" s="82"/>
      <c r="I119" s="80">
        <v>0.76127301999999997</v>
      </c>
      <c r="J119" s="81">
        <f t="shared" si="1"/>
        <v>-2.6457403425262829E-2</v>
      </c>
      <c r="K119" s="81">
        <f>I119/'סכום נכסי הקרן'!$C$42</f>
        <v>4.430991736834665E-5</v>
      </c>
    </row>
    <row r="120" spans="2:11">
      <c r="B120" s="72" t="s">
        <v>177</v>
      </c>
      <c r="C120" s="73"/>
      <c r="D120" s="73"/>
      <c r="E120" s="73"/>
      <c r="F120" s="73"/>
      <c r="G120" s="83"/>
      <c r="H120" s="85"/>
      <c r="I120" s="83">
        <v>0.76127301999999997</v>
      </c>
      <c r="J120" s="84">
        <f t="shared" si="1"/>
        <v>-2.6457403425262829E-2</v>
      </c>
      <c r="K120" s="84">
        <f>I120/'סכום נכסי הקרן'!$C$42</f>
        <v>4.430991736834665E-5</v>
      </c>
    </row>
    <row r="121" spans="2:11">
      <c r="B121" s="76" t="s">
        <v>1473</v>
      </c>
      <c r="C121" s="73" t="s">
        <v>1474</v>
      </c>
      <c r="D121" s="86" t="s">
        <v>526</v>
      </c>
      <c r="E121" s="86" t="s">
        <v>121</v>
      </c>
      <c r="F121" s="93">
        <v>44817</v>
      </c>
      <c r="G121" s="83">
        <v>33096.771000000001</v>
      </c>
      <c r="H121" s="85">
        <v>4.7463499999999996</v>
      </c>
      <c r="I121" s="83">
        <v>1.5708885669999999</v>
      </c>
      <c r="J121" s="84">
        <f t="shared" si="1"/>
        <v>-5.4594910710551676E-2</v>
      </c>
      <c r="K121" s="84">
        <f>I121/'סכום נכסי הקרן'!$C$42</f>
        <v>9.1433612869467622E-5</v>
      </c>
    </row>
    <row r="122" spans="2:11">
      <c r="B122" s="76" t="s">
        <v>1473</v>
      </c>
      <c r="C122" s="73" t="s">
        <v>1475</v>
      </c>
      <c r="D122" s="86" t="s">
        <v>526</v>
      </c>
      <c r="E122" s="86" t="s">
        <v>121</v>
      </c>
      <c r="F122" s="93">
        <v>44999</v>
      </c>
      <c r="G122" s="83">
        <v>33852.946397</v>
      </c>
      <c r="H122" s="85">
        <v>-2.3915660000000001</v>
      </c>
      <c r="I122" s="83">
        <v>-0.80961554699999982</v>
      </c>
      <c r="J122" s="84">
        <f t="shared" si="1"/>
        <v>2.813750728528884E-2</v>
      </c>
      <c r="K122" s="84">
        <f>I122/'סכום נכסי הקרן'!$C$42</f>
        <v>-4.7123695501120965E-5</v>
      </c>
    </row>
    <row r="123" spans="2:11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</row>
    <row r="124" spans="2:11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2:11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2:11">
      <c r="B126" s="127" t="s">
        <v>199</v>
      </c>
      <c r="C126" s="120"/>
      <c r="D126" s="120"/>
      <c r="E126" s="120"/>
      <c r="F126" s="120"/>
      <c r="G126" s="120"/>
      <c r="H126" s="120"/>
      <c r="I126" s="120"/>
      <c r="J126" s="120"/>
      <c r="K126" s="120"/>
    </row>
    <row r="127" spans="2:11">
      <c r="B127" s="127" t="s">
        <v>105</v>
      </c>
      <c r="C127" s="120"/>
      <c r="D127" s="120"/>
      <c r="E127" s="120"/>
      <c r="F127" s="120"/>
      <c r="G127" s="120"/>
      <c r="H127" s="120"/>
      <c r="I127" s="120"/>
      <c r="J127" s="120"/>
      <c r="K127" s="120"/>
    </row>
    <row r="128" spans="2:11">
      <c r="B128" s="127" t="s">
        <v>182</v>
      </c>
      <c r="C128" s="120"/>
      <c r="D128" s="120"/>
      <c r="E128" s="120"/>
      <c r="F128" s="120"/>
      <c r="G128" s="120"/>
      <c r="H128" s="120"/>
      <c r="I128" s="120"/>
      <c r="J128" s="120"/>
      <c r="K128" s="120"/>
    </row>
    <row r="129" spans="2:11">
      <c r="B129" s="127" t="s">
        <v>190</v>
      </c>
      <c r="C129" s="120"/>
      <c r="D129" s="120"/>
      <c r="E129" s="120"/>
      <c r="F129" s="120"/>
      <c r="G129" s="120"/>
      <c r="H129" s="120"/>
      <c r="I129" s="120"/>
      <c r="J129" s="120"/>
      <c r="K129" s="120"/>
    </row>
    <row r="130" spans="2:11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</row>
    <row r="131" spans="2:11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2:11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2:11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2:11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</row>
    <row r="135" spans="2:11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</row>
    <row r="136" spans="2:11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</row>
    <row r="137" spans="2:11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</row>
    <row r="138" spans="2:11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</row>
    <row r="139" spans="2:11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</row>
    <row r="140" spans="2:11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</row>
    <row r="141" spans="2:11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</row>
    <row r="142" spans="2:11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2:11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</row>
    <row r="144" spans="2:11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</row>
    <row r="145" spans="2:11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</row>
    <row r="146" spans="2:11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</row>
    <row r="147" spans="2:11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</row>
    <row r="148" spans="2:11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</row>
    <row r="149" spans="2:11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2:11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pans="2:11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2:11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2:11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2:11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2:11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</row>
    <row r="156" spans="2:11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</row>
    <row r="157" spans="2:11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</row>
    <row r="158" spans="2:11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</row>
    <row r="159" spans="2:11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</row>
    <row r="160" spans="2:11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</row>
    <row r="161" spans="2:11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</row>
    <row r="162" spans="2:11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</row>
    <row r="163" spans="2:11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2:11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</row>
    <row r="165" spans="2:11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</row>
    <row r="166" spans="2:11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</row>
    <row r="167" spans="2:11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</row>
    <row r="168" spans="2:11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</row>
    <row r="169" spans="2:11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2:11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2:11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2:11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2:11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2:11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2:11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2:11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2:11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2:11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2:11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2:11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2:11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2:11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2:11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2:11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2:11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2:11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2:11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2:11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2:11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2:11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2:11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2:11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2:11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2:11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2:11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2:11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2:11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2:11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2:11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2:11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2:11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2:11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2:11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2:11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2:11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2:11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2:11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2:11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2:11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2:11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2:11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2:11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2:11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2:11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2:11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2:11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2:11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2:11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2:11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2:11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2:11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2:11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2:11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2:11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2:11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2:11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2:11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2:11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2:11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2:11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2:11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2:11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2:11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2:11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2:11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2:11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2:11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2:11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2:11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2:11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2:11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2:11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2:11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2:11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2:11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2:11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2:11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2:11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2:11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2:11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2:11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2:11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2:11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</row>
    <row r="257" spans="2:11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</row>
    <row r="258" spans="2:11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</row>
    <row r="259" spans="2:11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</row>
    <row r="260" spans="2:11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</row>
    <row r="261" spans="2:11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</row>
    <row r="262" spans="2:11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</row>
    <row r="263" spans="2:11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</row>
    <row r="264" spans="2:11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</row>
    <row r="265" spans="2:11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</row>
    <row r="266" spans="2:11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</row>
    <row r="267" spans="2:11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</row>
    <row r="268" spans="2:11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</row>
    <row r="269" spans="2:11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</row>
    <row r="270" spans="2:11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</row>
    <row r="271" spans="2:11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</row>
    <row r="272" spans="2:11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</row>
    <row r="273" spans="2:11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2:11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2:11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2:11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2:11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</row>
    <row r="278" spans="2:11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</row>
    <row r="279" spans="2:11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</row>
    <row r="280" spans="2:11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</row>
    <row r="281" spans="2:11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</row>
    <row r="282" spans="2:11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</row>
    <row r="283" spans="2:11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</row>
    <row r="284" spans="2:11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</row>
    <row r="285" spans="2:11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</row>
    <row r="286" spans="2:11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</row>
    <row r="287" spans="2:11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</row>
    <row r="288" spans="2:11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</row>
    <row r="289" spans="2:11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</row>
    <row r="290" spans="2:11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</row>
    <row r="291" spans="2:11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</row>
    <row r="292" spans="2:11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</row>
    <row r="293" spans="2:11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</row>
    <row r="294" spans="2:11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</row>
    <row r="295" spans="2:11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</row>
    <row r="296" spans="2:11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</row>
    <row r="297" spans="2:11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</row>
    <row r="298" spans="2:11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</row>
    <row r="299" spans="2:11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</row>
    <row r="300" spans="2:11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2:11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</row>
    <row r="302" spans="2:11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</row>
    <row r="303" spans="2:11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</row>
    <row r="304" spans="2:11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</row>
    <row r="305" spans="2:11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</row>
    <row r="306" spans="2:11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</row>
    <row r="307" spans="2:11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</row>
    <row r="308" spans="2:11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</row>
    <row r="309" spans="2:11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</row>
    <row r="310" spans="2:11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</row>
    <row r="311" spans="2:11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</row>
    <row r="312" spans="2:11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</row>
    <row r="313" spans="2:11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</row>
    <row r="314" spans="2:11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</row>
    <row r="315" spans="2:11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</row>
    <row r="316" spans="2:11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</row>
    <row r="317" spans="2:11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</row>
    <row r="318" spans="2:11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</row>
    <row r="319" spans="2:11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</row>
    <row r="320" spans="2:11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</row>
    <row r="321" spans="2:11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</row>
    <row r="322" spans="2:11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</row>
    <row r="323" spans="2:11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</row>
    <row r="324" spans="2:11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</row>
    <row r="325" spans="2:11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</row>
    <row r="326" spans="2:11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</row>
    <row r="327" spans="2:11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</row>
    <row r="328" spans="2:11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</row>
    <row r="329" spans="2:11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</row>
    <row r="330" spans="2:11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</row>
    <row r="331" spans="2:11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</row>
    <row r="332" spans="2:11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</row>
    <row r="333" spans="2:11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</row>
    <row r="334" spans="2:11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</row>
    <row r="335" spans="2:11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</row>
    <row r="336" spans="2:11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</row>
    <row r="337" spans="2:11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</row>
    <row r="338" spans="2:11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</row>
    <row r="339" spans="2:11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</row>
    <row r="340" spans="2:11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</row>
    <row r="341" spans="2:11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</row>
    <row r="342" spans="2:11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</row>
    <row r="343" spans="2:11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</row>
    <row r="344" spans="2:11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</row>
    <row r="345" spans="2:11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</row>
    <row r="346" spans="2:11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</row>
    <row r="347" spans="2:11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</row>
    <row r="348" spans="2:11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</row>
    <row r="349" spans="2:11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</row>
    <row r="350" spans="2:11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</row>
    <row r="351" spans="2:11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</row>
    <row r="352" spans="2:11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</row>
    <row r="353" spans="2:11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</row>
    <row r="354" spans="2:11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</row>
    <row r="355" spans="2:11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</row>
    <row r="356" spans="2:11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</row>
    <row r="357" spans="2:11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</row>
    <row r="358" spans="2:11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</row>
    <row r="359" spans="2:11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</row>
    <row r="360" spans="2:11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</row>
    <row r="361" spans="2:11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</row>
    <row r="362" spans="2:11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</row>
    <row r="363" spans="2:11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</row>
    <row r="364" spans="2:11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</row>
    <row r="365" spans="2:11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</row>
    <row r="366" spans="2:11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</row>
    <row r="367" spans="2:11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</row>
    <row r="368" spans="2:11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</row>
    <row r="369" spans="2:11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</row>
    <row r="370" spans="2:11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</row>
    <row r="371" spans="2:11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</row>
    <row r="372" spans="2:11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</row>
    <row r="373" spans="2:11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</row>
    <row r="374" spans="2:11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</row>
    <row r="375" spans="2:11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</row>
    <row r="376" spans="2:11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</row>
    <row r="377" spans="2:11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</row>
    <row r="378" spans="2:11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</row>
    <row r="379" spans="2:11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</row>
    <row r="380" spans="2:11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</row>
    <row r="381" spans="2:11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</row>
    <row r="382" spans="2:11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</row>
    <row r="383" spans="2:11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</row>
    <row r="384" spans="2:11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</row>
    <row r="385" spans="2:11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</row>
    <row r="386" spans="2:11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</row>
    <row r="387" spans="2:11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</row>
    <row r="388" spans="2:11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</row>
    <row r="389" spans="2:11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</row>
    <row r="390" spans="2:11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</row>
    <row r="391" spans="2:11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</row>
    <row r="392" spans="2:11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</row>
    <row r="393" spans="2:11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</row>
    <row r="394" spans="2:11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</row>
    <row r="395" spans="2:11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</row>
    <row r="396" spans="2:11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</row>
    <row r="397" spans="2:11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</row>
    <row r="398" spans="2:11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</row>
    <row r="399" spans="2:11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</row>
    <row r="400" spans="2:11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</row>
    <row r="401" spans="2:11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</row>
    <row r="402" spans="2:11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</row>
    <row r="403" spans="2:11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</row>
    <row r="404" spans="2:11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</row>
    <row r="405" spans="2:11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</row>
    <row r="406" spans="2:11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</row>
    <row r="407" spans="2:11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</row>
    <row r="408" spans="2:11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</row>
    <row r="409" spans="2:11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</row>
    <row r="410" spans="2:11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</row>
    <row r="411" spans="2:11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</row>
    <row r="412" spans="2:11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</row>
    <row r="413" spans="2:11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</row>
    <row r="414" spans="2:11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</row>
    <row r="415" spans="2:11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</row>
    <row r="416" spans="2:11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</row>
    <row r="417" spans="2:11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</row>
    <row r="418" spans="2:11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</row>
    <row r="419" spans="2:11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</row>
    <row r="420" spans="2:11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</row>
    <row r="421" spans="2:11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</row>
    <row r="422" spans="2:11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</row>
    <row r="423" spans="2:11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</row>
    <row r="424" spans="2:11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</row>
    <row r="425" spans="2:11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</row>
    <row r="426" spans="2:11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</row>
    <row r="427" spans="2:11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</row>
    <row r="428" spans="2:11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</row>
    <row r="429" spans="2:11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</row>
    <row r="430" spans="2:11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</row>
    <row r="431" spans="2:11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</row>
    <row r="432" spans="2:11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</row>
    <row r="433" spans="2:11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</row>
    <row r="434" spans="2:11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</row>
    <row r="435" spans="2:11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</row>
    <row r="436" spans="2:11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</row>
    <row r="437" spans="2:11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</row>
    <row r="438" spans="2:11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</row>
    <row r="439" spans="2:11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</row>
    <row r="440" spans="2:11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</row>
    <row r="441" spans="2:11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</row>
    <row r="442" spans="2:11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</row>
    <row r="443" spans="2:11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</row>
    <row r="444" spans="2:11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</row>
    <row r="445" spans="2:11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</row>
    <row r="446" spans="2:11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</row>
    <row r="447" spans="2:11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</row>
    <row r="448" spans="2:11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</row>
    <row r="449" spans="2:11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</row>
    <row r="450" spans="2:11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</row>
    <row r="451" spans="2:11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</row>
    <row r="452" spans="2:11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</row>
    <row r="453" spans="2:11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</row>
    <row r="454" spans="2:11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</row>
    <row r="455" spans="2:11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</row>
    <row r="456" spans="2:11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</row>
    <row r="457" spans="2:11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</row>
    <row r="458" spans="2:11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</row>
    <row r="459" spans="2:11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</row>
    <row r="460" spans="2:11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</row>
    <row r="461" spans="2:11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</row>
    <row r="462" spans="2:11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</row>
    <row r="463" spans="2:11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</row>
    <row r="464" spans="2:11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</row>
    <row r="465" spans="2:11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</row>
    <row r="466" spans="2:11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</row>
    <row r="467" spans="2:11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</row>
    <row r="468" spans="2:11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</row>
    <row r="469" spans="2:11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</row>
    <row r="470" spans="2:11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</row>
    <row r="471" spans="2:11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</row>
    <row r="472" spans="2:11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</row>
    <row r="473" spans="2:11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</row>
    <row r="474" spans="2:11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</row>
    <row r="475" spans="2:11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</row>
    <row r="476" spans="2:11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</row>
    <row r="477" spans="2:11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</row>
    <row r="478" spans="2:11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</row>
    <row r="479" spans="2:11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</row>
    <row r="480" spans="2:11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</row>
    <row r="481" spans="2:11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</row>
    <row r="482" spans="2:11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</row>
    <row r="483" spans="2:11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</row>
    <row r="484" spans="2:11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</row>
    <row r="485" spans="2:11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</row>
    <row r="486" spans="2:11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</row>
    <row r="487" spans="2:11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</row>
    <row r="488" spans="2:11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</row>
    <row r="489" spans="2:11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</row>
    <row r="490" spans="2:11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</row>
    <row r="491" spans="2:11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</row>
    <row r="492" spans="2:11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</row>
    <row r="493" spans="2:11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</row>
    <row r="494" spans="2:11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</row>
    <row r="495" spans="2:11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</row>
    <row r="496" spans="2:11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</row>
    <row r="497" spans="2:11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</row>
    <row r="498" spans="2:11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</row>
    <row r="499" spans="2:11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2:11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2:11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2:11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2:11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</row>
    <row r="504" spans="2:11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</row>
    <row r="505" spans="2:11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</row>
    <row r="506" spans="2:11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</row>
    <row r="507" spans="2:11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</row>
    <row r="508" spans="2:11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</row>
    <row r="509" spans="2:11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</row>
    <row r="510" spans="2:11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</row>
    <row r="511" spans="2:11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</row>
    <row r="512" spans="2:11">
      <c r="B512" s="119"/>
      <c r="C512" s="120"/>
      <c r="D512" s="120"/>
      <c r="E512" s="120"/>
      <c r="F512" s="120"/>
      <c r="G512" s="120"/>
      <c r="H512" s="120"/>
      <c r="I512" s="120"/>
      <c r="J512" s="120"/>
      <c r="K512" s="120"/>
    </row>
    <row r="513" spans="2:11"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</row>
    <row r="514" spans="2:11">
      <c r="B514" s="119"/>
      <c r="C514" s="120"/>
      <c r="D514" s="120"/>
      <c r="E514" s="120"/>
      <c r="F514" s="120"/>
      <c r="G514" s="120"/>
      <c r="H514" s="120"/>
      <c r="I514" s="120"/>
      <c r="J514" s="120"/>
      <c r="K514" s="120"/>
    </row>
    <row r="515" spans="2:11">
      <c r="B515" s="119"/>
      <c r="C515" s="120"/>
      <c r="D515" s="120"/>
      <c r="E515" s="120"/>
      <c r="F515" s="120"/>
      <c r="G515" s="120"/>
      <c r="H515" s="120"/>
      <c r="I515" s="120"/>
      <c r="J515" s="120"/>
      <c r="K515" s="120"/>
    </row>
    <row r="516" spans="2:11">
      <c r="B516" s="119"/>
      <c r="C516" s="120"/>
      <c r="D516" s="120"/>
      <c r="E516" s="120"/>
      <c r="F516" s="120"/>
      <c r="G516" s="120"/>
      <c r="H516" s="120"/>
      <c r="I516" s="120"/>
      <c r="J516" s="120"/>
      <c r="K516" s="120"/>
    </row>
    <row r="517" spans="2:11">
      <c r="B517" s="119"/>
      <c r="C517" s="120"/>
      <c r="D517" s="120"/>
      <c r="E517" s="120"/>
      <c r="F517" s="120"/>
      <c r="G517" s="120"/>
      <c r="H517" s="120"/>
      <c r="I517" s="120"/>
      <c r="J517" s="120"/>
      <c r="K517" s="120"/>
    </row>
    <row r="518" spans="2:11">
      <c r="B518" s="119"/>
      <c r="C518" s="120"/>
      <c r="D518" s="120"/>
      <c r="E518" s="120"/>
      <c r="F518" s="120"/>
      <c r="G518" s="120"/>
      <c r="H518" s="120"/>
      <c r="I518" s="120"/>
      <c r="J518" s="120"/>
      <c r="K518" s="120"/>
    </row>
    <row r="519" spans="2:11">
      <c r="B519" s="119"/>
      <c r="C519" s="120"/>
      <c r="D519" s="120"/>
      <c r="E519" s="120"/>
      <c r="F519" s="120"/>
      <c r="G519" s="120"/>
      <c r="H519" s="120"/>
      <c r="I519" s="120"/>
      <c r="J519" s="120"/>
      <c r="K519" s="120"/>
    </row>
    <row r="520" spans="2:11">
      <c r="B520" s="119"/>
      <c r="C520" s="120"/>
      <c r="D520" s="120"/>
      <c r="E520" s="120"/>
      <c r="F520" s="120"/>
      <c r="G520" s="120"/>
      <c r="H520" s="120"/>
      <c r="I520" s="120"/>
      <c r="J520" s="120"/>
      <c r="K520" s="120"/>
    </row>
    <row r="521" spans="2:11">
      <c r="B521" s="119"/>
      <c r="C521" s="120"/>
      <c r="D521" s="120"/>
      <c r="E521" s="120"/>
      <c r="F521" s="120"/>
      <c r="G521" s="120"/>
      <c r="H521" s="120"/>
      <c r="I521" s="120"/>
      <c r="J521" s="120"/>
      <c r="K521" s="120"/>
    </row>
    <row r="522" spans="2:11">
      <c r="B522" s="119"/>
      <c r="C522" s="120"/>
      <c r="D522" s="120"/>
      <c r="E522" s="120"/>
      <c r="F522" s="120"/>
      <c r="G522" s="120"/>
      <c r="H522" s="120"/>
      <c r="I522" s="120"/>
      <c r="J522" s="120"/>
      <c r="K522" s="120"/>
    </row>
    <row r="523" spans="2:11">
      <c r="B523" s="119"/>
      <c r="C523" s="120"/>
      <c r="D523" s="120"/>
      <c r="E523" s="120"/>
      <c r="F523" s="120"/>
      <c r="G523" s="120"/>
      <c r="H523" s="120"/>
      <c r="I523" s="120"/>
      <c r="J523" s="120"/>
      <c r="K523" s="120"/>
    </row>
    <row r="524" spans="2:11">
      <c r="B524" s="119"/>
      <c r="C524" s="120"/>
      <c r="D524" s="120"/>
      <c r="E524" s="120"/>
      <c r="F524" s="120"/>
      <c r="G524" s="120"/>
      <c r="H524" s="120"/>
      <c r="I524" s="120"/>
      <c r="J524" s="120"/>
      <c r="K524" s="120"/>
    </row>
    <row r="525" spans="2:11">
      <c r="B525" s="119"/>
      <c r="C525" s="120"/>
      <c r="D525" s="120"/>
      <c r="E525" s="120"/>
      <c r="F525" s="120"/>
      <c r="G525" s="120"/>
      <c r="H525" s="120"/>
      <c r="I525" s="120"/>
      <c r="J525" s="120"/>
      <c r="K525" s="120"/>
    </row>
    <row r="526" spans="2:11"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</row>
    <row r="527" spans="2:11">
      <c r="B527" s="119"/>
      <c r="C527" s="120"/>
      <c r="D527" s="120"/>
      <c r="E527" s="120"/>
      <c r="F527" s="120"/>
      <c r="G527" s="120"/>
      <c r="H527" s="120"/>
      <c r="I527" s="120"/>
      <c r="J527" s="120"/>
      <c r="K527" s="120"/>
    </row>
    <row r="528" spans="2:11">
      <c r="B528" s="119"/>
      <c r="C528" s="120"/>
      <c r="D528" s="120"/>
      <c r="E528" s="120"/>
      <c r="F528" s="120"/>
      <c r="G528" s="120"/>
      <c r="H528" s="120"/>
      <c r="I528" s="120"/>
      <c r="J528" s="120"/>
      <c r="K528" s="120"/>
    </row>
    <row r="529" spans="2:11"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</row>
    <row r="530" spans="2:11">
      <c r="B530" s="119"/>
      <c r="C530" s="120"/>
      <c r="D530" s="120"/>
      <c r="E530" s="120"/>
      <c r="F530" s="120"/>
      <c r="G530" s="120"/>
      <c r="H530" s="120"/>
      <c r="I530" s="120"/>
      <c r="J530" s="120"/>
      <c r="K530" s="120"/>
    </row>
    <row r="531" spans="2:11">
      <c r="B531" s="119"/>
      <c r="C531" s="120"/>
      <c r="D531" s="120"/>
      <c r="E531" s="120"/>
      <c r="F531" s="120"/>
      <c r="G531" s="120"/>
      <c r="H531" s="120"/>
      <c r="I531" s="120"/>
      <c r="J531" s="120"/>
      <c r="K531" s="120"/>
    </row>
    <row r="532" spans="2:11">
      <c r="B532" s="119"/>
      <c r="C532" s="120"/>
      <c r="D532" s="120"/>
      <c r="E532" s="120"/>
      <c r="F532" s="120"/>
      <c r="G532" s="120"/>
      <c r="H532" s="120"/>
      <c r="I532" s="120"/>
      <c r="J532" s="120"/>
      <c r="K532" s="120"/>
    </row>
    <row r="533" spans="2:11">
      <c r="B533" s="119"/>
      <c r="C533" s="120"/>
      <c r="D533" s="120"/>
      <c r="E533" s="120"/>
      <c r="F533" s="120"/>
      <c r="G533" s="120"/>
      <c r="H533" s="120"/>
      <c r="I533" s="120"/>
      <c r="J533" s="120"/>
      <c r="K533" s="120"/>
    </row>
    <row r="534" spans="2:11">
      <c r="B534" s="119"/>
      <c r="C534" s="120"/>
      <c r="D534" s="120"/>
      <c r="E534" s="120"/>
      <c r="F534" s="120"/>
      <c r="G534" s="120"/>
      <c r="H534" s="120"/>
      <c r="I534" s="120"/>
      <c r="J534" s="120"/>
      <c r="K534" s="120"/>
    </row>
    <row r="535" spans="2:11">
      <c r="B535" s="119"/>
      <c r="C535" s="120"/>
      <c r="D535" s="120"/>
      <c r="E535" s="120"/>
      <c r="F535" s="120"/>
      <c r="G535" s="120"/>
      <c r="H535" s="120"/>
      <c r="I535" s="120"/>
      <c r="J535" s="120"/>
      <c r="K535" s="120"/>
    </row>
    <row r="536" spans="2:11">
      <c r="B536" s="119"/>
      <c r="C536" s="120"/>
      <c r="D536" s="120"/>
      <c r="E536" s="120"/>
      <c r="F536" s="120"/>
      <c r="G536" s="120"/>
      <c r="H536" s="120"/>
      <c r="I536" s="120"/>
      <c r="J536" s="120"/>
      <c r="K536" s="120"/>
    </row>
    <row r="537" spans="2:11">
      <c r="B537" s="119"/>
      <c r="C537" s="120"/>
      <c r="D537" s="120"/>
      <c r="E537" s="120"/>
      <c r="F537" s="120"/>
      <c r="G537" s="120"/>
      <c r="H537" s="120"/>
      <c r="I537" s="120"/>
      <c r="J537" s="120"/>
      <c r="K537" s="120"/>
    </row>
    <row r="538" spans="2:11">
      <c r="B538" s="119"/>
      <c r="C538" s="120"/>
      <c r="D538" s="120"/>
      <c r="E538" s="120"/>
      <c r="F538" s="120"/>
      <c r="G538" s="120"/>
      <c r="H538" s="120"/>
      <c r="I538" s="120"/>
      <c r="J538" s="120"/>
      <c r="K538" s="120"/>
    </row>
    <row r="539" spans="2:11">
      <c r="B539" s="119"/>
      <c r="C539" s="120"/>
      <c r="D539" s="120"/>
      <c r="E539" s="120"/>
      <c r="F539" s="120"/>
      <c r="G539" s="120"/>
      <c r="H539" s="120"/>
      <c r="I539" s="120"/>
      <c r="J539" s="120"/>
      <c r="K539" s="120"/>
    </row>
    <row r="540" spans="2:11">
      <c r="B540" s="119"/>
      <c r="C540" s="120"/>
      <c r="D540" s="120"/>
      <c r="E540" s="120"/>
      <c r="F540" s="120"/>
      <c r="G540" s="120"/>
      <c r="H540" s="120"/>
      <c r="I540" s="120"/>
      <c r="J540" s="120"/>
      <c r="K540" s="120"/>
    </row>
    <row r="541" spans="2:11">
      <c r="B541" s="119"/>
      <c r="C541" s="120"/>
      <c r="D541" s="120"/>
      <c r="E541" s="120"/>
      <c r="F541" s="120"/>
      <c r="G541" s="120"/>
      <c r="H541" s="120"/>
      <c r="I541" s="120"/>
      <c r="J541" s="120"/>
      <c r="K541" s="120"/>
    </row>
    <row r="542" spans="2:11">
      <c r="B542" s="119"/>
      <c r="C542" s="120"/>
      <c r="D542" s="120"/>
      <c r="E542" s="120"/>
      <c r="F542" s="120"/>
      <c r="G542" s="120"/>
      <c r="H542" s="120"/>
      <c r="I542" s="120"/>
      <c r="J542" s="120"/>
      <c r="K542" s="120"/>
    </row>
    <row r="543" spans="2:11">
      <c r="B543" s="119"/>
      <c r="C543" s="120"/>
      <c r="D543" s="120"/>
      <c r="E543" s="120"/>
      <c r="F543" s="120"/>
      <c r="G543" s="120"/>
      <c r="H543" s="120"/>
      <c r="I543" s="120"/>
      <c r="J543" s="120"/>
      <c r="K543" s="120"/>
    </row>
    <row r="544" spans="2:11">
      <c r="B544" s="119"/>
      <c r="C544" s="120"/>
      <c r="D544" s="120"/>
      <c r="E544" s="120"/>
      <c r="F544" s="120"/>
      <c r="G544" s="120"/>
      <c r="H544" s="120"/>
      <c r="I544" s="120"/>
      <c r="J544" s="120"/>
      <c r="K544" s="120"/>
    </row>
    <row r="545" spans="2:11">
      <c r="B545" s="119"/>
      <c r="C545" s="120"/>
      <c r="D545" s="120"/>
      <c r="E545" s="120"/>
      <c r="F545" s="120"/>
      <c r="G545" s="120"/>
      <c r="H545" s="120"/>
      <c r="I545" s="120"/>
      <c r="J545" s="120"/>
      <c r="K545" s="120"/>
    </row>
    <row r="546" spans="2:11">
      <c r="B546" s="119"/>
      <c r="C546" s="120"/>
      <c r="D546" s="120"/>
      <c r="E546" s="120"/>
      <c r="F546" s="120"/>
      <c r="G546" s="120"/>
      <c r="H546" s="120"/>
      <c r="I546" s="120"/>
      <c r="J546" s="120"/>
      <c r="K546" s="120"/>
    </row>
    <row r="547" spans="2:11">
      <c r="B547" s="119"/>
      <c r="C547" s="120"/>
      <c r="D547" s="120"/>
      <c r="E547" s="120"/>
      <c r="F547" s="120"/>
      <c r="G547" s="120"/>
      <c r="H547" s="120"/>
      <c r="I547" s="120"/>
      <c r="J547" s="120"/>
      <c r="K547" s="120"/>
    </row>
    <row r="548" spans="2:11">
      <c r="B548" s="119"/>
      <c r="C548" s="120"/>
      <c r="D548" s="120"/>
      <c r="E548" s="120"/>
      <c r="F548" s="120"/>
      <c r="G548" s="120"/>
      <c r="H548" s="120"/>
      <c r="I548" s="120"/>
      <c r="J548" s="120"/>
      <c r="K548" s="120"/>
    </row>
    <row r="549" spans="2:11">
      <c r="B549" s="119"/>
      <c r="C549" s="120"/>
      <c r="D549" s="120"/>
      <c r="E549" s="120"/>
      <c r="F549" s="120"/>
      <c r="G549" s="120"/>
      <c r="H549" s="120"/>
      <c r="I549" s="120"/>
      <c r="J549" s="120"/>
      <c r="K549" s="120"/>
    </row>
    <row r="550" spans="2:11">
      <c r="B550" s="119"/>
      <c r="C550" s="120"/>
      <c r="D550" s="120"/>
      <c r="E550" s="120"/>
      <c r="F550" s="120"/>
      <c r="G550" s="120"/>
      <c r="H550" s="120"/>
      <c r="I550" s="120"/>
      <c r="J550" s="120"/>
      <c r="K550" s="120"/>
    </row>
    <row r="551" spans="2:11">
      <c r="B551" s="119"/>
      <c r="C551" s="120"/>
      <c r="D551" s="120"/>
      <c r="E551" s="120"/>
      <c r="F551" s="120"/>
      <c r="G551" s="120"/>
      <c r="H551" s="120"/>
      <c r="I551" s="120"/>
      <c r="J551" s="120"/>
      <c r="K551" s="120"/>
    </row>
    <row r="552" spans="2:11">
      <c r="B552" s="119"/>
      <c r="C552" s="120"/>
      <c r="D552" s="120"/>
      <c r="E552" s="120"/>
      <c r="F552" s="120"/>
      <c r="G552" s="120"/>
      <c r="H552" s="120"/>
      <c r="I552" s="120"/>
      <c r="J552" s="120"/>
      <c r="K552" s="120"/>
    </row>
    <row r="553" spans="2:11">
      <c r="B553" s="119"/>
      <c r="C553" s="120"/>
      <c r="D553" s="120"/>
      <c r="E553" s="120"/>
      <c r="F553" s="120"/>
      <c r="G553" s="120"/>
      <c r="H553" s="120"/>
      <c r="I553" s="120"/>
      <c r="J553" s="120"/>
      <c r="K553" s="120"/>
    </row>
    <row r="554" spans="2:11">
      <c r="B554" s="119"/>
      <c r="C554" s="120"/>
      <c r="D554" s="120"/>
      <c r="E554" s="120"/>
      <c r="F554" s="120"/>
      <c r="G554" s="120"/>
      <c r="H554" s="120"/>
      <c r="I554" s="120"/>
      <c r="J554" s="120"/>
      <c r="K554" s="120"/>
    </row>
    <row r="555" spans="2:11">
      <c r="B555" s="119"/>
      <c r="C555" s="120"/>
      <c r="D555" s="120"/>
      <c r="E555" s="120"/>
      <c r="F555" s="120"/>
      <c r="G555" s="120"/>
      <c r="H555" s="120"/>
      <c r="I555" s="120"/>
      <c r="J555" s="120"/>
      <c r="K555" s="120"/>
    </row>
    <row r="556" spans="2:11">
      <c r="B556" s="119"/>
      <c r="C556" s="120"/>
      <c r="D556" s="120"/>
      <c r="E556" s="120"/>
      <c r="F556" s="120"/>
      <c r="G556" s="120"/>
      <c r="H556" s="120"/>
      <c r="I556" s="120"/>
      <c r="J556" s="120"/>
      <c r="K556" s="120"/>
    </row>
    <row r="557" spans="2:11">
      <c r="B557" s="119"/>
      <c r="C557" s="120"/>
      <c r="D557" s="120"/>
      <c r="E557" s="120"/>
      <c r="F557" s="120"/>
      <c r="G557" s="120"/>
      <c r="H557" s="120"/>
      <c r="I557" s="120"/>
      <c r="J557" s="120"/>
      <c r="K557" s="120"/>
    </row>
    <row r="558" spans="2:11">
      <c r="B558" s="119"/>
      <c r="C558" s="120"/>
      <c r="D558" s="120"/>
      <c r="E558" s="120"/>
      <c r="F558" s="120"/>
      <c r="G558" s="120"/>
      <c r="H558" s="120"/>
      <c r="I558" s="120"/>
      <c r="J558" s="120"/>
      <c r="K558" s="120"/>
    </row>
    <row r="559" spans="2:11">
      <c r="B559" s="119"/>
      <c r="C559" s="120"/>
      <c r="D559" s="120"/>
      <c r="E559" s="120"/>
      <c r="F559" s="120"/>
      <c r="G559" s="120"/>
      <c r="H559" s="120"/>
      <c r="I559" s="120"/>
      <c r="J559" s="120"/>
      <c r="K559" s="120"/>
    </row>
    <row r="560" spans="2:11">
      <c r="B560" s="119"/>
      <c r="C560" s="120"/>
      <c r="D560" s="120"/>
      <c r="E560" s="120"/>
      <c r="F560" s="120"/>
      <c r="G560" s="120"/>
      <c r="H560" s="120"/>
      <c r="I560" s="120"/>
      <c r="J560" s="120"/>
      <c r="K560" s="120"/>
    </row>
    <row r="561" spans="2:11">
      <c r="B561" s="119"/>
      <c r="C561" s="120"/>
      <c r="D561" s="120"/>
      <c r="E561" s="120"/>
      <c r="F561" s="120"/>
      <c r="G561" s="120"/>
      <c r="H561" s="120"/>
      <c r="I561" s="120"/>
      <c r="J561" s="120"/>
      <c r="K561" s="120"/>
    </row>
    <row r="562" spans="2:11">
      <c r="B562" s="119"/>
      <c r="C562" s="120"/>
      <c r="D562" s="120"/>
      <c r="E562" s="120"/>
      <c r="F562" s="120"/>
      <c r="G562" s="120"/>
      <c r="H562" s="120"/>
      <c r="I562" s="120"/>
      <c r="J562" s="120"/>
      <c r="K562" s="120"/>
    </row>
    <row r="563" spans="2:11">
      <c r="B563" s="119"/>
      <c r="C563" s="120"/>
      <c r="D563" s="120"/>
      <c r="E563" s="120"/>
      <c r="F563" s="120"/>
      <c r="G563" s="120"/>
      <c r="H563" s="120"/>
      <c r="I563" s="120"/>
      <c r="J563" s="120"/>
      <c r="K563" s="120"/>
    </row>
    <row r="564" spans="2:11">
      <c r="B564" s="119"/>
      <c r="C564" s="120"/>
      <c r="D564" s="120"/>
      <c r="E564" s="120"/>
      <c r="F564" s="120"/>
      <c r="G564" s="120"/>
      <c r="H564" s="120"/>
      <c r="I564" s="120"/>
      <c r="J564" s="120"/>
      <c r="K564" s="120"/>
    </row>
    <row r="565" spans="2:11">
      <c r="B565" s="119"/>
      <c r="C565" s="119"/>
      <c r="D565" s="119"/>
      <c r="E565" s="120"/>
      <c r="F565" s="120"/>
      <c r="G565" s="120"/>
      <c r="H565" s="120"/>
      <c r="I565" s="120"/>
      <c r="J565" s="120"/>
      <c r="K565" s="120"/>
    </row>
    <row r="566" spans="2:11">
      <c r="B566" s="119"/>
      <c r="C566" s="119"/>
      <c r="D566" s="119"/>
      <c r="E566" s="120"/>
      <c r="F566" s="120"/>
      <c r="G566" s="120"/>
      <c r="H566" s="120"/>
      <c r="I566" s="120"/>
      <c r="J566" s="120"/>
      <c r="K566" s="120"/>
    </row>
    <row r="567" spans="2:11">
      <c r="B567" s="119"/>
      <c r="C567" s="119"/>
      <c r="D567" s="119"/>
      <c r="E567" s="120"/>
      <c r="F567" s="120"/>
      <c r="G567" s="120"/>
      <c r="H567" s="120"/>
      <c r="I567" s="120"/>
      <c r="J567" s="120"/>
      <c r="K567" s="120"/>
    </row>
    <row r="568" spans="2:11">
      <c r="B568" s="119"/>
      <c r="C568" s="119"/>
      <c r="D568" s="119"/>
      <c r="E568" s="120"/>
      <c r="F568" s="120"/>
      <c r="G568" s="120"/>
      <c r="H568" s="120"/>
      <c r="I568" s="120"/>
      <c r="J568" s="120"/>
      <c r="K568" s="120"/>
    </row>
    <row r="569" spans="2:11">
      <c r="B569" s="119"/>
      <c r="C569" s="119"/>
      <c r="D569" s="119"/>
      <c r="E569" s="120"/>
      <c r="F569" s="120"/>
      <c r="G569" s="120"/>
      <c r="H569" s="120"/>
      <c r="I569" s="120"/>
      <c r="J569" s="120"/>
      <c r="K569" s="120"/>
    </row>
    <row r="570" spans="2:11">
      <c r="B570" s="119"/>
      <c r="C570" s="119"/>
      <c r="D570" s="119"/>
      <c r="E570" s="120"/>
      <c r="F570" s="120"/>
      <c r="G570" s="120"/>
      <c r="H570" s="120"/>
      <c r="I570" s="120"/>
      <c r="J570" s="120"/>
      <c r="K570" s="120"/>
    </row>
    <row r="571" spans="2:11">
      <c r="B571" s="119"/>
      <c r="C571" s="119"/>
      <c r="D571" s="119"/>
      <c r="E571" s="120"/>
      <c r="F571" s="120"/>
      <c r="G571" s="120"/>
      <c r="H571" s="120"/>
      <c r="I571" s="120"/>
      <c r="J571" s="120"/>
      <c r="K571" s="120"/>
    </row>
    <row r="572" spans="2:11">
      <c r="B572" s="119"/>
      <c r="C572" s="119"/>
      <c r="D572" s="119"/>
      <c r="E572" s="120"/>
      <c r="F572" s="120"/>
      <c r="G572" s="120"/>
      <c r="H572" s="120"/>
      <c r="I572" s="120"/>
      <c r="J572" s="120"/>
      <c r="K572" s="120"/>
    </row>
    <row r="573" spans="2:11">
      <c r="B573" s="119"/>
      <c r="C573" s="119"/>
      <c r="D573" s="119"/>
      <c r="E573" s="120"/>
      <c r="F573" s="120"/>
      <c r="G573" s="120"/>
      <c r="H573" s="120"/>
      <c r="I573" s="120"/>
      <c r="J573" s="120"/>
      <c r="K573" s="120"/>
    </row>
    <row r="574" spans="2:11">
      <c r="B574" s="119"/>
      <c r="C574" s="119"/>
      <c r="D574" s="119"/>
      <c r="E574" s="120"/>
      <c r="F574" s="120"/>
      <c r="G574" s="120"/>
      <c r="H574" s="120"/>
      <c r="I574" s="120"/>
      <c r="J574" s="120"/>
      <c r="K574" s="120"/>
    </row>
    <row r="575" spans="2:11">
      <c r="B575" s="119"/>
      <c r="C575" s="119"/>
      <c r="D575" s="119"/>
      <c r="E575" s="120"/>
      <c r="F575" s="120"/>
      <c r="G575" s="120"/>
      <c r="H575" s="120"/>
      <c r="I575" s="120"/>
      <c r="J575" s="120"/>
      <c r="K575" s="120"/>
    </row>
    <row r="576" spans="2:11">
      <c r="B576" s="119"/>
      <c r="C576" s="119"/>
      <c r="D576" s="119"/>
      <c r="E576" s="120"/>
      <c r="F576" s="120"/>
      <c r="G576" s="120"/>
      <c r="H576" s="120"/>
      <c r="I576" s="120"/>
      <c r="J576" s="120"/>
      <c r="K576" s="120"/>
    </row>
    <row r="577" spans="2:11">
      <c r="B577" s="119"/>
      <c r="C577" s="119"/>
      <c r="D577" s="119"/>
      <c r="E577" s="120"/>
      <c r="F577" s="120"/>
      <c r="G577" s="120"/>
      <c r="H577" s="120"/>
      <c r="I577" s="120"/>
      <c r="J577" s="120"/>
      <c r="K577" s="120"/>
    </row>
    <row r="578" spans="2:11">
      <c r="B578" s="119"/>
      <c r="C578" s="119"/>
      <c r="D578" s="119"/>
      <c r="E578" s="120"/>
      <c r="F578" s="120"/>
      <c r="G578" s="120"/>
      <c r="H578" s="120"/>
      <c r="I578" s="120"/>
      <c r="J578" s="120"/>
      <c r="K578" s="120"/>
    </row>
    <row r="579" spans="2:11">
      <c r="B579" s="119"/>
      <c r="C579" s="119"/>
      <c r="D579" s="119"/>
      <c r="E579" s="120"/>
      <c r="F579" s="120"/>
      <c r="G579" s="120"/>
      <c r="H579" s="120"/>
      <c r="I579" s="120"/>
      <c r="J579" s="120"/>
      <c r="K579" s="120"/>
    </row>
    <row r="580" spans="2:11">
      <c r="B580" s="119"/>
      <c r="C580" s="119"/>
      <c r="D580" s="119"/>
      <c r="E580" s="120"/>
      <c r="F580" s="120"/>
      <c r="G580" s="120"/>
      <c r="H580" s="120"/>
      <c r="I580" s="120"/>
      <c r="J580" s="120"/>
      <c r="K580" s="120"/>
    </row>
    <row r="581" spans="2:11">
      <c r="B581" s="119"/>
      <c r="C581" s="119"/>
      <c r="D581" s="119"/>
      <c r="E581" s="120"/>
      <c r="F581" s="120"/>
      <c r="G581" s="120"/>
      <c r="H581" s="120"/>
      <c r="I581" s="120"/>
      <c r="J581" s="120"/>
      <c r="K581" s="120"/>
    </row>
    <row r="582" spans="2:11">
      <c r="B582" s="119"/>
      <c r="C582" s="119"/>
      <c r="D582" s="119"/>
      <c r="E582" s="120"/>
      <c r="F582" s="120"/>
      <c r="G582" s="120"/>
      <c r="H582" s="120"/>
      <c r="I582" s="120"/>
      <c r="J582" s="120"/>
      <c r="K582" s="120"/>
    </row>
    <row r="583" spans="2:11">
      <c r="B583" s="119"/>
      <c r="C583" s="119"/>
      <c r="D583" s="119"/>
      <c r="E583" s="120"/>
      <c r="F583" s="120"/>
      <c r="G583" s="120"/>
      <c r="H583" s="120"/>
      <c r="I583" s="120"/>
      <c r="J583" s="120"/>
      <c r="K583" s="120"/>
    </row>
    <row r="584" spans="2:11">
      <c r="B584" s="119"/>
      <c r="C584" s="119"/>
      <c r="D584" s="119"/>
      <c r="E584" s="120"/>
      <c r="F584" s="120"/>
      <c r="G584" s="120"/>
      <c r="H584" s="120"/>
      <c r="I584" s="120"/>
      <c r="J584" s="120"/>
      <c r="K584" s="120"/>
    </row>
    <row r="585" spans="2:11">
      <c r="B585" s="119"/>
      <c r="C585" s="119"/>
      <c r="D585" s="119"/>
      <c r="E585" s="120"/>
      <c r="F585" s="120"/>
      <c r="G585" s="120"/>
      <c r="H585" s="120"/>
      <c r="I585" s="120"/>
      <c r="J585" s="120"/>
      <c r="K585" s="120"/>
    </row>
    <row r="586" spans="2:11">
      <c r="B586" s="119"/>
      <c r="C586" s="119"/>
      <c r="D586" s="119"/>
      <c r="E586" s="120"/>
      <c r="F586" s="120"/>
      <c r="G586" s="120"/>
      <c r="H586" s="120"/>
      <c r="I586" s="120"/>
      <c r="J586" s="120"/>
      <c r="K586" s="120"/>
    </row>
    <row r="587" spans="2:11">
      <c r="B587" s="119"/>
      <c r="C587" s="119"/>
      <c r="D587" s="119"/>
      <c r="E587" s="120"/>
      <c r="F587" s="120"/>
      <c r="G587" s="120"/>
      <c r="H587" s="120"/>
      <c r="I587" s="120"/>
      <c r="J587" s="120"/>
      <c r="K587" s="120"/>
    </row>
    <row r="588" spans="2:11">
      <c r="B588" s="119"/>
      <c r="C588" s="119"/>
      <c r="D588" s="119"/>
      <c r="E588" s="120"/>
      <c r="F588" s="120"/>
      <c r="G588" s="120"/>
      <c r="H588" s="120"/>
      <c r="I588" s="120"/>
      <c r="J588" s="120"/>
      <c r="K588" s="120"/>
    </row>
    <row r="589" spans="2:11">
      <c r="B589" s="119"/>
      <c r="C589" s="119"/>
      <c r="D589" s="119"/>
      <c r="E589" s="120"/>
      <c r="F589" s="120"/>
      <c r="G589" s="120"/>
      <c r="H589" s="120"/>
      <c r="I589" s="120"/>
      <c r="J589" s="120"/>
      <c r="K589" s="120"/>
    </row>
    <row r="590" spans="2:11">
      <c r="B590" s="119"/>
      <c r="C590" s="119"/>
      <c r="D590" s="119"/>
      <c r="E590" s="120"/>
      <c r="F590" s="120"/>
      <c r="G590" s="120"/>
      <c r="H590" s="120"/>
      <c r="I590" s="120"/>
      <c r="J590" s="120"/>
      <c r="K590" s="120"/>
    </row>
    <row r="591" spans="2:11">
      <c r="B591" s="119"/>
      <c r="C591" s="119"/>
      <c r="D591" s="119"/>
      <c r="E591" s="120"/>
      <c r="F591" s="120"/>
      <c r="G591" s="120"/>
      <c r="H591" s="120"/>
      <c r="I591" s="120"/>
      <c r="J591" s="120"/>
      <c r="K591" s="120"/>
    </row>
    <row r="592" spans="2:11">
      <c r="B592" s="119"/>
      <c r="C592" s="119"/>
      <c r="D592" s="119"/>
      <c r="E592" s="120"/>
      <c r="F592" s="120"/>
      <c r="G592" s="120"/>
      <c r="H592" s="120"/>
      <c r="I592" s="120"/>
      <c r="J592" s="120"/>
      <c r="K592" s="120"/>
    </row>
    <row r="593" spans="2:11">
      <c r="B593" s="119"/>
      <c r="C593" s="119"/>
      <c r="D593" s="119"/>
      <c r="E593" s="120"/>
      <c r="F593" s="120"/>
      <c r="G593" s="120"/>
      <c r="H593" s="120"/>
      <c r="I593" s="120"/>
      <c r="J593" s="120"/>
      <c r="K593" s="120"/>
    </row>
    <row r="594" spans="2:11">
      <c r="B594" s="119"/>
      <c r="C594" s="119"/>
      <c r="D594" s="119"/>
      <c r="E594" s="120"/>
      <c r="F594" s="120"/>
      <c r="G594" s="120"/>
      <c r="H594" s="120"/>
      <c r="I594" s="120"/>
      <c r="J594" s="120"/>
      <c r="K594" s="120"/>
    </row>
    <row r="595" spans="2:11">
      <c r="B595" s="119"/>
      <c r="C595" s="119"/>
      <c r="D595" s="119"/>
      <c r="E595" s="120"/>
      <c r="F595" s="120"/>
      <c r="G595" s="120"/>
      <c r="H595" s="120"/>
      <c r="I595" s="120"/>
      <c r="J595" s="120"/>
      <c r="K595" s="120"/>
    </row>
    <row r="596" spans="2:11">
      <c r="B596" s="119"/>
      <c r="C596" s="119"/>
      <c r="D596" s="119"/>
      <c r="E596" s="120"/>
      <c r="F596" s="120"/>
      <c r="G596" s="120"/>
      <c r="H596" s="120"/>
      <c r="I596" s="120"/>
      <c r="J596" s="120"/>
      <c r="K596" s="120"/>
    </row>
    <row r="597" spans="2:11">
      <c r="B597" s="119"/>
      <c r="C597" s="119"/>
      <c r="D597" s="119"/>
      <c r="E597" s="120"/>
      <c r="F597" s="120"/>
      <c r="G597" s="120"/>
      <c r="H597" s="120"/>
      <c r="I597" s="120"/>
      <c r="J597" s="120"/>
      <c r="K597" s="120"/>
    </row>
    <row r="598" spans="2:11">
      <c r="B598" s="119"/>
      <c r="C598" s="119"/>
      <c r="D598" s="119"/>
      <c r="E598" s="120"/>
      <c r="F598" s="120"/>
      <c r="G598" s="120"/>
      <c r="H598" s="120"/>
      <c r="I598" s="120"/>
      <c r="J598" s="120"/>
      <c r="K598" s="120"/>
    </row>
    <row r="599" spans="2:11">
      <c r="B599" s="119"/>
      <c r="C599" s="119"/>
      <c r="D599" s="119"/>
      <c r="E599" s="120"/>
      <c r="F599" s="120"/>
      <c r="G599" s="120"/>
      <c r="H599" s="120"/>
      <c r="I599" s="120"/>
      <c r="J599" s="120"/>
      <c r="K599" s="120"/>
    </row>
    <row r="600" spans="2:11">
      <c r="B600" s="119"/>
      <c r="C600" s="119"/>
      <c r="D600" s="119"/>
      <c r="E600" s="120"/>
      <c r="F600" s="120"/>
      <c r="G600" s="120"/>
      <c r="H600" s="120"/>
      <c r="I600" s="120"/>
      <c r="J600" s="120"/>
      <c r="K600" s="120"/>
    </row>
    <row r="601" spans="2:11">
      <c r="B601" s="119"/>
      <c r="C601" s="119"/>
      <c r="D601" s="119"/>
      <c r="E601" s="120"/>
      <c r="F601" s="120"/>
      <c r="G601" s="120"/>
      <c r="H601" s="120"/>
      <c r="I601" s="120"/>
      <c r="J601" s="120"/>
      <c r="K601" s="120"/>
    </row>
    <row r="602" spans="2:11">
      <c r="B602" s="119"/>
      <c r="C602" s="119"/>
      <c r="D602" s="119"/>
      <c r="E602" s="120"/>
      <c r="F602" s="120"/>
      <c r="G602" s="120"/>
      <c r="H602" s="120"/>
      <c r="I602" s="120"/>
      <c r="J602" s="120"/>
      <c r="K602" s="120"/>
    </row>
    <row r="603" spans="2:11">
      <c r="B603" s="119"/>
      <c r="C603" s="119"/>
      <c r="D603" s="119"/>
      <c r="E603" s="120"/>
      <c r="F603" s="120"/>
      <c r="G603" s="120"/>
      <c r="H603" s="120"/>
      <c r="I603" s="120"/>
      <c r="J603" s="120"/>
      <c r="K603" s="120"/>
    </row>
    <row r="604" spans="2:11">
      <c r="B604" s="119"/>
      <c r="C604" s="119"/>
      <c r="D604" s="119"/>
      <c r="E604" s="120"/>
      <c r="F604" s="120"/>
      <c r="G604" s="120"/>
      <c r="H604" s="120"/>
      <c r="I604" s="120"/>
      <c r="J604" s="120"/>
      <c r="K604" s="120"/>
    </row>
    <row r="605" spans="2:11">
      <c r="B605" s="119"/>
      <c r="C605" s="119"/>
      <c r="D605" s="119"/>
      <c r="E605" s="120"/>
      <c r="F605" s="120"/>
      <c r="G605" s="120"/>
      <c r="H605" s="120"/>
      <c r="I605" s="120"/>
      <c r="J605" s="120"/>
      <c r="K605" s="120"/>
    </row>
    <row r="606" spans="2:11">
      <c r="B606" s="119"/>
      <c r="C606" s="119"/>
      <c r="D606" s="119"/>
      <c r="E606" s="120"/>
      <c r="F606" s="120"/>
      <c r="G606" s="120"/>
      <c r="H606" s="120"/>
      <c r="I606" s="120"/>
      <c r="J606" s="120"/>
      <c r="K606" s="120"/>
    </row>
    <row r="607" spans="2:11">
      <c r="B607" s="119"/>
      <c r="C607" s="119"/>
      <c r="D607" s="119"/>
      <c r="E607" s="120"/>
      <c r="F607" s="120"/>
      <c r="G607" s="120"/>
      <c r="H607" s="120"/>
      <c r="I607" s="120"/>
      <c r="J607" s="120"/>
      <c r="K607" s="120"/>
    </row>
    <row r="608" spans="2:11">
      <c r="B608" s="119"/>
      <c r="C608" s="119"/>
      <c r="D608" s="119"/>
      <c r="E608" s="120"/>
      <c r="F608" s="120"/>
      <c r="G608" s="120"/>
      <c r="H608" s="120"/>
      <c r="I608" s="120"/>
      <c r="J608" s="120"/>
      <c r="K608" s="120"/>
    </row>
    <row r="609" spans="2:11">
      <c r="B609" s="119"/>
      <c r="C609" s="119"/>
      <c r="D609" s="119"/>
      <c r="E609" s="120"/>
      <c r="F609" s="120"/>
      <c r="G609" s="120"/>
      <c r="H609" s="120"/>
      <c r="I609" s="120"/>
      <c r="J609" s="120"/>
      <c r="K609" s="120"/>
    </row>
    <row r="610" spans="2:11">
      <c r="B610" s="119"/>
      <c r="C610" s="119"/>
      <c r="D610" s="119"/>
      <c r="E610" s="120"/>
      <c r="F610" s="120"/>
      <c r="G610" s="120"/>
      <c r="H610" s="120"/>
      <c r="I610" s="120"/>
      <c r="J610" s="120"/>
      <c r="K610" s="120"/>
    </row>
    <row r="611" spans="2:11">
      <c r="B611" s="119"/>
      <c r="C611" s="119"/>
      <c r="D611" s="119"/>
      <c r="E611" s="120"/>
      <c r="F611" s="120"/>
      <c r="G611" s="120"/>
      <c r="H611" s="120"/>
      <c r="I611" s="120"/>
      <c r="J611" s="120"/>
      <c r="K611" s="120"/>
    </row>
    <row r="612" spans="2:11">
      <c r="B612" s="119"/>
      <c r="C612" s="119"/>
      <c r="D612" s="119"/>
      <c r="E612" s="120"/>
      <c r="F612" s="120"/>
      <c r="G612" s="120"/>
      <c r="H612" s="120"/>
      <c r="I612" s="120"/>
      <c r="J612" s="120"/>
      <c r="K612" s="120"/>
    </row>
    <row r="613" spans="2:11">
      <c r="B613" s="119"/>
      <c r="C613" s="119"/>
      <c r="D613" s="119"/>
      <c r="E613" s="120"/>
      <c r="F613" s="120"/>
      <c r="G613" s="120"/>
      <c r="H613" s="120"/>
      <c r="I613" s="120"/>
      <c r="J613" s="120"/>
      <c r="K613" s="120"/>
    </row>
    <row r="614" spans="2:11">
      <c r="B614" s="119"/>
      <c r="C614" s="119"/>
      <c r="D614" s="119"/>
      <c r="E614" s="120"/>
      <c r="F614" s="120"/>
      <c r="G614" s="120"/>
      <c r="H614" s="120"/>
      <c r="I614" s="120"/>
      <c r="J614" s="120"/>
      <c r="K614" s="120"/>
    </row>
    <row r="615" spans="2:11">
      <c r="B615" s="119"/>
      <c r="C615" s="119"/>
      <c r="D615" s="119"/>
      <c r="E615" s="120"/>
      <c r="F615" s="120"/>
      <c r="G615" s="120"/>
      <c r="H615" s="120"/>
      <c r="I615" s="120"/>
      <c r="J615" s="120"/>
      <c r="K615" s="120"/>
    </row>
    <row r="616" spans="2:11">
      <c r="B616" s="119"/>
      <c r="C616" s="119"/>
      <c r="D616" s="119"/>
      <c r="E616" s="120"/>
      <c r="F616" s="120"/>
      <c r="G616" s="120"/>
      <c r="H616" s="120"/>
      <c r="I616" s="120"/>
      <c r="J616" s="120"/>
      <c r="K616" s="120"/>
    </row>
    <row r="617" spans="2:11">
      <c r="B617" s="119"/>
      <c r="C617" s="119"/>
      <c r="D617" s="119"/>
      <c r="E617" s="120"/>
      <c r="F617" s="120"/>
      <c r="G617" s="120"/>
      <c r="H617" s="120"/>
      <c r="I617" s="120"/>
      <c r="J617" s="120"/>
      <c r="K617" s="120"/>
    </row>
    <row r="618" spans="2:11">
      <c r="B618" s="119"/>
      <c r="C618" s="119"/>
      <c r="D618" s="119"/>
      <c r="E618" s="120"/>
      <c r="F618" s="120"/>
      <c r="G618" s="120"/>
      <c r="H618" s="120"/>
      <c r="I618" s="120"/>
      <c r="J618" s="120"/>
      <c r="K618" s="120"/>
    </row>
    <row r="619" spans="2:11">
      <c r="B619" s="119"/>
      <c r="C619" s="119"/>
      <c r="D619" s="119"/>
      <c r="E619" s="120"/>
      <c r="F619" s="120"/>
      <c r="G619" s="120"/>
      <c r="H619" s="120"/>
      <c r="I619" s="120"/>
      <c r="J619" s="120"/>
      <c r="K619" s="120"/>
    </row>
    <row r="620" spans="2:11">
      <c r="B620" s="119"/>
      <c r="C620" s="119"/>
      <c r="D620" s="119"/>
      <c r="E620" s="120"/>
      <c r="F620" s="120"/>
      <c r="G620" s="120"/>
      <c r="H620" s="120"/>
      <c r="I620" s="120"/>
      <c r="J620" s="120"/>
      <c r="K620" s="120"/>
    </row>
    <row r="621" spans="2:11">
      <c r="B621" s="119"/>
      <c r="C621" s="119"/>
      <c r="D621" s="119"/>
      <c r="E621" s="120"/>
      <c r="F621" s="120"/>
      <c r="G621" s="120"/>
      <c r="H621" s="120"/>
      <c r="I621" s="120"/>
      <c r="J621" s="120"/>
      <c r="K621" s="120"/>
    </row>
    <row r="622" spans="2:11">
      <c r="B622" s="119"/>
      <c r="C622" s="119"/>
      <c r="D622" s="119"/>
      <c r="E622" s="120"/>
      <c r="F622" s="120"/>
      <c r="G622" s="120"/>
      <c r="H622" s="120"/>
      <c r="I622" s="120"/>
      <c r="J622" s="120"/>
      <c r="K622" s="120"/>
    </row>
    <row r="623" spans="2:11">
      <c r="B623" s="119"/>
      <c r="C623" s="119"/>
      <c r="D623" s="119"/>
      <c r="E623" s="120"/>
      <c r="F623" s="120"/>
      <c r="G623" s="120"/>
      <c r="H623" s="120"/>
      <c r="I623" s="120"/>
      <c r="J623" s="120"/>
      <c r="K623" s="120"/>
    </row>
    <row r="624" spans="2:11">
      <c r="B624" s="119"/>
      <c r="C624" s="119"/>
      <c r="D624" s="119"/>
      <c r="E624" s="120"/>
      <c r="F624" s="120"/>
      <c r="G624" s="120"/>
      <c r="H624" s="120"/>
      <c r="I624" s="120"/>
      <c r="J624" s="120"/>
      <c r="K624" s="120"/>
    </row>
    <row r="625" spans="2:11">
      <c r="B625" s="119"/>
      <c r="C625" s="119"/>
      <c r="D625" s="119"/>
      <c r="E625" s="120"/>
      <c r="F625" s="120"/>
      <c r="G625" s="120"/>
      <c r="H625" s="120"/>
      <c r="I625" s="120"/>
      <c r="J625" s="120"/>
      <c r="K625" s="120"/>
    </row>
    <row r="626" spans="2:11">
      <c r="B626" s="119"/>
      <c r="C626" s="119"/>
      <c r="D626" s="119"/>
      <c r="E626" s="120"/>
      <c r="F626" s="120"/>
      <c r="G626" s="120"/>
      <c r="H626" s="120"/>
      <c r="I626" s="120"/>
      <c r="J626" s="120"/>
      <c r="K626" s="120"/>
    </row>
    <row r="627" spans="2:11">
      <c r="B627" s="119"/>
      <c r="C627" s="119"/>
      <c r="D627" s="119"/>
      <c r="E627" s="120"/>
      <c r="F627" s="120"/>
      <c r="G627" s="120"/>
      <c r="H627" s="120"/>
      <c r="I627" s="120"/>
      <c r="J627" s="120"/>
      <c r="K627" s="120"/>
    </row>
    <row r="628" spans="2:11">
      <c r="B628" s="119"/>
      <c r="C628" s="119"/>
      <c r="D628" s="119"/>
      <c r="E628" s="120"/>
      <c r="F628" s="120"/>
      <c r="G628" s="120"/>
      <c r="H628" s="120"/>
      <c r="I628" s="120"/>
      <c r="J628" s="120"/>
      <c r="K628" s="120"/>
    </row>
    <row r="629" spans="2:11">
      <c r="B629" s="119"/>
      <c r="C629" s="119"/>
      <c r="D629" s="119"/>
      <c r="E629" s="120"/>
      <c r="F629" s="120"/>
      <c r="G629" s="120"/>
      <c r="H629" s="120"/>
      <c r="I629" s="120"/>
      <c r="J629" s="120"/>
      <c r="K629" s="120"/>
    </row>
    <row r="630" spans="2:11">
      <c r="B630" s="119"/>
      <c r="C630" s="119"/>
      <c r="D630" s="119"/>
      <c r="E630" s="120"/>
      <c r="F630" s="120"/>
      <c r="G630" s="120"/>
      <c r="H630" s="120"/>
      <c r="I630" s="120"/>
      <c r="J630" s="120"/>
      <c r="K630" s="120"/>
    </row>
    <row r="631" spans="2:11">
      <c r="B631" s="119"/>
      <c r="C631" s="119"/>
      <c r="D631" s="119"/>
      <c r="E631" s="120"/>
      <c r="F631" s="120"/>
      <c r="G631" s="120"/>
      <c r="H631" s="120"/>
      <c r="I631" s="120"/>
      <c r="J631" s="120"/>
      <c r="K631" s="120"/>
    </row>
    <row r="632" spans="2:11">
      <c r="B632" s="119"/>
      <c r="C632" s="119"/>
      <c r="D632" s="119"/>
      <c r="E632" s="120"/>
      <c r="F632" s="120"/>
      <c r="G632" s="120"/>
      <c r="H632" s="120"/>
      <c r="I632" s="120"/>
      <c r="J632" s="120"/>
      <c r="K632" s="120"/>
    </row>
    <row r="633" spans="2:11">
      <c r="B633" s="119"/>
      <c r="C633" s="119"/>
      <c r="D633" s="119"/>
      <c r="E633" s="120"/>
      <c r="F633" s="120"/>
      <c r="G633" s="120"/>
      <c r="H633" s="120"/>
      <c r="I633" s="120"/>
      <c r="J633" s="120"/>
      <c r="K633" s="120"/>
    </row>
    <row r="634" spans="2:11">
      <c r="B634" s="119"/>
      <c r="C634" s="119"/>
      <c r="D634" s="119"/>
      <c r="E634" s="120"/>
      <c r="F634" s="120"/>
      <c r="G634" s="120"/>
      <c r="H634" s="120"/>
      <c r="I634" s="120"/>
      <c r="J634" s="120"/>
      <c r="K634" s="120"/>
    </row>
    <row r="635" spans="2:11">
      <c r="B635" s="119"/>
      <c r="C635" s="119"/>
      <c r="D635" s="119"/>
      <c r="E635" s="120"/>
      <c r="F635" s="120"/>
      <c r="G635" s="120"/>
      <c r="H635" s="120"/>
      <c r="I635" s="120"/>
      <c r="J635" s="120"/>
      <c r="K635" s="120"/>
    </row>
    <row r="636" spans="2:11">
      <c r="B636" s="119"/>
      <c r="C636" s="119"/>
      <c r="D636" s="119"/>
      <c r="E636" s="120"/>
      <c r="F636" s="120"/>
      <c r="G636" s="120"/>
      <c r="H636" s="120"/>
      <c r="I636" s="120"/>
      <c r="J636" s="120"/>
      <c r="K636" s="120"/>
    </row>
    <row r="637" spans="2:11">
      <c r="B637" s="119"/>
      <c r="C637" s="119"/>
      <c r="D637" s="119"/>
      <c r="E637" s="120"/>
      <c r="F637" s="120"/>
      <c r="G637" s="120"/>
      <c r="H637" s="120"/>
      <c r="I637" s="120"/>
      <c r="J637" s="120"/>
      <c r="K637" s="120"/>
    </row>
    <row r="638" spans="2:11">
      <c r="B638" s="119"/>
      <c r="C638" s="119"/>
      <c r="D638" s="119"/>
      <c r="E638" s="120"/>
      <c r="F638" s="120"/>
      <c r="G638" s="120"/>
      <c r="H638" s="120"/>
      <c r="I638" s="120"/>
      <c r="J638" s="120"/>
      <c r="K638" s="120"/>
    </row>
    <row r="639" spans="2:11">
      <c r="B639" s="119"/>
      <c r="C639" s="119"/>
      <c r="D639" s="119"/>
      <c r="E639" s="120"/>
      <c r="F639" s="120"/>
      <c r="G639" s="120"/>
      <c r="H639" s="120"/>
      <c r="I639" s="120"/>
      <c r="J639" s="120"/>
      <c r="K639" s="120"/>
    </row>
    <row r="640" spans="2:11">
      <c r="B640" s="119"/>
      <c r="C640" s="119"/>
      <c r="D640" s="119"/>
      <c r="E640" s="120"/>
      <c r="F640" s="120"/>
      <c r="G640" s="120"/>
      <c r="H640" s="120"/>
      <c r="I640" s="120"/>
      <c r="J640" s="120"/>
      <c r="K640" s="120"/>
    </row>
    <row r="641" spans="2:11">
      <c r="B641" s="119"/>
      <c r="C641" s="119"/>
      <c r="D641" s="119"/>
      <c r="E641" s="120"/>
      <c r="F641" s="120"/>
      <c r="G641" s="120"/>
      <c r="H641" s="120"/>
      <c r="I641" s="120"/>
      <c r="J641" s="120"/>
      <c r="K641" s="120"/>
    </row>
    <row r="642" spans="2:11">
      <c r="B642" s="119"/>
      <c r="C642" s="119"/>
      <c r="D642" s="119"/>
      <c r="E642" s="120"/>
      <c r="F642" s="120"/>
      <c r="G642" s="120"/>
      <c r="H642" s="120"/>
      <c r="I642" s="120"/>
      <c r="J642" s="120"/>
      <c r="K642" s="120"/>
    </row>
    <row r="643" spans="2:11">
      <c r="B643" s="119"/>
      <c r="C643" s="119"/>
      <c r="D643" s="119"/>
      <c r="E643" s="120"/>
      <c r="F643" s="120"/>
      <c r="G643" s="120"/>
      <c r="H643" s="120"/>
      <c r="I643" s="120"/>
      <c r="J643" s="120"/>
      <c r="K643" s="120"/>
    </row>
    <row r="644" spans="2:11">
      <c r="B644" s="119"/>
      <c r="C644" s="119"/>
      <c r="D644" s="119"/>
      <c r="E644" s="120"/>
      <c r="F644" s="120"/>
      <c r="G644" s="120"/>
      <c r="H644" s="120"/>
      <c r="I644" s="120"/>
      <c r="J644" s="120"/>
      <c r="K644" s="120"/>
    </row>
    <row r="645" spans="2:11">
      <c r="B645" s="119"/>
      <c r="C645" s="119"/>
      <c r="D645" s="119"/>
      <c r="E645" s="120"/>
      <c r="F645" s="120"/>
      <c r="G645" s="120"/>
      <c r="H645" s="120"/>
      <c r="I645" s="120"/>
      <c r="J645" s="120"/>
      <c r="K645" s="120"/>
    </row>
    <row r="646" spans="2:11">
      <c r="B646" s="119"/>
      <c r="C646" s="119"/>
      <c r="D646" s="119"/>
      <c r="E646" s="120"/>
      <c r="F646" s="120"/>
      <c r="G646" s="120"/>
      <c r="H646" s="120"/>
      <c r="I646" s="120"/>
      <c r="J646" s="120"/>
      <c r="K646" s="120"/>
    </row>
    <row r="647" spans="2:11">
      <c r="B647" s="119"/>
      <c r="C647" s="119"/>
      <c r="D647" s="119"/>
      <c r="E647" s="120"/>
      <c r="F647" s="120"/>
      <c r="G647" s="120"/>
      <c r="H647" s="120"/>
      <c r="I647" s="120"/>
      <c r="J647" s="120"/>
      <c r="K647" s="120"/>
    </row>
    <row r="648" spans="2:11">
      <c r="B648" s="119"/>
      <c r="C648" s="119"/>
      <c r="D648" s="119"/>
      <c r="E648" s="120"/>
      <c r="F648" s="120"/>
      <c r="G648" s="120"/>
      <c r="H648" s="120"/>
      <c r="I648" s="120"/>
      <c r="J648" s="120"/>
      <c r="K648" s="120"/>
    </row>
    <row r="649" spans="2:11">
      <c r="B649" s="119"/>
      <c r="C649" s="119"/>
      <c r="D649" s="119"/>
      <c r="E649" s="120"/>
      <c r="F649" s="120"/>
      <c r="G649" s="120"/>
      <c r="H649" s="120"/>
      <c r="I649" s="120"/>
      <c r="J649" s="120"/>
      <c r="K649" s="120"/>
    </row>
    <row r="650" spans="2:11">
      <c r="B650" s="119"/>
      <c r="C650" s="119"/>
      <c r="D650" s="119"/>
      <c r="E650" s="120"/>
      <c r="F650" s="120"/>
      <c r="G650" s="120"/>
      <c r="H650" s="120"/>
      <c r="I650" s="120"/>
      <c r="J650" s="120"/>
      <c r="K650" s="120"/>
    </row>
    <row r="651" spans="2:11">
      <c r="B651" s="119"/>
      <c r="C651" s="119"/>
      <c r="D651" s="119"/>
      <c r="E651" s="120"/>
      <c r="F651" s="120"/>
      <c r="G651" s="120"/>
      <c r="H651" s="120"/>
      <c r="I651" s="120"/>
      <c r="J651" s="120"/>
      <c r="K651" s="120"/>
    </row>
    <row r="652" spans="2:11">
      <c r="B652" s="119"/>
      <c r="C652" s="119"/>
      <c r="D652" s="119"/>
      <c r="E652" s="120"/>
      <c r="F652" s="120"/>
      <c r="G652" s="120"/>
      <c r="H652" s="120"/>
      <c r="I652" s="120"/>
      <c r="J652" s="120"/>
      <c r="K652" s="120"/>
    </row>
    <row r="653" spans="2:11">
      <c r="B653" s="119"/>
      <c r="C653" s="119"/>
      <c r="D653" s="119"/>
      <c r="E653" s="120"/>
      <c r="F653" s="120"/>
      <c r="G653" s="120"/>
      <c r="H653" s="120"/>
      <c r="I653" s="120"/>
      <c r="J653" s="120"/>
      <c r="K653" s="120"/>
    </row>
    <row r="654" spans="2:11">
      <c r="B654" s="119"/>
      <c r="C654" s="119"/>
      <c r="D654" s="119"/>
      <c r="E654" s="120"/>
      <c r="F654" s="120"/>
      <c r="G654" s="120"/>
      <c r="H654" s="120"/>
      <c r="I654" s="120"/>
      <c r="J654" s="120"/>
      <c r="K654" s="120"/>
    </row>
    <row r="655" spans="2:11">
      <c r="B655" s="119"/>
      <c r="C655" s="119"/>
      <c r="D655" s="119"/>
      <c r="E655" s="120"/>
      <c r="F655" s="120"/>
      <c r="G655" s="120"/>
      <c r="H655" s="120"/>
      <c r="I655" s="120"/>
      <c r="J655" s="120"/>
      <c r="K655" s="120"/>
    </row>
    <row r="656" spans="2:11">
      <c r="B656" s="119"/>
      <c r="C656" s="119"/>
      <c r="D656" s="119"/>
      <c r="E656" s="120"/>
      <c r="F656" s="120"/>
      <c r="G656" s="120"/>
      <c r="H656" s="120"/>
      <c r="I656" s="120"/>
      <c r="J656" s="120"/>
      <c r="K656" s="120"/>
    </row>
    <row r="657" spans="2:11">
      <c r="B657" s="119"/>
      <c r="C657" s="119"/>
      <c r="D657" s="119"/>
      <c r="E657" s="120"/>
      <c r="F657" s="120"/>
      <c r="G657" s="120"/>
      <c r="H657" s="120"/>
      <c r="I657" s="120"/>
      <c r="J657" s="120"/>
      <c r="K657" s="120"/>
    </row>
    <row r="658" spans="2:11">
      <c r="B658" s="119"/>
      <c r="C658" s="119"/>
      <c r="D658" s="119"/>
      <c r="E658" s="120"/>
      <c r="F658" s="120"/>
      <c r="G658" s="120"/>
      <c r="H658" s="120"/>
      <c r="I658" s="120"/>
      <c r="J658" s="120"/>
      <c r="K658" s="120"/>
    </row>
    <row r="659" spans="2:11">
      <c r="B659" s="119"/>
      <c r="C659" s="119"/>
      <c r="D659" s="119"/>
      <c r="E659" s="120"/>
      <c r="F659" s="120"/>
      <c r="G659" s="120"/>
      <c r="H659" s="120"/>
      <c r="I659" s="120"/>
      <c r="J659" s="120"/>
      <c r="K659" s="120"/>
    </row>
    <row r="660" spans="2:11">
      <c r="B660" s="119"/>
      <c r="C660" s="119"/>
      <c r="D660" s="119"/>
      <c r="E660" s="120"/>
      <c r="F660" s="120"/>
      <c r="G660" s="120"/>
      <c r="H660" s="120"/>
      <c r="I660" s="120"/>
      <c r="J660" s="120"/>
      <c r="K660" s="120"/>
    </row>
    <row r="661" spans="2:11">
      <c r="B661" s="119"/>
      <c r="C661" s="119"/>
      <c r="D661" s="119"/>
      <c r="E661" s="120"/>
      <c r="F661" s="120"/>
      <c r="G661" s="120"/>
      <c r="H661" s="120"/>
      <c r="I661" s="120"/>
      <c r="J661" s="120"/>
      <c r="K661" s="120"/>
    </row>
    <row r="662" spans="2:11">
      <c r="B662" s="119"/>
      <c r="C662" s="119"/>
      <c r="D662" s="119"/>
      <c r="E662" s="120"/>
      <c r="F662" s="120"/>
      <c r="G662" s="120"/>
      <c r="H662" s="120"/>
      <c r="I662" s="120"/>
      <c r="J662" s="120"/>
      <c r="K662" s="120"/>
    </row>
    <row r="663" spans="2:11">
      <c r="B663" s="119"/>
      <c r="C663" s="119"/>
      <c r="D663" s="119"/>
      <c r="E663" s="120"/>
      <c r="F663" s="120"/>
      <c r="G663" s="120"/>
      <c r="H663" s="120"/>
      <c r="I663" s="120"/>
      <c r="J663" s="120"/>
      <c r="K663" s="120"/>
    </row>
    <row r="664" spans="2:11">
      <c r="B664" s="119"/>
      <c r="C664" s="119"/>
      <c r="D664" s="119"/>
      <c r="E664" s="120"/>
      <c r="F664" s="120"/>
      <c r="G664" s="120"/>
      <c r="H664" s="120"/>
      <c r="I664" s="120"/>
      <c r="J664" s="120"/>
      <c r="K664" s="120"/>
    </row>
    <row r="665" spans="2:11">
      <c r="B665" s="119"/>
      <c r="C665" s="119"/>
      <c r="D665" s="119"/>
      <c r="E665" s="120"/>
      <c r="F665" s="120"/>
      <c r="G665" s="120"/>
      <c r="H665" s="120"/>
      <c r="I665" s="120"/>
      <c r="J665" s="120"/>
      <c r="K665" s="120"/>
    </row>
    <row r="666" spans="2:11">
      <c r="B666" s="119"/>
      <c r="C666" s="119"/>
      <c r="D666" s="119"/>
      <c r="E666" s="120"/>
      <c r="F666" s="120"/>
      <c r="G666" s="120"/>
      <c r="H666" s="120"/>
      <c r="I666" s="120"/>
      <c r="J666" s="120"/>
      <c r="K666" s="120"/>
    </row>
    <row r="667" spans="2:11">
      <c r="B667" s="119"/>
      <c r="C667" s="119"/>
      <c r="D667" s="119"/>
      <c r="E667" s="120"/>
      <c r="F667" s="120"/>
      <c r="G667" s="120"/>
      <c r="H667" s="120"/>
      <c r="I667" s="120"/>
      <c r="J667" s="120"/>
      <c r="K667" s="120"/>
    </row>
    <row r="668" spans="2:11">
      <c r="B668" s="119"/>
      <c r="C668" s="119"/>
      <c r="D668" s="119"/>
      <c r="E668" s="120"/>
      <c r="F668" s="120"/>
      <c r="G668" s="120"/>
      <c r="H668" s="120"/>
      <c r="I668" s="120"/>
      <c r="J668" s="120"/>
      <c r="K668" s="120"/>
    </row>
    <row r="669" spans="2:11">
      <c r="B669" s="119"/>
      <c r="C669" s="119"/>
      <c r="D669" s="119"/>
      <c r="E669" s="120"/>
      <c r="F669" s="120"/>
      <c r="G669" s="120"/>
      <c r="H669" s="120"/>
      <c r="I669" s="120"/>
      <c r="J669" s="120"/>
      <c r="K669" s="120"/>
    </row>
    <row r="670" spans="2:11">
      <c r="B670" s="119"/>
      <c r="C670" s="119"/>
      <c r="D670" s="119"/>
      <c r="E670" s="120"/>
      <c r="F670" s="120"/>
      <c r="G670" s="120"/>
      <c r="H670" s="120"/>
      <c r="I670" s="120"/>
      <c r="J670" s="120"/>
      <c r="K670" s="120"/>
    </row>
    <row r="671" spans="2:11">
      <c r="B671" s="119"/>
      <c r="C671" s="119"/>
      <c r="D671" s="119"/>
      <c r="E671" s="120"/>
      <c r="F671" s="120"/>
      <c r="G671" s="120"/>
      <c r="H671" s="120"/>
      <c r="I671" s="120"/>
      <c r="J671" s="120"/>
      <c r="K671" s="120"/>
    </row>
    <row r="672" spans="2:11">
      <c r="B672" s="119"/>
      <c r="C672" s="119"/>
      <c r="D672" s="119"/>
      <c r="E672" s="120"/>
      <c r="F672" s="120"/>
      <c r="G672" s="120"/>
      <c r="H672" s="120"/>
      <c r="I672" s="120"/>
      <c r="J672" s="120"/>
      <c r="K672" s="120"/>
    </row>
    <row r="673" spans="2:11">
      <c r="B673" s="119"/>
      <c r="C673" s="119"/>
      <c r="D673" s="119"/>
      <c r="E673" s="120"/>
      <c r="F673" s="120"/>
      <c r="G673" s="120"/>
      <c r="H673" s="120"/>
      <c r="I673" s="120"/>
      <c r="J673" s="120"/>
      <c r="K673" s="120"/>
    </row>
    <row r="674" spans="2:11">
      <c r="B674" s="119"/>
      <c r="C674" s="119"/>
      <c r="D674" s="119"/>
      <c r="E674" s="120"/>
      <c r="F674" s="120"/>
      <c r="G674" s="120"/>
      <c r="H674" s="120"/>
      <c r="I674" s="120"/>
      <c r="J674" s="120"/>
      <c r="K674" s="120"/>
    </row>
    <row r="675" spans="2:11">
      <c r="B675" s="119"/>
      <c r="C675" s="119"/>
      <c r="D675" s="119"/>
      <c r="E675" s="120"/>
      <c r="F675" s="120"/>
      <c r="G675" s="120"/>
      <c r="H675" s="120"/>
      <c r="I675" s="120"/>
      <c r="J675" s="120"/>
      <c r="K675" s="120"/>
    </row>
    <row r="676" spans="2:11">
      <c r="B676" s="119"/>
      <c r="C676" s="119"/>
      <c r="D676" s="119"/>
      <c r="E676" s="120"/>
      <c r="F676" s="120"/>
      <c r="G676" s="120"/>
      <c r="H676" s="120"/>
      <c r="I676" s="120"/>
      <c r="J676" s="120"/>
      <c r="K676" s="120"/>
    </row>
    <row r="677" spans="2:11">
      <c r="B677" s="119"/>
      <c r="C677" s="119"/>
      <c r="D677" s="119"/>
      <c r="E677" s="120"/>
      <c r="F677" s="120"/>
      <c r="G677" s="120"/>
      <c r="H677" s="120"/>
      <c r="I677" s="120"/>
      <c r="J677" s="120"/>
      <c r="K677" s="120"/>
    </row>
    <row r="678" spans="2:11">
      <c r="B678" s="119"/>
      <c r="C678" s="119"/>
      <c r="D678" s="119"/>
      <c r="E678" s="120"/>
      <c r="F678" s="120"/>
      <c r="G678" s="120"/>
      <c r="H678" s="120"/>
      <c r="I678" s="120"/>
      <c r="J678" s="120"/>
      <c r="K678" s="120"/>
    </row>
    <row r="679" spans="2:11">
      <c r="B679" s="119"/>
      <c r="C679" s="119"/>
      <c r="D679" s="119"/>
      <c r="E679" s="120"/>
      <c r="F679" s="120"/>
      <c r="G679" s="120"/>
      <c r="H679" s="120"/>
      <c r="I679" s="120"/>
      <c r="J679" s="120"/>
      <c r="K679" s="120"/>
    </row>
    <row r="680" spans="2:11">
      <c r="B680" s="119"/>
      <c r="C680" s="119"/>
      <c r="D680" s="119"/>
      <c r="E680" s="120"/>
      <c r="F680" s="120"/>
      <c r="G680" s="120"/>
      <c r="H680" s="120"/>
      <c r="I680" s="120"/>
      <c r="J680" s="120"/>
      <c r="K680" s="120"/>
    </row>
    <row r="681" spans="2:11">
      <c r="B681" s="119"/>
      <c r="C681" s="119"/>
      <c r="D681" s="119"/>
      <c r="E681" s="120"/>
      <c r="F681" s="120"/>
      <c r="G681" s="120"/>
      <c r="H681" s="120"/>
      <c r="I681" s="120"/>
      <c r="J681" s="120"/>
      <c r="K681" s="120"/>
    </row>
    <row r="682" spans="2:11">
      <c r="B682" s="119"/>
      <c r="C682" s="119"/>
      <c r="D682" s="119"/>
      <c r="E682" s="120"/>
      <c r="F682" s="120"/>
      <c r="G682" s="120"/>
      <c r="H682" s="120"/>
      <c r="I682" s="120"/>
      <c r="J682" s="120"/>
      <c r="K682" s="120"/>
    </row>
    <row r="683" spans="2:11">
      <c r="B683" s="119"/>
      <c r="C683" s="119"/>
      <c r="D683" s="119"/>
      <c r="E683" s="120"/>
      <c r="F683" s="120"/>
      <c r="G683" s="120"/>
      <c r="H683" s="120"/>
      <c r="I683" s="120"/>
      <c r="J683" s="120"/>
      <c r="K683" s="120"/>
    </row>
    <row r="684" spans="2:11">
      <c r="B684" s="119"/>
      <c r="C684" s="119"/>
      <c r="D684" s="119"/>
      <c r="E684" s="120"/>
      <c r="F684" s="120"/>
      <c r="G684" s="120"/>
      <c r="H684" s="120"/>
      <c r="I684" s="120"/>
      <c r="J684" s="120"/>
      <c r="K684" s="120"/>
    </row>
    <row r="685" spans="2:11">
      <c r="B685" s="119"/>
      <c r="C685" s="119"/>
      <c r="D685" s="119"/>
      <c r="E685" s="120"/>
      <c r="F685" s="120"/>
      <c r="G685" s="120"/>
      <c r="H685" s="120"/>
      <c r="I685" s="120"/>
      <c r="J685" s="120"/>
      <c r="K685" s="120"/>
    </row>
    <row r="686" spans="2:11">
      <c r="B686" s="119"/>
      <c r="C686" s="119"/>
      <c r="D686" s="119"/>
      <c r="E686" s="120"/>
      <c r="F686" s="120"/>
      <c r="G686" s="120"/>
      <c r="H686" s="120"/>
      <c r="I686" s="120"/>
      <c r="J686" s="120"/>
      <c r="K686" s="120"/>
    </row>
    <row r="687" spans="2:11">
      <c r="B687" s="119"/>
      <c r="C687" s="119"/>
      <c r="D687" s="119"/>
      <c r="E687" s="120"/>
      <c r="F687" s="120"/>
      <c r="G687" s="120"/>
      <c r="H687" s="120"/>
      <c r="I687" s="120"/>
      <c r="J687" s="120"/>
      <c r="K687" s="120"/>
    </row>
    <row r="688" spans="2:11">
      <c r="B688" s="119"/>
      <c r="C688" s="119"/>
      <c r="D688" s="119"/>
      <c r="E688" s="120"/>
      <c r="F688" s="120"/>
      <c r="G688" s="120"/>
      <c r="H688" s="120"/>
      <c r="I688" s="120"/>
      <c r="J688" s="120"/>
      <c r="K688" s="120"/>
    </row>
    <row r="689" spans="2:11">
      <c r="B689" s="119"/>
      <c r="C689" s="119"/>
      <c r="D689" s="119"/>
      <c r="E689" s="120"/>
      <c r="F689" s="120"/>
      <c r="G689" s="120"/>
      <c r="H689" s="120"/>
      <c r="I689" s="120"/>
      <c r="J689" s="120"/>
      <c r="K689" s="120"/>
    </row>
    <row r="690" spans="2:11">
      <c r="B690" s="119"/>
      <c r="C690" s="119"/>
      <c r="D690" s="119"/>
      <c r="E690" s="120"/>
      <c r="F690" s="120"/>
      <c r="G690" s="120"/>
      <c r="H690" s="120"/>
      <c r="I690" s="120"/>
      <c r="J690" s="120"/>
      <c r="K690" s="120"/>
    </row>
    <row r="691" spans="2:11">
      <c r="B691" s="119"/>
      <c r="C691" s="119"/>
      <c r="D691" s="119"/>
      <c r="E691" s="120"/>
      <c r="F691" s="120"/>
      <c r="G691" s="120"/>
      <c r="H691" s="120"/>
      <c r="I691" s="120"/>
      <c r="J691" s="120"/>
      <c r="K691" s="120"/>
    </row>
    <row r="692" spans="2:11">
      <c r="B692" s="119"/>
      <c r="C692" s="119"/>
      <c r="D692" s="119"/>
      <c r="E692" s="120"/>
      <c r="F692" s="120"/>
      <c r="G692" s="120"/>
      <c r="H692" s="120"/>
      <c r="I692" s="120"/>
      <c r="J692" s="120"/>
      <c r="K692" s="120"/>
    </row>
    <row r="693" spans="2:11">
      <c r="B693" s="119"/>
      <c r="C693" s="119"/>
      <c r="D693" s="119"/>
      <c r="E693" s="120"/>
      <c r="F693" s="120"/>
      <c r="G693" s="120"/>
      <c r="H693" s="120"/>
      <c r="I693" s="120"/>
      <c r="J693" s="120"/>
      <c r="K693" s="120"/>
    </row>
    <row r="694" spans="2:11">
      <c r="B694" s="119"/>
      <c r="C694" s="119"/>
      <c r="D694" s="119"/>
      <c r="E694" s="120"/>
      <c r="F694" s="120"/>
      <c r="G694" s="120"/>
      <c r="H694" s="120"/>
      <c r="I694" s="120"/>
      <c r="J694" s="120"/>
      <c r="K694" s="120"/>
    </row>
    <row r="695" spans="2:11">
      <c r="B695" s="119"/>
      <c r="C695" s="119"/>
      <c r="D695" s="119"/>
      <c r="E695" s="120"/>
      <c r="F695" s="120"/>
      <c r="G695" s="120"/>
      <c r="H695" s="120"/>
      <c r="I695" s="120"/>
      <c r="J695" s="120"/>
      <c r="K695" s="120"/>
    </row>
    <row r="696" spans="2:11">
      <c r="B696" s="119"/>
      <c r="C696" s="119"/>
      <c r="D696" s="119"/>
      <c r="E696" s="120"/>
      <c r="F696" s="120"/>
      <c r="G696" s="120"/>
      <c r="H696" s="120"/>
      <c r="I696" s="120"/>
      <c r="J696" s="120"/>
      <c r="K696" s="120"/>
    </row>
    <row r="697" spans="2:11">
      <c r="B697" s="119"/>
      <c r="C697" s="119"/>
      <c r="D697" s="119"/>
      <c r="E697" s="120"/>
      <c r="F697" s="120"/>
      <c r="G697" s="120"/>
      <c r="H697" s="120"/>
      <c r="I697" s="120"/>
      <c r="J697" s="120"/>
      <c r="K697" s="120"/>
    </row>
    <row r="698" spans="2:11">
      <c r="B698" s="119"/>
      <c r="C698" s="119"/>
      <c r="D698" s="119"/>
      <c r="E698" s="120"/>
      <c r="F698" s="120"/>
      <c r="G698" s="120"/>
      <c r="H698" s="120"/>
      <c r="I698" s="120"/>
      <c r="J698" s="120"/>
      <c r="K698" s="120"/>
    </row>
    <row r="699" spans="2:11">
      <c r="B699" s="119"/>
      <c r="C699" s="119"/>
      <c r="D699" s="119"/>
      <c r="E699" s="120"/>
      <c r="F699" s="120"/>
      <c r="G699" s="120"/>
      <c r="H699" s="120"/>
      <c r="I699" s="120"/>
      <c r="J699" s="120"/>
      <c r="K699" s="120"/>
    </row>
    <row r="700" spans="2:11">
      <c r="B700" s="119"/>
      <c r="C700" s="119"/>
      <c r="D700" s="119"/>
      <c r="E700" s="120"/>
      <c r="F700" s="120"/>
      <c r="G700" s="120"/>
      <c r="H700" s="120"/>
      <c r="I700" s="120"/>
      <c r="J700" s="120"/>
      <c r="K700" s="120"/>
    </row>
    <row r="701" spans="2:11">
      <c r="B701" s="119"/>
      <c r="C701" s="119"/>
      <c r="D701" s="119"/>
      <c r="E701" s="120"/>
      <c r="F701" s="120"/>
      <c r="G701" s="120"/>
      <c r="H701" s="120"/>
      <c r="I701" s="120"/>
      <c r="J701" s="120"/>
      <c r="K701" s="120"/>
    </row>
    <row r="702" spans="2:11">
      <c r="B702" s="119"/>
      <c r="C702" s="119"/>
      <c r="D702" s="119"/>
      <c r="E702" s="120"/>
      <c r="F702" s="120"/>
      <c r="G702" s="120"/>
      <c r="H702" s="120"/>
      <c r="I702" s="120"/>
      <c r="J702" s="120"/>
      <c r="K702" s="120"/>
    </row>
    <row r="703" spans="2:11">
      <c r="B703" s="119"/>
      <c r="C703" s="119"/>
      <c r="D703" s="119"/>
      <c r="E703" s="120"/>
      <c r="F703" s="120"/>
      <c r="G703" s="120"/>
      <c r="H703" s="120"/>
      <c r="I703" s="120"/>
      <c r="J703" s="120"/>
      <c r="K703" s="120"/>
    </row>
    <row r="704" spans="2:11">
      <c r="B704" s="119"/>
      <c r="C704" s="119"/>
      <c r="D704" s="119"/>
      <c r="E704" s="120"/>
      <c r="F704" s="120"/>
      <c r="G704" s="120"/>
      <c r="H704" s="120"/>
      <c r="I704" s="120"/>
      <c r="J704" s="120"/>
      <c r="K704" s="120"/>
    </row>
    <row r="705" spans="2:11">
      <c r="B705" s="119"/>
      <c r="C705" s="119"/>
      <c r="D705" s="119"/>
      <c r="E705" s="120"/>
      <c r="F705" s="120"/>
      <c r="G705" s="120"/>
      <c r="H705" s="120"/>
      <c r="I705" s="120"/>
      <c r="J705" s="120"/>
      <c r="K705" s="120"/>
    </row>
    <row r="706" spans="2:11">
      <c r="B706" s="119"/>
      <c r="C706" s="119"/>
      <c r="D706" s="119"/>
      <c r="E706" s="120"/>
      <c r="F706" s="120"/>
      <c r="G706" s="120"/>
      <c r="H706" s="120"/>
      <c r="I706" s="120"/>
      <c r="J706" s="120"/>
      <c r="K706" s="120"/>
    </row>
    <row r="707" spans="2:11">
      <c r="B707" s="119"/>
      <c r="C707" s="119"/>
      <c r="D707" s="119"/>
      <c r="E707" s="120"/>
      <c r="F707" s="120"/>
      <c r="G707" s="120"/>
      <c r="H707" s="120"/>
      <c r="I707" s="120"/>
      <c r="J707" s="120"/>
      <c r="K707" s="120"/>
    </row>
    <row r="708" spans="2:11">
      <c r="B708" s="119"/>
      <c r="C708" s="119"/>
      <c r="D708" s="119"/>
      <c r="E708" s="120"/>
      <c r="F708" s="120"/>
      <c r="G708" s="120"/>
      <c r="H708" s="120"/>
      <c r="I708" s="120"/>
      <c r="J708" s="120"/>
      <c r="K708" s="120"/>
    </row>
    <row r="709" spans="2:11">
      <c r="B709" s="119"/>
      <c r="C709" s="119"/>
      <c r="D709" s="119"/>
      <c r="E709" s="120"/>
      <c r="F709" s="120"/>
      <c r="G709" s="120"/>
      <c r="H709" s="120"/>
      <c r="I709" s="120"/>
      <c r="J709" s="120"/>
      <c r="K709" s="120"/>
    </row>
    <row r="710" spans="2:11">
      <c r="B710" s="119"/>
      <c r="C710" s="119"/>
      <c r="D710" s="119"/>
      <c r="E710" s="120"/>
      <c r="F710" s="120"/>
      <c r="G710" s="120"/>
      <c r="H710" s="120"/>
      <c r="I710" s="120"/>
      <c r="J710" s="120"/>
      <c r="K710" s="120"/>
    </row>
    <row r="711" spans="2:11">
      <c r="B711" s="119"/>
      <c r="C711" s="119"/>
      <c r="D711" s="119"/>
      <c r="E711" s="120"/>
      <c r="F711" s="120"/>
      <c r="G711" s="120"/>
      <c r="H711" s="120"/>
      <c r="I711" s="120"/>
      <c r="J711" s="120"/>
      <c r="K711" s="120"/>
    </row>
    <row r="712" spans="2:11">
      <c r="B712" s="119"/>
      <c r="C712" s="119"/>
      <c r="D712" s="119"/>
      <c r="E712" s="120"/>
      <c r="F712" s="120"/>
      <c r="G712" s="120"/>
      <c r="H712" s="120"/>
      <c r="I712" s="120"/>
      <c r="J712" s="120"/>
      <c r="K712" s="120"/>
    </row>
    <row r="713" spans="2:11">
      <c r="B713" s="119"/>
      <c r="C713" s="119"/>
      <c r="D713" s="119"/>
      <c r="E713" s="120"/>
      <c r="F713" s="120"/>
      <c r="G713" s="120"/>
      <c r="H713" s="120"/>
      <c r="I713" s="120"/>
      <c r="J713" s="120"/>
      <c r="K713" s="120"/>
    </row>
    <row r="714" spans="2:11">
      <c r="B714" s="119"/>
      <c r="C714" s="119"/>
      <c r="D714" s="119"/>
      <c r="E714" s="120"/>
      <c r="F714" s="120"/>
      <c r="G714" s="120"/>
      <c r="H714" s="120"/>
      <c r="I714" s="120"/>
      <c r="J714" s="120"/>
      <c r="K714" s="120"/>
    </row>
    <row r="715" spans="2:11">
      <c r="B715" s="119"/>
      <c r="C715" s="119"/>
      <c r="D715" s="119"/>
      <c r="E715" s="120"/>
      <c r="F715" s="120"/>
      <c r="G715" s="120"/>
      <c r="H715" s="120"/>
      <c r="I715" s="120"/>
      <c r="J715" s="120"/>
      <c r="K715" s="120"/>
    </row>
    <row r="716" spans="2:11">
      <c r="B716" s="119"/>
      <c r="C716" s="119"/>
      <c r="D716" s="119"/>
      <c r="E716" s="120"/>
      <c r="F716" s="120"/>
      <c r="G716" s="120"/>
      <c r="H716" s="120"/>
      <c r="I716" s="120"/>
      <c r="J716" s="120"/>
      <c r="K716" s="120"/>
    </row>
    <row r="717" spans="2:11">
      <c r="B717" s="119"/>
      <c r="C717" s="119"/>
      <c r="D717" s="119"/>
      <c r="E717" s="120"/>
      <c r="F717" s="120"/>
      <c r="G717" s="120"/>
      <c r="H717" s="120"/>
      <c r="I717" s="120"/>
      <c r="J717" s="120"/>
      <c r="K717" s="120"/>
    </row>
    <row r="718" spans="2:11">
      <c r="B718" s="119"/>
      <c r="C718" s="119"/>
      <c r="D718" s="119"/>
      <c r="E718" s="120"/>
      <c r="F718" s="120"/>
      <c r="G718" s="120"/>
      <c r="H718" s="120"/>
      <c r="I718" s="120"/>
      <c r="J718" s="120"/>
      <c r="K718" s="120"/>
    </row>
    <row r="719" spans="2:11">
      <c r="B719" s="119"/>
      <c r="C719" s="119"/>
      <c r="D719" s="119"/>
      <c r="E719" s="120"/>
      <c r="F719" s="120"/>
      <c r="G719" s="120"/>
      <c r="H719" s="120"/>
      <c r="I719" s="120"/>
      <c r="J719" s="120"/>
      <c r="K719" s="120"/>
    </row>
    <row r="720" spans="2:11">
      <c r="B720" s="119"/>
      <c r="C720" s="119"/>
      <c r="D720" s="119"/>
      <c r="E720" s="120"/>
      <c r="F720" s="120"/>
      <c r="G720" s="120"/>
      <c r="H720" s="120"/>
      <c r="I720" s="120"/>
      <c r="J720" s="120"/>
      <c r="K720" s="120"/>
    </row>
    <row r="721" spans="2:11">
      <c r="B721" s="119"/>
      <c r="C721" s="119"/>
      <c r="D721" s="119"/>
      <c r="E721" s="120"/>
      <c r="F721" s="120"/>
      <c r="G721" s="120"/>
      <c r="H721" s="120"/>
      <c r="I721" s="120"/>
      <c r="J721" s="120"/>
      <c r="K721" s="120"/>
    </row>
    <row r="722" spans="2:11">
      <c r="B722" s="119"/>
      <c r="C722" s="119"/>
      <c r="D722" s="119"/>
      <c r="E722" s="120"/>
      <c r="F722" s="120"/>
      <c r="G722" s="120"/>
      <c r="H722" s="120"/>
      <c r="I722" s="120"/>
      <c r="J722" s="120"/>
      <c r="K722" s="120"/>
    </row>
    <row r="723" spans="2:11">
      <c r="B723" s="119"/>
      <c r="C723" s="119"/>
      <c r="D723" s="119"/>
      <c r="E723" s="120"/>
      <c r="F723" s="120"/>
      <c r="G723" s="120"/>
      <c r="H723" s="120"/>
      <c r="I723" s="120"/>
      <c r="J723" s="120"/>
      <c r="K723" s="120"/>
    </row>
    <row r="724" spans="2:11">
      <c r="B724" s="119"/>
      <c r="C724" s="119"/>
      <c r="D724" s="119"/>
      <c r="E724" s="120"/>
      <c r="F724" s="120"/>
      <c r="G724" s="120"/>
      <c r="H724" s="120"/>
      <c r="I724" s="120"/>
      <c r="J724" s="120"/>
      <c r="K724" s="120"/>
    </row>
    <row r="725" spans="2:11">
      <c r="B725" s="119"/>
      <c r="C725" s="119"/>
      <c r="D725" s="119"/>
      <c r="E725" s="120"/>
      <c r="F725" s="120"/>
      <c r="G725" s="120"/>
      <c r="H725" s="120"/>
      <c r="I725" s="120"/>
      <c r="J725" s="120"/>
      <c r="K725" s="120"/>
    </row>
    <row r="726" spans="2:11">
      <c r="B726" s="119"/>
      <c r="C726" s="119"/>
      <c r="D726" s="119"/>
      <c r="E726" s="120"/>
      <c r="F726" s="120"/>
      <c r="G726" s="120"/>
      <c r="H726" s="120"/>
      <c r="I726" s="120"/>
      <c r="J726" s="120"/>
      <c r="K726" s="120"/>
    </row>
    <row r="727" spans="2:11">
      <c r="B727" s="119"/>
      <c r="C727" s="119"/>
      <c r="D727" s="119"/>
      <c r="E727" s="120"/>
      <c r="F727" s="120"/>
      <c r="G727" s="120"/>
      <c r="H727" s="120"/>
      <c r="I727" s="120"/>
      <c r="J727" s="120"/>
      <c r="K727" s="120"/>
    </row>
    <row r="728" spans="2:11">
      <c r="B728" s="119"/>
      <c r="C728" s="119"/>
      <c r="D728" s="119"/>
      <c r="E728" s="120"/>
      <c r="F728" s="120"/>
      <c r="G728" s="120"/>
      <c r="H728" s="120"/>
      <c r="I728" s="120"/>
      <c r="J728" s="120"/>
      <c r="K728" s="120"/>
    </row>
    <row r="729" spans="2:11">
      <c r="B729" s="119"/>
      <c r="C729" s="119"/>
      <c r="D729" s="119"/>
      <c r="E729" s="120"/>
      <c r="F729" s="120"/>
      <c r="G729" s="120"/>
      <c r="H729" s="120"/>
      <c r="I729" s="120"/>
      <c r="J729" s="120"/>
      <c r="K729" s="120"/>
    </row>
    <row r="730" spans="2:11">
      <c r="B730" s="119"/>
      <c r="C730" s="119"/>
      <c r="D730" s="119"/>
      <c r="E730" s="120"/>
      <c r="F730" s="120"/>
      <c r="G730" s="120"/>
      <c r="H730" s="120"/>
      <c r="I730" s="120"/>
      <c r="J730" s="120"/>
      <c r="K730" s="120"/>
    </row>
    <row r="731" spans="2:11">
      <c r="B731" s="119"/>
      <c r="C731" s="119"/>
      <c r="D731" s="119"/>
      <c r="E731" s="120"/>
      <c r="F731" s="120"/>
      <c r="G731" s="120"/>
      <c r="H731" s="120"/>
      <c r="I731" s="120"/>
      <c r="J731" s="120"/>
      <c r="K731" s="120"/>
    </row>
    <row r="732" spans="2:11">
      <c r="B732" s="119"/>
      <c r="C732" s="119"/>
      <c r="D732" s="119"/>
      <c r="E732" s="120"/>
      <c r="F732" s="120"/>
      <c r="G732" s="120"/>
      <c r="H732" s="120"/>
      <c r="I732" s="120"/>
      <c r="J732" s="120"/>
      <c r="K732" s="120"/>
    </row>
    <row r="733" spans="2:11">
      <c r="B733" s="119"/>
      <c r="C733" s="119"/>
      <c r="D733" s="119"/>
      <c r="E733" s="120"/>
      <c r="F733" s="120"/>
      <c r="G733" s="120"/>
      <c r="H733" s="120"/>
      <c r="I733" s="120"/>
      <c r="J733" s="120"/>
      <c r="K733" s="120"/>
    </row>
    <row r="734" spans="2:11">
      <c r="B734" s="119"/>
      <c r="C734" s="119"/>
      <c r="D734" s="119"/>
      <c r="E734" s="120"/>
      <c r="F734" s="120"/>
      <c r="G734" s="120"/>
      <c r="H734" s="120"/>
      <c r="I734" s="120"/>
      <c r="J734" s="120"/>
      <c r="K734" s="120"/>
    </row>
    <row r="735" spans="2:11">
      <c r="B735" s="119"/>
      <c r="C735" s="119"/>
      <c r="D735" s="119"/>
      <c r="E735" s="120"/>
      <c r="F735" s="120"/>
      <c r="G735" s="120"/>
      <c r="H735" s="120"/>
      <c r="I735" s="120"/>
      <c r="J735" s="120"/>
      <c r="K735" s="120"/>
    </row>
    <row r="736" spans="2:11">
      <c r="B736" s="119"/>
      <c r="C736" s="119"/>
      <c r="D736" s="119"/>
      <c r="E736" s="120"/>
      <c r="F736" s="120"/>
      <c r="G736" s="120"/>
      <c r="H736" s="120"/>
      <c r="I736" s="120"/>
      <c r="J736" s="120"/>
      <c r="K736" s="120"/>
    </row>
    <row r="737" spans="2:11">
      <c r="B737" s="119"/>
      <c r="C737" s="119"/>
      <c r="D737" s="119"/>
      <c r="E737" s="120"/>
      <c r="F737" s="120"/>
      <c r="G737" s="120"/>
      <c r="H737" s="120"/>
      <c r="I737" s="120"/>
      <c r="J737" s="120"/>
      <c r="K737" s="120"/>
    </row>
    <row r="738" spans="2:11">
      <c r="B738" s="119"/>
      <c r="C738" s="119"/>
      <c r="D738" s="119"/>
      <c r="E738" s="120"/>
      <c r="F738" s="120"/>
      <c r="G738" s="120"/>
      <c r="H738" s="120"/>
      <c r="I738" s="120"/>
      <c r="J738" s="120"/>
      <c r="K738" s="120"/>
    </row>
    <row r="739" spans="2:11">
      <c r="B739" s="119"/>
      <c r="C739" s="119"/>
      <c r="D739" s="119"/>
      <c r="E739" s="120"/>
      <c r="F739" s="120"/>
      <c r="G739" s="120"/>
      <c r="H739" s="120"/>
      <c r="I739" s="120"/>
      <c r="J739" s="120"/>
      <c r="K739" s="120"/>
    </row>
    <row r="740" spans="2:11">
      <c r="B740" s="119"/>
      <c r="C740" s="119"/>
      <c r="D740" s="119"/>
      <c r="E740" s="120"/>
      <c r="F740" s="120"/>
      <c r="G740" s="120"/>
      <c r="H740" s="120"/>
      <c r="I740" s="120"/>
      <c r="J740" s="120"/>
      <c r="K740" s="120"/>
    </row>
    <row r="741" spans="2:11">
      <c r="B741" s="119"/>
      <c r="C741" s="119"/>
      <c r="D741" s="119"/>
      <c r="E741" s="120"/>
      <c r="F741" s="120"/>
      <c r="G741" s="120"/>
      <c r="H741" s="120"/>
      <c r="I741" s="120"/>
      <c r="J741" s="120"/>
      <c r="K741" s="120"/>
    </row>
    <row r="742" spans="2:11">
      <c r="B742" s="119"/>
      <c r="C742" s="119"/>
      <c r="D742" s="119"/>
      <c r="E742" s="120"/>
      <c r="F742" s="120"/>
      <c r="G742" s="120"/>
      <c r="H742" s="120"/>
      <c r="I742" s="120"/>
      <c r="J742" s="120"/>
      <c r="K742" s="120"/>
    </row>
    <row r="743" spans="2:11">
      <c r="B743" s="119"/>
      <c r="C743" s="119"/>
      <c r="D743" s="119"/>
      <c r="E743" s="120"/>
      <c r="F743" s="120"/>
      <c r="G743" s="120"/>
      <c r="H743" s="120"/>
      <c r="I743" s="120"/>
      <c r="J743" s="120"/>
      <c r="K743" s="120"/>
    </row>
    <row r="744" spans="2:11">
      <c r="B744" s="119"/>
      <c r="C744" s="119"/>
      <c r="D744" s="119"/>
      <c r="E744" s="120"/>
      <c r="F744" s="120"/>
      <c r="G744" s="120"/>
      <c r="H744" s="120"/>
      <c r="I744" s="120"/>
      <c r="J744" s="120"/>
      <c r="K744" s="120"/>
    </row>
    <row r="745" spans="2:11">
      <c r="B745" s="119"/>
      <c r="C745" s="119"/>
      <c r="D745" s="119"/>
      <c r="E745" s="120"/>
      <c r="F745" s="120"/>
      <c r="G745" s="120"/>
      <c r="H745" s="120"/>
      <c r="I745" s="120"/>
      <c r="J745" s="120"/>
      <c r="K745" s="120"/>
    </row>
    <row r="746" spans="2:11">
      <c r="B746" s="119"/>
      <c r="C746" s="119"/>
      <c r="D746" s="119"/>
      <c r="E746" s="120"/>
      <c r="F746" s="120"/>
      <c r="G746" s="120"/>
      <c r="H746" s="120"/>
      <c r="I746" s="120"/>
      <c r="J746" s="120"/>
      <c r="K746" s="120"/>
    </row>
    <row r="747" spans="2:11">
      <c r="B747" s="119"/>
      <c r="C747" s="119"/>
      <c r="D747" s="119"/>
      <c r="E747" s="120"/>
      <c r="F747" s="120"/>
      <c r="G747" s="120"/>
      <c r="H747" s="120"/>
      <c r="I747" s="120"/>
      <c r="J747" s="120"/>
      <c r="K747" s="120"/>
    </row>
    <row r="748" spans="2:11">
      <c r="B748" s="119"/>
      <c r="C748" s="119"/>
      <c r="D748" s="119"/>
      <c r="E748" s="120"/>
      <c r="F748" s="120"/>
      <c r="G748" s="120"/>
      <c r="H748" s="120"/>
      <c r="I748" s="120"/>
      <c r="J748" s="120"/>
      <c r="K748" s="120"/>
    </row>
    <row r="749" spans="2:11">
      <c r="B749" s="119"/>
      <c r="C749" s="119"/>
      <c r="D749" s="119"/>
      <c r="E749" s="120"/>
      <c r="F749" s="120"/>
      <c r="G749" s="120"/>
      <c r="H749" s="120"/>
      <c r="I749" s="120"/>
      <c r="J749" s="120"/>
      <c r="K749" s="120"/>
    </row>
    <row r="750" spans="2:11">
      <c r="B750" s="119"/>
      <c r="C750" s="119"/>
      <c r="D750" s="119"/>
      <c r="E750" s="120"/>
      <c r="F750" s="120"/>
      <c r="G750" s="120"/>
      <c r="H750" s="120"/>
      <c r="I750" s="120"/>
      <c r="J750" s="120"/>
      <c r="K750" s="120"/>
    </row>
    <row r="751" spans="2:11">
      <c r="B751" s="119"/>
      <c r="C751" s="119"/>
      <c r="D751" s="119"/>
      <c r="E751" s="120"/>
      <c r="F751" s="120"/>
      <c r="G751" s="120"/>
      <c r="H751" s="120"/>
      <c r="I751" s="120"/>
      <c r="J751" s="120"/>
      <c r="K751" s="120"/>
    </row>
    <row r="752" spans="2:11">
      <c r="B752" s="119"/>
      <c r="C752" s="119"/>
      <c r="D752" s="119"/>
      <c r="E752" s="120"/>
      <c r="F752" s="120"/>
      <c r="G752" s="120"/>
      <c r="H752" s="120"/>
      <c r="I752" s="120"/>
      <c r="J752" s="120"/>
      <c r="K752" s="120"/>
    </row>
    <row r="753" spans="2:11">
      <c r="B753" s="119"/>
      <c r="C753" s="119"/>
      <c r="D753" s="119"/>
      <c r="E753" s="120"/>
      <c r="F753" s="120"/>
      <c r="G753" s="120"/>
      <c r="H753" s="120"/>
      <c r="I753" s="120"/>
      <c r="J753" s="120"/>
      <c r="K753" s="120"/>
    </row>
    <row r="754" spans="2:11">
      <c r="B754" s="119"/>
      <c r="C754" s="119"/>
      <c r="D754" s="119"/>
      <c r="E754" s="120"/>
      <c r="F754" s="120"/>
      <c r="G754" s="120"/>
      <c r="H754" s="120"/>
      <c r="I754" s="120"/>
      <c r="J754" s="120"/>
      <c r="K754" s="120"/>
    </row>
    <row r="755" spans="2:11">
      <c r="B755" s="119"/>
      <c r="C755" s="119"/>
      <c r="D755" s="119"/>
      <c r="E755" s="120"/>
      <c r="F755" s="120"/>
      <c r="G755" s="120"/>
      <c r="H755" s="120"/>
      <c r="I755" s="120"/>
      <c r="J755" s="120"/>
      <c r="K755" s="120"/>
    </row>
    <row r="756" spans="2:11">
      <c r="B756" s="119"/>
      <c r="C756" s="119"/>
      <c r="D756" s="119"/>
      <c r="E756" s="120"/>
      <c r="F756" s="120"/>
      <c r="G756" s="120"/>
      <c r="H756" s="120"/>
      <c r="I756" s="120"/>
      <c r="J756" s="120"/>
      <c r="K756" s="120"/>
    </row>
    <row r="757" spans="2:11">
      <c r="B757" s="119"/>
      <c r="C757" s="119"/>
      <c r="D757" s="119"/>
      <c r="E757" s="120"/>
      <c r="F757" s="120"/>
      <c r="G757" s="120"/>
      <c r="H757" s="120"/>
      <c r="I757" s="120"/>
      <c r="J757" s="120"/>
      <c r="K757" s="120"/>
    </row>
    <row r="758" spans="2:11">
      <c r="B758" s="119"/>
      <c r="C758" s="119"/>
      <c r="D758" s="119"/>
      <c r="E758" s="120"/>
      <c r="F758" s="120"/>
      <c r="G758" s="120"/>
      <c r="H758" s="120"/>
      <c r="I758" s="120"/>
      <c r="J758" s="120"/>
      <c r="K758" s="120"/>
    </row>
    <row r="759" spans="2:11">
      <c r="B759" s="119"/>
      <c r="C759" s="119"/>
      <c r="D759" s="119"/>
      <c r="E759" s="120"/>
      <c r="F759" s="120"/>
      <c r="G759" s="120"/>
      <c r="H759" s="120"/>
      <c r="I759" s="120"/>
      <c r="J759" s="120"/>
      <c r="K759" s="120"/>
    </row>
    <row r="760" spans="2:11">
      <c r="B760" s="119"/>
      <c r="C760" s="119"/>
      <c r="D760" s="119"/>
      <c r="E760" s="120"/>
      <c r="F760" s="120"/>
      <c r="G760" s="120"/>
      <c r="H760" s="120"/>
      <c r="I760" s="120"/>
      <c r="J760" s="120"/>
      <c r="K760" s="120"/>
    </row>
    <row r="761" spans="2:11">
      <c r="B761" s="119"/>
      <c r="C761" s="119"/>
      <c r="D761" s="119"/>
      <c r="E761" s="120"/>
      <c r="F761" s="120"/>
      <c r="G761" s="120"/>
      <c r="H761" s="120"/>
      <c r="I761" s="120"/>
      <c r="J761" s="120"/>
      <c r="K761" s="120"/>
    </row>
    <row r="762" spans="2:11">
      <c r="B762" s="119"/>
      <c r="C762" s="119"/>
      <c r="D762" s="119"/>
      <c r="E762" s="120"/>
      <c r="F762" s="120"/>
      <c r="G762" s="120"/>
      <c r="H762" s="120"/>
      <c r="I762" s="120"/>
      <c r="J762" s="120"/>
      <c r="K762" s="120"/>
    </row>
    <row r="763" spans="2:11">
      <c r="B763" s="119"/>
      <c r="C763" s="119"/>
      <c r="D763" s="119"/>
      <c r="E763" s="120"/>
      <c r="F763" s="120"/>
      <c r="G763" s="120"/>
      <c r="H763" s="120"/>
      <c r="I763" s="120"/>
      <c r="J763" s="120"/>
      <c r="K763" s="120"/>
    </row>
    <row r="764" spans="2:11">
      <c r="B764" s="119"/>
      <c r="C764" s="119"/>
      <c r="D764" s="119"/>
      <c r="E764" s="120"/>
      <c r="F764" s="120"/>
      <c r="G764" s="120"/>
      <c r="H764" s="120"/>
      <c r="I764" s="120"/>
      <c r="J764" s="120"/>
      <c r="K764" s="120"/>
    </row>
    <row r="765" spans="2:11">
      <c r="B765" s="119"/>
      <c r="C765" s="119"/>
      <c r="D765" s="119"/>
      <c r="E765" s="120"/>
      <c r="F765" s="120"/>
      <c r="G765" s="120"/>
      <c r="H765" s="120"/>
      <c r="I765" s="120"/>
      <c r="J765" s="120"/>
      <c r="K765" s="120"/>
    </row>
    <row r="766" spans="2:11">
      <c r="B766" s="119"/>
      <c r="C766" s="119"/>
      <c r="D766" s="119"/>
      <c r="E766" s="120"/>
      <c r="F766" s="120"/>
      <c r="G766" s="120"/>
      <c r="H766" s="120"/>
      <c r="I766" s="120"/>
      <c r="J766" s="120"/>
      <c r="K766" s="120"/>
    </row>
    <row r="767" spans="2:11">
      <c r="B767" s="119"/>
      <c r="C767" s="119"/>
      <c r="D767" s="119"/>
      <c r="E767" s="120"/>
      <c r="F767" s="120"/>
      <c r="G767" s="120"/>
      <c r="H767" s="120"/>
      <c r="I767" s="120"/>
      <c r="J767" s="120"/>
      <c r="K767" s="120"/>
    </row>
    <row r="768" spans="2:11">
      <c r="B768" s="119"/>
      <c r="C768" s="119"/>
      <c r="D768" s="119"/>
      <c r="E768" s="120"/>
      <c r="F768" s="120"/>
      <c r="G768" s="120"/>
      <c r="H768" s="120"/>
      <c r="I768" s="120"/>
      <c r="J768" s="120"/>
      <c r="K768" s="120"/>
    </row>
    <row r="769" spans="2:11">
      <c r="B769" s="119"/>
      <c r="C769" s="119"/>
      <c r="D769" s="119"/>
      <c r="E769" s="120"/>
      <c r="F769" s="120"/>
      <c r="G769" s="120"/>
      <c r="H769" s="120"/>
      <c r="I769" s="120"/>
      <c r="J769" s="120"/>
      <c r="K769" s="120"/>
    </row>
    <row r="770" spans="2:11">
      <c r="B770" s="119"/>
      <c r="C770" s="119"/>
      <c r="D770" s="119"/>
      <c r="E770" s="120"/>
      <c r="F770" s="120"/>
      <c r="G770" s="120"/>
      <c r="H770" s="120"/>
      <c r="I770" s="120"/>
      <c r="J770" s="120"/>
      <c r="K770" s="120"/>
    </row>
    <row r="771" spans="2:11">
      <c r="B771" s="119"/>
      <c r="C771" s="119"/>
      <c r="D771" s="119"/>
      <c r="E771" s="120"/>
      <c r="F771" s="120"/>
      <c r="G771" s="120"/>
      <c r="H771" s="120"/>
      <c r="I771" s="120"/>
      <c r="J771" s="120"/>
      <c r="K771" s="120"/>
    </row>
    <row r="772" spans="2:11">
      <c r="B772" s="119"/>
      <c r="C772" s="119"/>
      <c r="D772" s="119"/>
      <c r="E772" s="120"/>
      <c r="F772" s="120"/>
      <c r="G772" s="120"/>
      <c r="H772" s="120"/>
      <c r="I772" s="120"/>
      <c r="J772" s="120"/>
      <c r="K772" s="120"/>
    </row>
    <row r="773" spans="2:11">
      <c r="B773" s="119"/>
      <c r="C773" s="119"/>
      <c r="D773" s="119"/>
      <c r="E773" s="120"/>
      <c r="F773" s="120"/>
      <c r="G773" s="120"/>
      <c r="H773" s="120"/>
      <c r="I773" s="120"/>
      <c r="J773" s="120"/>
      <c r="K773" s="120"/>
    </row>
    <row r="774" spans="2:11">
      <c r="B774" s="119"/>
      <c r="C774" s="119"/>
      <c r="D774" s="119"/>
      <c r="E774" s="120"/>
      <c r="F774" s="120"/>
      <c r="G774" s="120"/>
      <c r="H774" s="120"/>
      <c r="I774" s="120"/>
      <c r="J774" s="120"/>
      <c r="K774" s="120"/>
    </row>
    <row r="775" spans="2:11">
      <c r="B775" s="119"/>
      <c r="C775" s="119"/>
      <c r="D775" s="119"/>
      <c r="E775" s="120"/>
      <c r="F775" s="120"/>
      <c r="G775" s="120"/>
      <c r="H775" s="120"/>
      <c r="I775" s="120"/>
      <c r="J775" s="120"/>
      <c r="K775" s="120"/>
    </row>
    <row r="776" spans="2:11">
      <c r="B776" s="119"/>
      <c r="C776" s="119"/>
      <c r="D776" s="119"/>
      <c r="E776" s="120"/>
      <c r="F776" s="120"/>
      <c r="G776" s="120"/>
      <c r="H776" s="120"/>
      <c r="I776" s="120"/>
      <c r="J776" s="120"/>
      <c r="K776" s="120"/>
    </row>
    <row r="777" spans="2:11">
      <c r="B777" s="119"/>
      <c r="C777" s="119"/>
      <c r="D777" s="119"/>
      <c r="E777" s="120"/>
      <c r="F777" s="120"/>
      <c r="G777" s="120"/>
      <c r="H777" s="120"/>
      <c r="I777" s="120"/>
      <c r="J777" s="120"/>
      <c r="K777" s="120"/>
    </row>
    <row r="778" spans="2:11">
      <c r="B778" s="119"/>
      <c r="C778" s="119"/>
      <c r="D778" s="119"/>
      <c r="E778" s="120"/>
      <c r="F778" s="120"/>
      <c r="G778" s="120"/>
      <c r="H778" s="120"/>
      <c r="I778" s="120"/>
      <c r="J778" s="120"/>
      <c r="K778" s="120"/>
    </row>
    <row r="779" spans="2:11">
      <c r="B779" s="119"/>
      <c r="C779" s="119"/>
      <c r="D779" s="119"/>
      <c r="E779" s="120"/>
      <c r="F779" s="120"/>
      <c r="G779" s="120"/>
      <c r="H779" s="120"/>
      <c r="I779" s="120"/>
      <c r="J779" s="120"/>
      <c r="K779" s="120"/>
    </row>
    <row r="780" spans="2:11">
      <c r="B780" s="119"/>
      <c r="C780" s="119"/>
      <c r="D780" s="119"/>
      <c r="E780" s="120"/>
      <c r="F780" s="120"/>
      <c r="G780" s="120"/>
      <c r="H780" s="120"/>
      <c r="I780" s="120"/>
      <c r="J780" s="120"/>
      <c r="K780" s="120"/>
    </row>
    <row r="781" spans="2:11">
      <c r="B781" s="119"/>
      <c r="C781" s="119"/>
      <c r="D781" s="119"/>
      <c r="E781" s="120"/>
      <c r="F781" s="120"/>
      <c r="G781" s="120"/>
      <c r="H781" s="120"/>
      <c r="I781" s="120"/>
      <c r="J781" s="120"/>
      <c r="K781" s="120"/>
    </row>
    <row r="782" spans="2:11">
      <c r="B782" s="119"/>
      <c r="C782" s="119"/>
      <c r="D782" s="119"/>
      <c r="E782" s="120"/>
      <c r="F782" s="120"/>
      <c r="G782" s="120"/>
      <c r="H782" s="120"/>
      <c r="I782" s="120"/>
      <c r="J782" s="120"/>
      <c r="K782" s="120"/>
    </row>
    <row r="783" spans="2:11">
      <c r="B783" s="119"/>
      <c r="C783" s="119"/>
      <c r="D783" s="119"/>
      <c r="E783" s="120"/>
      <c r="F783" s="120"/>
      <c r="G783" s="120"/>
      <c r="H783" s="120"/>
      <c r="I783" s="120"/>
      <c r="J783" s="120"/>
      <c r="K783" s="120"/>
    </row>
    <row r="784" spans="2:11">
      <c r="B784" s="119"/>
      <c r="C784" s="119"/>
      <c r="D784" s="119"/>
      <c r="E784" s="120"/>
      <c r="F784" s="120"/>
      <c r="G784" s="120"/>
      <c r="H784" s="120"/>
      <c r="I784" s="120"/>
      <c r="J784" s="120"/>
      <c r="K784" s="120"/>
    </row>
    <row r="785" spans="2:11">
      <c r="B785" s="119"/>
      <c r="C785" s="119"/>
      <c r="D785" s="119"/>
      <c r="E785" s="120"/>
      <c r="F785" s="120"/>
      <c r="G785" s="120"/>
      <c r="H785" s="120"/>
      <c r="I785" s="120"/>
      <c r="J785" s="120"/>
      <c r="K785" s="120"/>
    </row>
    <row r="786" spans="2:11">
      <c r="B786" s="119"/>
      <c r="C786" s="119"/>
      <c r="D786" s="119"/>
      <c r="E786" s="120"/>
      <c r="F786" s="120"/>
      <c r="G786" s="120"/>
      <c r="H786" s="120"/>
      <c r="I786" s="120"/>
      <c r="J786" s="120"/>
      <c r="K786" s="120"/>
    </row>
    <row r="787" spans="2:11">
      <c r="B787" s="119"/>
      <c r="C787" s="119"/>
      <c r="D787" s="119"/>
      <c r="E787" s="120"/>
      <c r="F787" s="120"/>
      <c r="G787" s="120"/>
      <c r="H787" s="120"/>
      <c r="I787" s="120"/>
      <c r="J787" s="120"/>
      <c r="K787" s="120"/>
    </row>
    <row r="788" spans="2:11">
      <c r="B788" s="119"/>
      <c r="C788" s="119"/>
      <c r="D788" s="119"/>
      <c r="E788" s="120"/>
      <c r="F788" s="120"/>
      <c r="G788" s="120"/>
      <c r="H788" s="120"/>
      <c r="I788" s="120"/>
      <c r="J788" s="120"/>
      <c r="K788" s="120"/>
    </row>
    <row r="789" spans="2:11">
      <c r="B789" s="119"/>
      <c r="C789" s="119"/>
      <c r="D789" s="119"/>
      <c r="E789" s="120"/>
      <c r="F789" s="120"/>
      <c r="G789" s="120"/>
      <c r="H789" s="120"/>
      <c r="I789" s="120"/>
      <c r="J789" s="120"/>
      <c r="K789" s="120"/>
    </row>
    <row r="790" spans="2:11">
      <c r="B790" s="119"/>
      <c r="C790" s="119"/>
      <c r="D790" s="119"/>
      <c r="E790" s="120"/>
      <c r="F790" s="120"/>
      <c r="G790" s="120"/>
      <c r="H790" s="120"/>
      <c r="I790" s="120"/>
      <c r="J790" s="120"/>
      <c r="K790" s="120"/>
    </row>
    <row r="791" spans="2:11">
      <c r="B791" s="119"/>
      <c r="C791" s="119"/>
      <c r="D791" s="119"/>
      <c r="E791" s="120"/>
      <c r="F791" s="120"/>
      <c r="G791" s="120"/>
      <c r="H791" s="120"/>
      <c r="I791" s="120"/>
      <c r="J791" s="120"/>
      <c r="K791" s="120"/>
    </row>
    <row r="792" spans="2:11">
      <c r="B792" s="119"/>
      <c r="C792" s="119"/>
      <c r="D792" s="119"/>
      <c r="E792" s="120"/>
      <c r="F792" s="120"/>
      <c r="G792" s="120"/>
      <c r="H792" s="120"/>
      <c r="I792" s="120"/>
      <c r="J792" s="120"/>
      <c r="K792" s="120"/>
    </row>
    <row r="793" spans="2:11">
      <c r="B793" s="119"/>
      <c r="C793" s="119"/>
      <c r="D793" s="119"/>
      <c r="E793" s="120"/>
      <c r="F793" s="120"/>
      <c r="G793" s="120"/>
      <c r="H793" s="120"/>
      <c r="I793" s="120"/>
      <c r="J793" s="120"/>
      <c r="K793" s="120"/>
    </row>
    <row r="794" spans="2:11">
      <c r="B794" s="119"/>
      <c r="C794" s="119"/>
      <c r="D794" s="119"/>
      <c r="E794" s="120"/>
      <c r="F794" s="120"/>
      <c r="G794" s="120"/>
      <c r="H794" s="120"/>
      <c r="I794" s="120"/>
      <c r="J794" s="120"/>
      <c r="K794" s="120"/>
    </row>
    <row r="795" spans="2:11">
      <c r="B795" s="119"/>
      <c r="C795" s="119"/>
      <c r="D795" s="119"/>
      <c r="E795" s="120"/>
      <c r="F795" s="120"/>
      <c r="G795" s="120"/>
      <c r="H795" s="120"/>
      <c r="I795" s="120"/>
      <c r="J795" s="120"/>
      <c r="K795" s="120"/>
    </row>
    <row r="796" spans="2:11">
      <c r="B796" s="119"/>
      <c r="C796" s="119"/>
      <c r="D796" s="119"/>
      <c r="E796" s="120"/>
      <c r="F796" s="120"/>
      <c r="G796" s="120"/>
      <c r="H796" s="120"/>
      <c r="I796" s="120"/>
      <c r="J796" s="120"/>
      <c r="K796" s="120"/>
    </row>
    <row r="797" spans="2:11">
      <c r="B797" s="119"/>
      <c r="C797" s="119"/>
      <c r="D797" s="119"/>
      <c r="E797" s="120"/>
      <c r="F797" s="120"/>
      <c r="G797" s="120"/>
      <c r="H797" s="120"/>
      <c r="I797" s="120"/>
      <c r="J797" s="120"/>
      <c r="K797" s="120"/>
    </row>
    <row r="798" spans="2:11">
      <c r="B798" s="119"/>
      <c r="C798" s="119"/>
      <c r="D798" s="119"/>
      <c r="E798" s="120"/>
      <c r="F798" s="120"/>
      <c r="G798" s="120"/>
      <c r="H798" s="120"/>
      <c r="I798" s="120"/>
      <c r="J798" s="120"/>
      <c r="K798" s="120"/>
    </row>
    <row r="799" spans="2:11">
      <c r="B799" s="119"/>
      <c r="C799" s="119"/>
      <c r="D799" s="119"/>
      <c r="E799" s="120"/>
      <c r="F799" s="120"/>
      <c r="G799" s="120"/>
      <c r="H799" s="120"/>
      <c r="I799" s="120"/>
      <c r="J799" s="120"/>
      <c r="K799" s="120"/>
    </row>
    <row r="800" spans="2:11">
      <c r="B800" s="119"/>
      <c r="C800" s="119"/>
      <c r="D800" s="119"/>
      <c r="E800" s="120"/>
      <c r="F800" s="120"/>
      <c r="G800" s="120"/>
      <c r="H800" s="120"/>
      <c r="I800" s="120"/>
      <c r="J800" s="120"/>
      <c r="K800" s="120"/>
    </row>
    <row r="801" spans="2:11">
      <c r="B801" s="119"/>
      <c r="C801" s="119"/>
      <c r="D801" s="119"/>
      <c r="E801" s="120"/>
      <c r="F801" s="120"/>
      <c r="G801" s="120"/>
      <c r="H801" s="120"/>
      <c r="I801" s="120"/>
      <c r="J801" s="120"/>
      <c r="K801" s="120"/>
    </row>
    <row r="802" spans="2:11">
      <c r="B802" s="119"/>
      <c r="C802" s="119"/>
      <c r="D802" s="119"/>
      <c r="E802" s="120"/>
      <c r="F802" s="120"/>
      <c r="G802" s="120"/>
      <c r="H802" s="120"/>
      <c r="I802" s="120"/>
      <c r="J802" s="120"/>
      <c r="K802" s="120"/>
    </row>
    <row r="803" spans="2:11">
      <c r="B803" s="119"/>
      <c r="C803" s="119"/>
      <c r="D803" s="119"/>
      <c r="E803" s="120"/>
      <c r="F803" s="120"/>
      <c r="G803" s="120"/>
      <c r="H803" s="120"/>
      <c r="I803" s="120"/>
      <c r="J803" s="120"/>
      <c r="K803" s="120"/>
    </row>
    <row r="804" spans="2:11">
      <c r="B804" s="119"/>
      <c r="C804" s="119"/>
      <c r="D804" s="119"/>
      <c r="E804" s="120"/>
      <c r="F804" s="120"/>
      <c r="G804" s="120"/>
      <c r="H804" s="120"/>
      <c r="I804" s="120"/>
      <c r="J804" s="120"/>
      <c r="K804" s="120"/>
    </row>
    <row r="805" spans="2:11">
      <c r="B805" s="119"/>
      <c r="C805" s="119"/>
      <c r="D805" s="119"/>
      <c r="E805" s="120"/>
      <c r="F805" s="120"/>
      <c r="G805" s="120"/>
      <c r="H805" s="120"/>
      <c r="I805" s="120"/>
      <c r="J805" s="120"/>
      <c r="K805" s="120"/>
    </row>
    <row r="806" spans="2:11">
      <c r="B806" s="119"/>
      <c r="C806" s="119"/>
      <c r="D806" s="119"/>
      <c r="E806" s="120"/>
      <c r="F806" s="120"/>
      <c r="G806" s="120"/>
      <c r="H806" s="120"/>
      <c r="I806" s="120"/>
      <c r="J806" s="120"/>
      <c r="K806" s="120"/>
    </row>
    <row r="807" spans="2:11">
      <c r="B807" s="119"/>
      <c r="C807" s="119"/>
      <c r="D807" s="119"/>
      <c r="E807" s="120"/>
      <c r="F807" s="120"/>
      <c r="G807" s="120"/>
      <c r="H807" s="120"/>
      <c r="I807" s="120"/>
      <c r="J807" s="120"/>
      <c r="K807" s="120"/>
    </row>
    <row r="808" spans="2:11">
      <c r="B808" s="119"/>
      <c r="C808" s="119"/>
      <c r="D808" s="119"/>
      <c r="E808" s="120"/>
      <c r="F808" s="120"/>
      <c r="G808" s="120"/>
      <c r="H808" s="120"/>
      <c r="I808" s="120"/>
      <c r="J808" s="120"/>
      <c r="K808" s="120"/>
    </row>
    <row r="809" spans="2:11">
      <c r="B809" s="119"/>
      <c r="C809" s="119"/>
      <c r="D809" s="119"/>
      <c r="E809" s="120"/>
      <c r="F809" s="120"/>
      <c r="G809" s="120"/>
      <c r="H809" s="120"/>
      <c r="I809" s="120"/>
      <c r="J809" s="120"/>
      <c r="K809" s="120"/>
    </row>
    <row r="810" spans="2:11">
      <c r="B810" s="119"/>
      <c r="C810" s="119"/>
      <c r="D810" s="119"/>
      <c r="E810" s="120"/>
      <c r="F810" s="120"/>
      <c r="G810" s="120"/>
      <c r="H810" s="120"/>
      <c r="I810" s="120"/>
      <c r="J810" s="120"/>
      <c r="K810" s="120"/>
    </row>
    <row r="811" spans="2:11">
      <c r="B811" s="119"/>
      <c r="C811" s="119"/>
      <c r="D811" s="119"/>
      <c r="E811" s="120"/>
      <c r="F811" s="120"/>
      <c r="G811" s="120"/>
      <c r="H811" s="120"/>
      <c r="I811" s="120"/>
      <c r="J811" s="120"/>
      <c r="K811" s="120"/>
    </row>
    <row r="812" spans="2:11">
      <c r="B812" s="119"/>
      <c r="C812" s="119"/>
      <c r="D812" s="119"/>
      <c r="E812" s="120"/>
      <c r="F812" s="120"/>
      <c r="G812" s="120"/>
      <c r="H812" s="120"/>
      <c r="I812" s="120"/>
      <c r="J812" s="120"/>
      <c r="K812" s="120"/>
    </row>
    <row r="813" spans="2:11">
      <c r="B813" s="119"/>
      <c r="C813" s="119"/>
      <c r="D813" s="119"/>
      <c r="E813" s="120"/>
      <c r="F813" s="120"/>
      <c r="G813" s="120"/>
      <c r="H813" s="120"/>
      <c r="I813" s="120"/>
      <c r="J813" s="120"/>
      <c r="K813" s="120"/>
    </row>
    <row r="814" spans="2:11">
      <c r="B814" s="119"/>
      <c r="C814" s="119"/>
      <c r="D814" s="119"/>
      <c r="E814" s="120"/>
      <c r="F814" s="120"/>
      <c r="G814" s="120"/>
      <c r="H814" s="120"/>
      <c r="I814" s="120"/>
      <c r="J814" s="120"/>
      <c r="K814" s="120"/>
    </row>
    <row r="815" spans="2:11">
      <c r="B815" s="119"/>
      <c r="C815" s="119"/>
      <c r="D815" s="119"/>
      <c r="E815" s="120"/>
      <c r="F815" s="120"/>
      <c r="G815" s="120"/>
      <c r="H815" s="120"/>
      <c r="I815" s="120"/>
      <c r="J815" s="120"/>
      <c r="K815" s="120"/>
    </row>
    <row r="816" spans="2:11">
      <c r="B816" s="119"/>
      <c r="C816" s="119"/>
      <c r="D816" s="119"/>
      <c r="E816" s="120"/>
      <c r="F816" s="120"/>
      <c r="G816" s="120"/>
      <c r="H816" s="120"/>
      <c r="I816" s="120"/>
      <c r="J816" s="120"/>
      <c r="K816" s="120"/>
    </row>
    <row r="817" spans="2:11">
      <c r="B817" s="119"/>
      <c r="C817" s="119"/>
      <c r="D817" s="119"/>
      <c r="E817" s="120"/>
      <c r="F817" s="120"/>
      <c r="G817" s="120"/>
      <c r="H817" s="120"/>
      <c r="I817" s="120"/>
      <c r="J817" s="120"/>
      <c r="K817" s="120"/>
    </row>
    <row r="818" spans="2:11">
      <c r="B818" s="119"/>
      <c r="C818" s="119"/>
      <c r="D818" s="119"/>
      <c r="E818" s="120"/>
      <c r="F818" s="120"/>
      <c r="G818" s="120"/>
      <c r="H818" s="120"/>
      <c r="I818" s="120"/>
      <c r="J818" s="120"/>
      <c r="K818" s="120"/>
    </row>
    <row r="819" spans="2:11">
      <c r="B819" s="119"/>
      <c r="C819" s="119"/>
      <c r="D819" s="119"/>
      <c r="E819" s="120"/>
      <c r="F819" s="120"/>
      <c r="G819" s="120"/>
      <c r="H819" s="120"/>
      <c r="I819" s="120"/>
      <c r="J819" s="120"/>
      <c r="K819" s="120"/>
    </row>
    <row r="820" spans="2:11">
      <c r="B820" s="119"/>
      <c r="C820" s="119"/>
      <c r="D820" s="119"/>
      <c r="E820" s="120"/>
      <c r="F820" s="120"/>
      <c r="G820" s="120"/>
      <c r="H820" s="120"/>
      <c r="I820" s="120"/>
      <c r="J820" s="120"/>
      <c r="K820" s="120"/>
    </row>
    <row r="821" spans="2:11">
      <c r="B821" s="119"/>
      <c r="C821" s="119"/>
      <c r="D821" s="119"/>
      <c r="E821" s="120"/>
      <c r="F821" s="120"/>
      <c r="G821" s="120"/>
      <c r="H821" s="120"/>
      <c r="I821" s="120"/>
      <c r="J821" s="120"/>
      <c r="K821" s="120"/>
    </row>
    <row r="822" spans="2:11">
      <c r="B822" s="119"/>
      <c r="C822" s="119"/>
      <c r="D822" s="119"/>
      <c r="E822" s="120"/>
      <c r="F822" s="120"/>
      <c r="G822" s="120"/>
      <c r="H822" s="120"/>
      <c r="I822" s="120"/>
      <c r="J822" s="120"/>
      <c r="K822" s="120"/>
    </row>
    <row r="823" spans="2:11">
      <c r="B823" s="119"/>
      <c r="C823" s="119"/>
      <c r="D823" s="119"/>
      <c r="E823" s="120"/>
      <c r="F823" s="120"/>
      <c r="G823" s="120"/>
      <c r="H823" s="120"/>
      <c r="I823" s="120"/>
      <c r="J823" s="120"/>
      <c r="K823" s="120"/>
    </row>
    <row r="824" spans="2:11">
      <c r="B824" s="119"/>
      <c r="C824" s="119"/>
      <c r="D824" s="119"/>
      <c r="E824" s="120"/>
      <c r="F824" s="120"/>
      <c r="G824" s="120"/>
      <c r="H824" s="120"/>
      <c r="I824" s="120"/>
      <c r="J824" s="120"/>
      <c r="K824" s="120"/>
    </row>
    <row r="825" spans="2:11">
      <c r="B825" s="119"/>
      <c r="C825" s="119"/>
      <c r="D825" s="119"/>
      <c r="E825" s="120"/>
      <c r="F825" s="120"/>
      <c r="G825" s="120"/>
      <c r="H825" s="120"/>
      <c r="I825" s="120"/>
      <c r="J825" s="120"/>
      <c r="K825" s="120"/>
    </row>
    <row r="826" spans="2:11">
      <c r="B826" s="119"/>
      <c r="C826" s="119"/>
      <c r="D826" s="119"/>
      <c r="E826" s="120"/>
      <c r="F826" s="120"/>
      <c r="G826" s="120"/>
      <c r="H826" s="120"/>
      <c r="I826" s="120"/>
      <c r="J826" s="120"/>
      <c r="K826" s="120"/>
    </row>
    <row r="827" spans="2:11">
      <c r="B827" s="119"/>
      <c r="C827" s="119"/>
      <c r="D827" s="119"/>
      <c r="E827" s="120"/>
      <c r="F827" s="120"/>
      <c r="G827" s="120"/>
      <c r="H827" s="120"/>
      <c r="I827" s="120"/>
      <c r="J827" s="120"/>
      <c r="K827" s="120"/>
    </row>
    <row r="828" spans="2:11">
      <c r="B828" s="119"/>
      <c r="C828" s="119"/>
      <c r="D828" s="119"/>
      <c r="E828" s="120"/>
      <c r="F828" s="120"/>
      <c r="G828" s="120"/>
      <c r="H828" s="120"/>
      <c r="I828" s="120"/>
      <c r="J828" s="120"/>
      <c r="K828" s="120"/>
    </row>
    <row r="829" spans="2:11">
      <c r="B829" s="119"/>
      <c r="C829" s="119"/>
      <c r="D829" s="119"/>
      <c r="E829" s="120"/>
      <c r="F829" s="120"/>
      <c r="G829" s="120"/>
      <c r="H829" s="120"/>
      <c r="I829" s="120"/>
      <c r="J829" s="120"/>
      <c r="K829" s="120"/>
    </row>
    <row r="830" spans="2:11">
      <c r="B830" s="119"/>
      <c r="C830" s="119"/>
      <c r="D830" s="119"/>
      <c r="E830" s="120"/>
      <c r="F830" s="120"/>
      <c r="G830" s="120"/>
      <c r="H830" s="120"/>
      <c r="I830" s="120"/>
      <c r="J830" s="120"/>
      <c r="K830" s="120"/>
    </row>
    <row r="831" spans="2:11">
      <c r="B831" s="119"/>
      <c r="C831" s="119"/>
      <c r="D831" s="119"/>
      <c r="E831" s="120"/>
      <c r="F831" s="120"/>
      <c r="G831" s="120"/>
      <c r="H831" s="120"/>
      <c r="I831" s="120"/>
      <c r="J831" s="120"/>
      <c r="K831" s="120"/>
    </row>
    <row r="832" spans="2:11">
      <c r="B832" s="119"/>
      <c r="C832" s="119"/>
      <c r="D832" s="119"/>
      <c r="E832" s="120"/>
      <c r="F832" s="120"/>
      <c r="G832" s="120"/>
      <c r="H832" s="120"/>
      <c r="I832" s="120"/>
      <c r="J832" s="120"/>
      <c r="K832" s="120"/>
    </row>
    <row r="833" spans="2:11">
      <c r="B833" s="119"/>
      <c r="C833" s="119"/>
      <c r="D833" s="119"/>
      <c r="E833" s="120"/>
      <c r="F833" s="120"/>
      <c r="G833" s="120"/>
      <c r="H833" s="120"/>
      <c r="I833" s="120"/>
      <c r="J833" s="120"/>
      <c r="K833" s="120"/>
    </row>
    <row r="834" spans="2:11">
      <c r="B834" s="119"/>
      <c r="C834" s="119"/>
      <c r="D834" s="119"/>
      <c r="E834" s="120"/>
      <c r="F834" s="120"/>
      <c r="G834" s="120"/>
      <c r="H834" s="120"/>
      <c r="I834" s="120"/>
      <c r="J834" s="120"/>
      <c r="K834" s="120"/>
    </row>
    <row r="835" spans="2:11">
      <c r="B835" s="119"/>
      <c r="C835" s="119"/>
      <c r="D835" s="119"/>
      <c r="E835" s="120"/>
      <c r="F835" s="120"/>
      <c r="G835" s="120"/>
      <c r="H835" s="120"/>
      <c r="I835" s="120"/>
      <c r="J835" s="120"/>
      <c r="K835" s="120"/>
    </row>
    <row r="836" spans="2:11">
      <c r="B836" s="119"/>
      <c r="C836" s="119"/>
      <c r="D836" s="119"/>
      <c r="E836" s="120"/>
      <c r="F836" s="120"/>
      <c r="G836" s="120"/>
      <c r="H836" s="120"/>
      <c r="I836" s="120"/>
      <c r="J836" s="120"/>
      <c r="K836" s="120"/>
    </row>
    <row r="837" spans="2:11">
      <c r="B837" s="119"/>
      <c r="C837" s="119"/>
      <c r="D837" s="119"/>
      <c r="E837" s="120"/>
      <c r="F837" s="120"/>
      <c r="G837" s="120"/>
      <c r="H837" s="120"/>
      <c r="I837" s="120"/>
      <c r="J837" s="120"/>
      <c r="K837" s="120"/>
    </row>
    <row r="838" spans="2:11">
      <c r="B838" s="119"/>
      <c r="C838" s="119"/>
      <c r="D838" s="119"/>
      <c r="E838" s="120"/>
      <c r="F838" s="120"/>
      <c r="G838" s="120"/>
      <c r="H838" s="120"/>
      <c r="I838" s="120"/>
      <c r="J838" s="120"/>
      <c r="K838" s="120"/>
    </row>
    <row r="839" spans="2:11">
      <c r="B839" s="119"/>
      <c r="C839" s="119"/>
      <c r="D839" s="119"/>
      <c r="E839" s="120"/>
      <c r="F839" s="120"/>
      <c r="G839" s="120"/>
      <c r="H839" s="120"/>
      <c r="I839" s="120"/>
      <c r="J839" s="120"/>
      <c r="K839" s="120"/>
    </row>
    <row r="840" spans="2:11">
      <c r="B840" s="119"/>
      <c r="C840" s="119"/>
      <c r="D840" s="119"/>
      <c r="E840" s="120"/>
      <c r="F840" s="120"/>
      <c r="G840" s="120"/>
      <c r="H840" s="120"/>
      <c r="I840" s="120"/>
      <c r="J840" s="120"/>
      <c r="K840" s="120"/>
    </row>
    <row r="841" spans="2:11">
      <c r="B841" s="119"/>
      <c r="C841" s="119"/>
      <c r="D841" s="119"/>
      <c r="E841" s="120"/>
      <c r="F841" s="120"/>
      <c r="G841" s="120"/>
      <c r="H841" s="120"/>
      <c r="I841" s="120"/>
      <c r="J841" s="120"/>
      <c r="K841" s="120"/>
    </row>
    <row r="842" spans="2:11">
      <c r="B842" s="119"/>
      <c r="C842" s="119"/>
      <c r="D842" s="119"/>
      <c r="E842" s="120"/>
      <c r="F842" s="120"/>
      <c r="G842" s="120"/>
      <c r="H842" s="120"/>
      <c r="I842" s="120"/>
      <c r="J842" s="120"/>
      <c r="K842" s="120"/>
    </row>
    <row r="843" spans="2:11">
      <c r="B843" s="119"/>
      <c r="C843" s="119"/>
      <c r="D843" s="119"/>
      <c r="E843" s="120"/>
      <c r="F843" s="120"/>
      <c r="G843" s="120"/>
      <c r="H843" s="120"/>
      <c r="I843" s="120"/>
      <c r="J843" s="120"/>
      <c r="K843" s="120"/>
    </row>
    <row r="844" spans="2:11">
      <c r="B844" s="119"/>
      <c r="C844" s="119"/>
      <c r="D844" s="119"/>
      <c r="E844" s="120"/>
      <c r="F844" s="120"/>
      <c r="G844" s="120"/>
      <c r="H844" s="120"/>
      <c r="I844" s="120"/>
      <c r="J844" s="120"/>
      <c r="K844" s="120"/>
    </row>
    <row r="845" spans="2:11">
      <c r="B845" s="119"/>
      <c r="C845" s="119"/>
      <c r="D845" s="119"/>
      <c r="E845" s="120"/>
      <c r="F845" s="120"/>
      <c r="G845" s="120"/>
      <c r="H845" s="120"/>
      <c r="I845" s="120"/>
      <c r="J845" s="120"/>
      <c r="K845" s="120"/>
    </row>
    <row r="846" spans="2:11">
      <c r="B846" s="119"/>
      <c r="C846" s="119"/>
      <c r="D846" s="119"/>
      <c r="E846" s="120"/>
      <c r="F846" s="120"/>
      <c r="G846" s="120"/>
      <c r="H846" s="120"/>
      <c r="I846" s="120"/>
      <c r="J846" s="120"/>
      <c r="K846" s="120"/>
    </row>
    <row r="847" spans="2:11">
      <c r="B847" s="119"/>
      <c r="C847" s="119"/>
      <c r="D847" s="119"/>
      <c r="E847" s="120"/>
      <c r="F847" s="120"/>
      <c r="G847" s="120"/>
      <c r="H847" s="120"/>
      <c r="I847" s="120"/>
      <c r="J847" s="120"/>
      <c r="K847" s="120"/>
    </row>
    <row r="848" spans="2:11">
      <c r="B848" s="119"/>
      <c r="C848" s="119"/>
      <c r="D848" s="119"/>
      <c r="E848" s="120"/>
      <c r="F848" s="120"/>
      <c r="G848" s="120"/>
      <c r="H848" s="120"/>
      <c r="I848" s="120"/>
      <c r="J848" s="120"/>
      <c r="K848" s="120"/>
    </row>
    <row r="849" spans="2:11">
      <c r="B849" s="119"/>
      <c r="C849" s="119"/>
      <c r="D849" s="119"/>
      <c r="E849" s="120"/>
      <c r="F849" s="120"/>
      <c r="G849" s="120"/>
      <c r="H849" s="120"/>
      <c r="I849" s="120"/>
      <c r="J849" s="120"/>
      <c r="K849" s="120"/>
    </row>
    <row r="850" spans="2:11">
      <c r="B850" s="119"/>
      <c r="C850" s="119"/>
      <c r="D850" s="119"/>
      <c r="E850" s="120"/>
      <c r="F850" s="120"/>
      <c r="G850" s="120"/>
      <c r="H850" s="120"/>
      <c r="I850" s="120"/>
      <c r="J850" s="120"/>
      <c r="K850" s="120"/>
    </row>
    <row r="851" spans="2:11">
      <c r="B851" s="119"/>
      <c r="C851" s="119"/>
      <c r="D851" s="119"/>
      <c r="E851" s="120"/>
      <c r="F851" s="120"/>
      <c r="G851" s="120"/>
      <c r="H851" s="120"/>
      <c r="I851" s="120"/>
      <c r="J851" s="120"/>
      <c r="K851" s="120"/>
    </row>
    <row r="852" spans="2:11">
      <c r="B852" s="119"/>
      <c r="C852" s="119"/>
      <c r="D852" s="119"/>
      <c r="E852" s="120"/>
      <c r="F852" s="120"/>
      <c r="G852" s="120"/>
      <c r="H852" s="120"/>
      <c r="I852" s="120"/>
      <c r="J852" s="120"/>
      <c r="K852" s="120"/>
    </row>
    <row r="853" spans="2:11">
      <c r="B853" s="119"/>
      <c r="C853" s="119"/>
      <c r="D853" s="119"/>
      <c r="E853" s="120"/>
      <c r="F853" s="120"/>
      <c r="G853" s="120"/>
      <c r="H853" s="120"/>
      <c r="I853" s="120"/>
      <c r="J853" s="120"/>
      <c r="K853" s="120"/>
    </row>
    <row r="854" spans="2:11">
      <c r="B854" s="119"/>
      <c r="C854" s="119"/>
      <c r="D854" s="119"/>
      <c r="E854" s="120"/>
      <c r="F854" s="120"/>
      <c r="G854" s="120"/>
      <c r="H854" s="120"/>
      <c r="I854" s="120"/>
      <c r="J854" s="120"/>
      <c r="K854" s="120"/>
    </row>
    <row r="855" spans="2:11">
      <c r="B855" s="119"/>
      <c r="C855" s="119"/>
      <c r="D855" s="119"/>
      <c r="E855" s="120"/>
      <c r="F855" s="120"/>
      <c r="G855" s="120"/>
      <c r="H855" s="120"/>
      <c r="I855" s="120"/>
      <c r="J855" s="120"/>
      <c r="K855" s="120"/>
    </row>
    <row r="856" spans="2:11">
      <c r="B856" s="119"/>
      <c r="C856" s="119"/>
      <c r="D856" s="119"/>
      <c r="E856" s="120"/>
      <c r="F856" s="120"/>
      <c r="G856" s="120"/>
      <c r="H856" s="120"/>
      <c r="I856" s="120"/>
      <c r="J856" s="120"/>
      <c r="K856" s="120"/>
    </row>
    <row r="857" spans="2:11">
      <c r="B857" s="119"/>
      <c r="C857" s="119"/>
      <c r="D857" s="119"/>
      <c r="E857" s="120"/>
      <c r="F857" s="120"/>
      <c r="G857" s="120"/>
      <c r="H857" s="120"/>
      <c r="I857" s="120"/>
      <c r="J857" s="120"/>
      <c r="K857" s="120"/>
    </row>
    <row r="858" spans="2:11">
      <c r="B858" s="119"/>
      <c r="C858" s="119"/>
      <c r="D858" s="119"/>
      <c r="E858" s="120"/>
      <c r="F858" s="120"/>
      <c r="G858" s="120"/>
      <c r="H858" s="120"/>
      <c r="I858" s="120"/>
      <c r="J858" s="120"/>
      <c r="K858" s="120"/>
    </row>
    <row r="859" spans="2:11">
      <c r="B859" s="119"/>
      <c r="C859" s="119"/>
      <c r="D859" s="119"/>
      <c r="E859" s="120"/>
      <c r="F859" s="120"/>
      <c r="G859" s="120"/>
      <c r="H859" s="120"/>
      <c r="I859" s="120"/>
      <c r="J859" s="120"/>
      <c r="K859" s="120"/>
    </row>
    <row r="860" spans="2:11">
      <c r="B860" s="119"/>
      <c r="C860" s="119"/>
      <c r="D860" s="119"/>
      <c r="E860" s="120"/>
      <c r="F860" s="120"/>
      <c r="G860" s="120"/>
      <c r="H860" s="120"/>
      <c r="I860" s="120"/>
      <c r="J860" s="120"/>
      <c r="K860" s="120"/>
    </row>
    <row r="861" spans="2:11">
      <c r="B861" s="119"/>
      <c r="C861" s="119"/>
      <c r="D861" s="119"/>
      <c r="E861" s="120"/>
      <c r="F861" s="120"/>
      <c r="G861" s="120"/>
      <c r="H861" s="120"/>
      <c r="I861" s="120"/>
      <c r="J861" s="120"/>
      <c r="K861" s="120"/>
    </row>
    <row r="862" spans="2:11">
      <c r="B862" s="119"/>
      <c r="C862" s="119"/>
      <c r="D862" s="119"/>
      <c r="E862" s="120"/>
      <c r="F862" s="120"/>
      <c r="G862" s="120"/>
      <c r="H862" s="120"/>
      <c r="I862" s="120"/>
      <c r="J862" s="120"/>
      <c r="K862" s="120"/>
    </row>
    <row r="863" spans="2:11">
      <c r="B863" s="119"/>
      <c r="C863" s="119"/>
      <c r="D863" s="119"/>
      <c r="E863" s="120"/>
      <c r="F863" s="120"/>
      <c r="G863" s="120"/>
      <c r="H863" s="120"/>
      <c r="I863" s="120"/>
      <c r="J863" s="120"/>
      <c r="K863" s="120"/>
    </row>
    <row r="864" spans="2:11">
      <c r="B864" s="119"/>
      <c r="C864" s="119"/>
      <c r="D864" s="119"/>
      <c r="E864" s="120"/>
      <c r="F864" s="120"/>
      <c r="G864" s="120"/>
      <c r="H864" s="120"/>
      <c r="I864" s="120"/>
      <c r="J864" s="120"/>
      <c r="K864" s="120"/>
    </row>
    <row r="865" spans="2:11">
      <c r="B865" s="119"/>
      <c r="C865" s="119"/>
      <c r="D865" s="119"/>
      <c r="E865" s="120"/>
      <c r="F865" s="120"/>
      <c r="G865" s="120"/>
      <c r="H865" s="120"/>
      <c r="I865" s="120"/>
      <c r="J865" s="120"/>
      <c r="K865" s="120"/>
    </row>
    <row r="866" spans="2:11">
      <c r="B866" s="119"/>
      <c r="C866" s="119"/>
      <c r="D866" s="119"/>
      <c r="E866" s="120"/>
      <c r="F866" s="120"/>
      <c r="G866" s="120"/>
      <c r="H866" s="120"/>
      <c r="I866" s="120"/>
      <c r="J866" s="120"/>
      <c r="K866" s="120"/>
    </row>
    <row r="867" spans="2:11">
      <c r="B867" s="119"/>
      <c r="C867" s="119"/>
      <c r="D867" s="119"/>
      <c r="E867" s="120"/>
      <c r="F867" s="120"/>
      <c r="G867" s="120"/>
      <c r="H867" s="120"/>
      <c r="I867" s="120"/>
      <c r="J867" s="120"/>
      <c r="K867" s="120"/>
    </row>
    <row r="868" spans="2:11">
      <c r="B868" s="119"/>
      <c r="C868" s="119"/>
      <c r="D868" s="119"/>
      <c r="E868" s="120"/>
      <c r="F868" s="120"/>
      <c r="G868" s="120"/>
      <c r="H868" s="120"/>
      <c r="I868" s="120"/>
      <c r="J868" s="120"/>
      <c r="K868" s="120"/>
    </row>
    <row r="869" spans="2:11">
      <c r="B869" s="119"/>
      <c r="C869" s="119"/>
      <c r="D869" s="119"/>
      <c r="E869" s="120"/>
      <c r="F869" s="120"/>
      <c r="G869" s="120"/>
      <c r="H869" s="120"/>
      <c r="I869" s="120"/>
      <c r="J869" s="120"/>
      <c r="K869" s="120"/>
    </row>
    <row r="870" spans="2:11">
      <c r="B870" s="119"/>
      <c r="C870" s="119"/>
      <c r="D870" s="119"/>
      <c r="E870" s="120"/>
      <c r="F870" s="120"/>
      <c r="G870" s="120"/>
      <c r="H870" s="120"/>
      <c r="I870" s="120"/>
      <c r="J870" s="120"/>
      <c r="K870" s="120"/>
    </row>
    <row r="871" spans="2:11">
      <c r="B871" s="119"/>
      <c r="C871" s="119"/>
      <c r="D871" s="119"/>
      <c r="E871" s="120"/>
      <c r="F871" s="120"/>
      <c r="G871" s="120"/>
      <c r="H871" s="120"/>
      <c r="I871" s="120"/>
      <c r="J871" s="120"/>
      <c r="K871" s="120"/>
    </row>
    <row r="872" spans="2:11">
      <c r="B872" s="119"/>
      <c r="C872" s="119"/>
      <c r="D872" s="119"/>
      <c r="E872" s="120"/>
      <c r="F872" s="120"/>
      <c r="G872" s="120"/>
      <c r="H872" s="120"/>
      <c r="I872" s="120"/>
      <c r="J872" s="120"/>
      <c r="K872" s="120"/>
    </row>
    <row r="873" spans="2:11">
      <c r="B873" s="119"/>
      <c r="C873" s="119"/>
      <c r="D873" s="119"/>
      <c r="E873" s="120"/>
      <c r="F873" s="120"/>
      <c r="G873" s="120"/>
      <c r="H873" s="120"/>
      <c r="I873" s="120"/>
      <c r="J873" s="120"/>
      <c r="K873" s="120"/>
    </row>
    <row r="874" spans="2:11">
      <c r="B874" s="119"/>
      <c r="C874" s="119"/>
      <c r="D874" s="119"/>
      <c r="E874" s="120"/>
      <c r="F874" s="120"/>
      <c r="G874" s="120"/>
      <c r="H874" s="120"/>
      <c r="I874" s="120"/>
      <c r="J874" s="120"/>
      <c r="K874" s="120"/>
    </row>
    <row r="875" spans="2:11">
      <c r="B875" s="119"/>
      <c r="C875" s="119"/>
      <c r="D875" s="119"/>
      <c r="E875" s="120"/>
      <c r="F875" s="120"/>
      <c r="G875" s="120"/>
      <c r="H875" s="120"/>
      <c r="I875" s="120"/>
      <c r="J875" s="120"/>
      <c r="K875" s="120"/>
    </row>
    <row r="876" spans="2:11">
      <c r="B876" s="119"/>
      <c r="C876" s="119"/>
      <c r="D876" s="119"/>
      <c r="E876" s="120"/>
      <c r="F876" s="120"/>
      <c r="G876" s="120"/>
      <c r="H876" s="120"/>
      <c r="I876" s="120"/>
      <c r="J876" s="120"/>
      <c r="K876" s="120"/>
    </row>
    <row r="877" spans="2:11">
      <c r="B877" s="119"/>
      <c r="C877" s="119"/>
      <c r="D877" s="119"/>
      <c r="E877" s="120"/>
      <c r="F877" s="120"/>
      <c r="G877" s="120"/>
      <c r="H877" s="120"/>
      <c r="I877" s="120"/>
      <c r="J877" s="120"/>
      <c r="K877" s="120"/>
    </row>
    <row r="878" spans="2:11">
      <c r="B878" s="119"/>
      <c r="C878" s="119"/>
      <c r="D878" s="119"/>
      <c r="E878" s="120"/>
      <c r="F878" s="120"/>
      <c r="G878" s="120"/>
      <c r="H878" s="120"/>
      <c r="I878" s="120"/>
      <c r="J878" s="120"/>
      <c r="K878" s="120"/>
    </row>
    <row r="879" spans="2:11">
      <c r="B879" s="119"/>
      <c r="C879" s="119"/>
      <c r="D879" s="119"/>
      <c r="E879" s="120"/>
      <c r="F879" s="120"/>
      <c r="G879" s="120"/>
      <c r="H879" s="120"/>
      <c r="I879" s="120"/>
      <c r="J879" s="120"/>
      <c r="K879" s="120"/>
    </row>
    <row r="880" spans="2:11">
      <c r="B880" s="119"/>
      <c r="C880" s="119"/>
      <c r="D880" s="119"/>
      <c r="E880" s="120"/>
      <c r="F880" s="120"/>
      <c r="G880" s="120"/>
      <c r="H880" s="120"/>
      <c r="I880" s="120"/>
      <c r="J880" s="120"/>
      <c r="K880" s="120"/>
    </row>
    <row r="881" spans="2:11">
      <c r="B881" s="119"/>
      <c r="C881" s="119"/>
      <c r="D881" s="119"/>
      <c r="E881" s="120"/>
      <c r="F881" s="120"/>
      <c r="G881" s="120"/>
      <c r="H881" s="120"/>
      <c r="I881" s="120"/>
      <c r="J881" s="120"/>
      <c r="K881" s="120"/>
    </row>
    <row r="882" spans="2:11">
      <c r="B882" s="119"/>
      <c r="C882" s="119"/>
      <c r="D882" s="119"/>
      <c r="E882" s="120"/>
      <c r="F882" s="120"/>
      <c r="G882" s="120"/>
      <c r="H882" s="120"/>
      <c r="I882" s="120"/>
      <c r="J882" s="120"/>
      <c r="K882" s="120"/>
    </row>
    <row r="883" spans="2:11">
      <c r="B883" s="119"/>
      <c r="C883" s="119"/>
      <c r="D883" s="119"/>
      <c r="E883" s="120"/>
      <c r="F883" s="120"/>
      <c r="G883" s="120"/>
      <c r="H883" s="120"/>
      <c r="I883" s="120"/>
      <c r="J883" s="120"/>
      <c r="K883" s="120"/>
    </row>
    <row r="884" spans="2:11">
      <c r="B884" s="119"/>
      <c r="C884" s="119"/>
      <c r="D884" s="119"/>
      <c r="E884" s="120"/>
      <c r="F884" s="120"/>
      <c r="G884" s="120"/>
      <c r="H884" s="120"/>
      <c r="I884" s="120"/>
      <c r="J884" s="120"/>
      <c r="K884" s="120"/>
    </row>
    <row r="885" spans="2:11">
      <c r="B885" s="119"/>
      <c r="C885" s="119"/>
      <c r="D885" s="119"/>
      <c r="E885" s="120"/>
      <c r="F885" s="120"/>
      <c r="G885" s="120"/>
      <c r="H885" s="120"/>
      <c r="I885" s="120"/>
      <c r="J885" s="120"/>
      <c r="K885" s="120"/>
    </row>
    <row r="886" spans="2:11">
      <c r="B886" s="119"/>
      <c r="C886" s="119"/>
      <c r="D886" s="119"/>
      <c r="E886" s="120"/>
      <c r="F886" s="120"/>
      <c r="G886" s="120"/>
      <c r="H886" s="120"/>
      <c r="I886" s="120"/>
      <c r="J886" s="120"/>
      <c r="K886" s="120"/>
    </row>
    <row r="887" spans="2:11">
      <c r="B887" s="119"/>
      <c r="C887" s="119"/>
      <c r="D887" s="119"/>
      <c r="E887" s="120"/>
      <c r="F887" s="120"/>
      <c r="G887" s="120"/>
      <c r="H887" s="120"/>
      <c r="I887" s="120"/>
      <c r="J887" s="120"/>
      <c r="K887" s="120"/>
    </row>
    <row r="888" spans="2:11">
      <c r="B888" s="119"/>
      <c r="C888" s="119"/>
      <c r="D888" s="119"/>
      <c r="E888" s="120"/>
      <c r="F888" s="120"/>
      <c r="G888" s="120"/>
      <c r="H888" s="120"/>
      <c r="I888" s="120"/>
      <c r="J888" s="120"/>
      <c r="K888" s="120"/>
    </row>
    <row r="889" spans="2:11">
      <c r="B889" s="119"/>
      <c r="C889" s="119"/>
      <c r="D889" s="119"/>
      <c r="E889" s="120"/>
      <c r="F889" s="120"/>
      <c r="G889" s="120"/>
      <c r="H889" s="120"/>
      <c r="I889" s="120"/>
      <c r="J889" s="120"/>
      <c r="K889" s="120"/>
    </row>
    <row r="890" spans="2:11">
      <c r="B890" s="119"/>
      <c r="C890" s="119"/>
      <c r="D890" s="119"/>
      <c r="E890" s="120"/>
      <c r="F890" s="120"/>
      <c r="G890" s="120"/>
      <c r="H890" s="120"/>
      <c r="I890" s="120"/>
      <c r="J890" s="120"/>
      <c r="K890" s="120"/>
    </row>
    <row r="891" spans="2:11">
      <c r="B891" s="119"/>
      <c r="C891" s="119"/>
      <c r="D891" s="119"/>
      <c r="E891" s="120"/>
      <c r="F891" s="120"/>
      <c r="G891" s="120"/>
      <c r="H891" s="120"/>
      <c r="I891" s="120"/>
      <c r="J891" s="120"/>
      <c r="K891" s="120"/>
    </row>
    <row r="892" spans="2:11">
      <c r="B892" s="119"/>
      <c r="C892" s="119"/>
      <c r="D892" s="119"/>
      <c r="E892" s="120"/>
      <c r="F892" s="120"/>
      <c r="G892" s="120"/>
      <c r="H892" s="120"/>
      <c r="I892" s="120"/>
      <c r="J892" s="120"/>
      <c r="K892" s="120"/>
    </row>
    <row r="893" spans="2:11">
      <c r="B893" s="119"/>
      <c r="C893" s="119"/>
      <c r="D893" s="119"/>
      <c r="E893" s="120"/>
      <c r="F893" s="120"/>
      <c r="G893" s="120"/>
      <c r="H893" s="120"/>
      <c r="I893" s="120"/>
      <c r="J893" s="120"/>
      <c r="K893" s="120"/>
    </row>
    <row r="894" spans="2:11">
      <c r="B894" s="119"/>
      <c r="C894" s="119"/>
      <c r="D894" s="119"/>
      <c r="E894" s="120"/>
      <c r="F894" s="120"/>
      <c r="G894" s="120"/>
      <c r="H894" s="120"/>
      <c r="I894" s="120"/>
      <c r="J894" s="120"/>
      <c r="K894" s="120"/>
    </row>
    <row r="895" spans="2:11">
      <c r="B895" s="119"/>
      <c r="C895" s="119"/>
      <c r="D895" s="119"/>
      <c r="E895" s="120"/>
      <c r="F895" s="120"/>
      <c r="G895" s="120"/>
      <c r="H895" s="120"/>
      <c r="I895" s="120"/>
      <c r="J895" s="120"/>
      <c r="K895" s="120"/>
    </row>
    <row r="896" spans="2:11">
      <c r="B896" s="119"/>
      <c r="C896" s="119"/>
      <c r="D896" s="119"/>
      <c r="E896" s="120"/>
      <c r="F896" s="120"/>
      <c r="G896" s="120"/>
      <c r="H896" s="120"/>
      <c r="I896" s="120"/>
      <c r="J896" s="120"/>
      <c r="K896" s="120"/>
    </row>
    <row r="897" spans="2:11">
      <c r="B897" s="119"/>
      <c r="C897" s="119"/>
      <c r="D897" s="119"/>
      <c r="E897" s="120"/>
      <c r="F897" s="120"/>
      <c r="G897" s="120"/>
      <c r="H897" s="120"/>
      <c r="I897" s="120"/>
      <c r="J897" s="120"/>
      <c r="K897" s="120"/>
    </row>
    <row r="898" spans="2:11">
      <c r="B898" s="119"/>
      <c r="C898" s="119"/>
      <c r="D898" s="119"/>
      <c r="E898" s="120"/>
      <c r="F898" s="120"/>
      <c r="G898" s="120"/>
      <c r="H898" s="120"/>
      <c r="I898" s="120"/>
      <c r="J898" s="120"/>
      <c r="K898" s="120"/>
    </row>
    <row r="899" spans="2:11">
      <c r="B899" s="119"/>
      <c r="C899" s="119"/>
      <c r="D899" s="119"/>
      <c r="E899" s="120"/>
      <c r="F899" s="120"/>
      <c r="G899" s="120"/>
      <c r="H899" s="120"/>
      <c r="I899" s="120"/>
      <c r="J899" s="120"/>
      <c r="K899" s="120"/>
    </row>
    <row r="900" spans="2:11">
      <c r="B900" s="119"/>
      <c r="C900" s="119"/>
      <c r="D900" s="119"/>
      <c r="E900" s="120"/>
      <c r="F900" s="120"/>
      <c r="G900" s="120"/>
      <c r="H900" s="120"/>
      <c r="I900" s="120"/>
      <c r="J900" s="120"/>
      <c r="K900" s="120"/>
    </row>
    <row r="901" spans="2:11">
      <c r="B901" s="119"/>
      <c r="C901" s="119"/>
      <c r="D901" s="119"/>
      <c r="E901" s="120"/>
      <c r="F901" s="120"/>
      <c r="G901" s="120"/>
      <c r="H901" s="120"/>
      <c r="I901" s="120"/>
      <c r="J901" s="120"/>
      <c r="K901" s="120"/>
    </row>
    <row r="902" spans="2:11">
      <c r="B902" s="119"/>
      <c r="C902" s="119"/>
      <c r="D902" s="119"/>
      <c r="E902" s="120"/>
      <c r="F902" s="120"/>
      <c r="G902" s="120"/>
      <c r="H902" s="120"/>
      <c r="I902" s="120"/>
      <c r="J902" s="120"/>
      <c r="K902" s="120"/>
    </row>
    <row r="903" spans="2:11">
      <c r="B903" s="119"/>
      <c r="C903" s="119"/>
      <c r="D903" s="119"/>
      <c r="E903" s="120"/>
      <c r="F903" s="120"/>
      <c r="G903" s="120"/>
      <c r="H903" s="120"/>
      <c r="I903" s="120"/>
      <c r="J903" s="120"/>
      <c r="K903" s="120"/>
    </row>
    <row r="904" spans="2:11">
      <c r="B904" s="119"/>
      <c r="C904" s="119"/>
      <c r="D904" s="119"/>
      <c r="E904" s="120"/>
      <c r="F904" s="120"/>
      <c r="G904" s="120"/>
      <c r="H904" s="120"/>
      <c r="I904" s="120"/>
      <c r="J904" s="120"/>
      <c r="K904" s="120"/>
    </row>
    <row r="905" spans="2:11">
      <c r="B905" s="119"/>
      <c r="C905" s="119"/>
      <c r="D905" s="119"/>
      <c r="E905" s="120"/>
      <c r="F905" s="120"/>
      <c r="G905" s="120"/>
      <c r="H905" s="120"/>
      <c r="I905" s="120"/>
      <c r="J905" s="120"/>
      <c r="K905" s="120"/>
    </row>
    <row r="906" spans="2:11">
      <c r="B906" s="119"/>
      <c r="C906" s="119"/>
      <c r="D906" s="119"/>
      <c r="E906" s="120"/>
      <c r="F906" s="120"/>
      <c r="G906" s="120"/>
      <c r="H906" s="120"/>
      <c r="I906" s="120"/>
      <c r="J906" s="120"/>
      <c r="K906" s="120"/>
    </row>
    <row r="907" spans="2:11">
      <c r="B907" s="119"/>
      <c r="C907" s="119"/>
      <c r="D907" s="119"/>
      <c r="E907" s="120"/>
      <c r="F907" s="120"/>
      <c r="G907" s="120"/>
      <c r="H907" s="120"/>
      <c r="I907" s="120"/>
      <c r="J907" s="120"/>
      <c r="K907" s="120"/>
    </row>
    <row r="908" spans="2:11">
      <c r="B908" s="119"/>
      <c r="C908" s="119"/>
      <c r="D908" s="119"/>
      <c r="E908" s="120"/>
      <c r="F908" s="120"/>
      <c r="G908" s="120"/>
      <c r="H908" s="120"/>
      <c r="I908" s="120"/>
      <c r="J908" s="120"/>
      <c r="K908" s="120"/>
    </row>
    <row r="909" spans="2:11">
      <c r="B909" s="119"/>
      <c r="C909" s="119"/>
      <c r="D909" s="119"/>
      <c r="E909" s="120"/>
      <c r="F909" s="120"/>
      <c r="G909" s="120"/>
      <c r="H909" s="120"/>
      <c r="I909" s="120"/>
      <c r="J909" s="120"/>
      <c r="K909" s="120"/>
    </row>
    <row r="910" spans="2:11">
      <c r="B910" s="119"/>
      <c r="C910" s="119"/>
      <c r="D910" s="119"/>
      <c r="E910" s="120"/>
      <c r="F910" s="120"/>
      <c r="G910" s="120"/>
      <c r="H910" s="120"/>
      <c r="I910" s="120"/>
      <c r="J910" s="120"/>
      <c r="K910" s="120"/>
    </row>
    <row r="911" spans="2:11">
      <c r="B911" s="119"/>
      <c r="C911" s="119"/>
      <c r="D911" s="119"/>
      <c r="E911" s="120"/>
      <c r="F911" s="120"/>
      <c r="G911" s="120"/>
      <c r="H911" s="120"/>
      <c r="I911" s="120"/>
      <c r="J911" s="120"/>
      <c r="K911" s="120"/>
    </row>
    <row r="912" spans="2:11">
      <c r="B912" s="119"/>
      <c r="C912" s="119"/>
      <c r="D912" s="119"/>
      <c r="E912" s="120"/>
      <c r="F912" s="120"/>
      <c r="G912" s="120"/>
      <c r="H912" s="120"/>
      <c r="I912" s="120"/>
      <c r="J912" s="120"/>
      <c r="K912" s="120"/>
    </row>
    <row r="913" spans="2:11">
      <c r="B913" s="119"/>
      <c r="C913" s="119"/>
      <c r="D913" s="119"/>
      <c r="E913" s="120"/>
      <c r="F913" s="120"/>
      <c r="G913" s="120"/>
      <c r="H913" s="120"/>
      <c r="I913" s="120"/>
      <c r="J913" s="120"/>
      <c r="K913" s="120"/>
    </row>
    <row r="914" spans="2:11">
      <c r="B914" s="119"/>
      <c r="C914" s="119"/>
      <c r="D914" s="119"/>
      <c r="E914" s="120"/>
      <c r="F914" s="120"/>
      <c r="G914" s="120"/>
      <c r="H914" s="120"/>
      <c r="I914" s="120"/>
      <c r="J914" s="120"/>
      <c r="K914" s="120"/>
    </row>
    <row r="915" spans="2:11">
      <c r="B915" s="119"/>
      <c r="C915" s="119"/>
      <c r="D915" s="119"/>
      <c r="E915" s="120"/>
      <c r="F915" s="120"/>
      <c r="G915" s="120"/>
      <c r="H915" s="120"/>
      <c r="I915" s="120"/>
      <c r="J915" s="120"/>
      <c r="K915" s="120"/>
    </row>
    <row r="916" spans="2:11">
      <c r="B916" s="119"/>
      <c r="C916" s="119"/>
      <c r="D916" s="119"/>
      <c r="E916" s="120"/>
      <c r="F916" s="120"/>
      <c r="G916" s="120"/>
      <c r="H916" s="120"/>
      <c r="I916" s="120"/>
      <c r="J916" s="120"/>
      <c r="K916" s="120"/>
    </row>
    <row r="917" spans="2:11">
      <c r="B917" s="119"/>
      <c r="C917" s="119"/>
      <c r="D917" s="119"/>
      <c r="E917" s="120"/>
      <c r="F917" s="120"/>
      <c r="G917" s="120"/>
      <c r="H917" s="120"/>
      <c r="I917" s="120"/>
      <c r="J917" s="120"/>
      <c r="K917" s="120"/>
    </row>
    <row r="918" spans="2:11">
      <c r="B918" s="119"/>
      <c r="C918" s="119"/>
      <c r="D918" s="119"/>
      <c r="E918" s="120"/>
      <c r="F918" s="120"/>
      <c r="G918" s="120"/>
      <c r="H918" s="120"/>
      <c r="I918" s="120"/>
      <c r="J918" s="120"/>
      <c r="K918" s="120"/>
    </row>
    <row r="919" spans="2:11">
      <c r="B919" s="119"/>
      <c r="C919" s="119"/>
      <c r="D919" s="119"/>
      <c r="E919" s="120"/>
      <c r="F919" s="120"/>
      <c r="G919" s="120"/>
      <c r="H919" s="120"/>
      <c r="I919" s="120"/>
      <c r="J919" s="120"/>
      <c r="K919" s="120"/>
    </row>
    <row r="920" spans="2:11">
      <c r="B920" s="119"/>
      <c r="C920" s="119"/>
      <c r="D920" s="119"/>
      <c r="E920" s="120"/>
      <c r="F920" s="120"/>
      <c r="G920" s="120"/>
      <c r="H920" s="120"/>
      <c r="I920" s="120"/>
      <c r="J920" s="120"/>
      <c r="K920" s="120"/>
    </row>
    <row r="921" spans="2:11">
      <c r="B921" s="119"/>
      <c r="C921" s="119"/>
      <c r="D921" s="119"/>
      <c r="E921" s="120"/>
      <c r="F921" s="120"/>
      <c r="G921" s="120"/>
      <c r="H921" s="120"/>
      <c r="I921" s="120"/>
      <c r="J921" s="120"/>
      <c r="K921" s="120"/>
    </row>
    <row r="922" spans="2:11">
      <c r="B922" s="119"/>
      <c r="C922" s="119"/>
      <c r="D922" s="119"/>
      <c r="E922" s="120"/>
      <c r="F922" s="120"/>
      <c r="G922" s="120"/>
      <c r="H922" s="120"/>
      <c r="I922" s="120"/>
      <c r="J922" s="120"/>
      <c r="K922" s="120"/>
    </row>
    <row r="923" spans="2:11">
      <c r="B923" s="119"/>
      <c r="C923" s="119"/>
      <c r="D923" s="119"/>
      <c r="E923" s="120"/>
      <c r="F923" s="120"/>
      <c r="G923" s="120"/>
      <c r="H923" s="120"/>
      <c r="I923" s="120"/>
      <c r="J923" s="120"/>
      <c r="K923" s="120"/>
    </row>
    <row r="924" spans="2:11">
      <c r="B924" s="119"/>
      <c r="C924" s="119"/>
      <c r="D924" s="119"/>
      <c r="E924" s="120"/>
      <c r="F924" s="120"/>
      <c r="G924" s="120"/>
      <c r="H924" s="120"/>
      <c r="I924" s="120"/>
      <c r="J924" s="120"/>
      <c r="K924" s="120"/>
    </row>
    <row r="925" spans="2:11">
      <c r="B925" s="119"/>
      <c r="C925" s="119"/>
      <c r="D925" s="119"/>
      <c r="E925" s="120"/>
      <c r="F925" s="120"/>
      <c r="G925" s="120"/>
      <c r="H925" s="120"/>
      <c r="I925" s="120"/>
      <c r="J925" s="120"/>
      <c r="K925" s="120"/>
    </row>
    <row r="926" spans="2:11">
      <c r="B926" s="119"/>
      <c r="C926" s="119"/>
      <c r="D926" s="119"/>
      <c r="E926" s="120"/>
      <c r="F926" s="120"/>
      <c r="G926" s="120"/>
      <c r="H926" s="120"/>
      <c r="I926" s="120"/>
      <c r="J926" s="120"/>
      <c r="K926" s="120"/>
    </row>
    <row r="927" spans="2:11">
      <c r="B927" s="119"/>
      <c r="C927" s="119"/>
      <c r="D927" s="119"/>
      <c r="E927" s="120"/>
      <c r="F927" s="120"/>
      <c r="G927" s="120"/>
      <c r="H927" s="120"/>
      <c r="I927" s="120"/>
      <c r="J927" s="120"/>
      <c r="K927" s="120"/>
    </row>
    <row r="928" spans="2:11">
      <c r="B928" s="119"/>
      <c r="C928" s="119"/>
      <c r="D928" s="119"/>
      <c r="E928" s="120"/>
      <c r="F928" s="120"/>
      <c r="G928" s="120"/>
      <c r="H928" s="120"/>
      <c r="I928" s="120"/>
      <c r="J928" s="120"/>
      <c r="K928" s="120"/>
    </row>
    <row r="929" spans="2:11">
      <c r="B929" s="119"/>
      <c r="C929" s="119"/>
      <c r="D929" s="119"/>
      <c r="E929" s="120"/>
      <c r="F929" s="120"/>
      <c r="G929" s="120"/>
      <c r="H929" s="120"/>
      <c r="I929" s="120"/>
      <c r="J929" s="120"/>
      <c r="K929" s="120"/>
    </row>
    <row r="930" spans="2:11">
      <c r="B930" s="119"/>
      <c r="C930" s="119"/>
      <c r="D930" s="119"/>
      <c r="E930" s="120"/>
      <c r="F930" s="120"/>
      <c r="G930" s="120"/>
      <c r="H930" s="120"/>
      <c r="I930" s="120"/>
      <c r="J930" s="120"/>
      <c r="K930" s="120"/>
    </row>
    <row r="931" spans="2:11">
      <c r="B931" s="119"/>
      <c r="C931" s="119"/>
      <c r="D931" s="119"/>
      <c r="E931" s="120"/>
      <c r="F931" s="120"/>
      <c r="G931" s="120"/>
      <c r="H931" s="120"/>
      <c r="I931" s="120"/>
      <c r="J931" s="120"/>
      <c r="K931" s="120"/>
    </row>
    <row r="932" spans="2:11">
      <c r="B932" s="119"/>
      <c r="C932" s="119"/>
      <c r="D932" s="119"/>
      <c r="E932" s="120"/>
      <c r="F932" s="120"/>
      <c r="G932" s="120"/>
      <c r="H932" s="120"/>
      <c r="I932" s="120"/>
      <c r="J932" s="120"/>
      <c r="K932" s="120"/>
    </row>
    <row r="933" spans="2:11">
      <c r="B933" s="119"/>
      <c r="C933" s="119"/>
      <c r="D933" s="119"/>
      <c r="E933" s="120"/>
      <c r="F933" s="120"/>
      <c r="G933" s="120"/>
      <c r="H933" s="120"/>
      <c r="I933" s="120"/>
      <c r="J933" s="120"/>
      <c r="K933" s="120"/>
    </row>
    <row r="934" spans="2:11">
      <c r="B934" s="119"/>
      <c r="C934" s="119"/>
      <c r="D934" s="119"/>
      <c r="E934" s="120"/>
      <c r="F934" s="120"/>
      <c r="G934" s="120"/>
      <c r="H934" s="120"/>
      <c r="I934" s="120"/>
      <c r="J934" s="120"/>
      <c r="K934" s="120"/>
    </row>
    <row r="935" spans="2:11">
      <c r="B935" s="119"/>
      <c r="C935" s="119"/>
      <c r="D935" s="119"/>
      <c r="E935" s="120"/>
      <c r="F935" s="120"/>
      <c r="G935" s="120"/>
      <c r="H935" s="120"/>
      <c r="I935" s="120"/>
      <c r="J935" s="120"/>
      <c r="K935" s="120"/>
    </row>
    <row r="936" spans="2:11">
      <c r="B936" s="119"/>
      <c r="C936" s="119"/>
      <c r="D936" s="119"/>
      <c r="E936" s="120"/>
      <c r="F936" s="120"/>
      <c r="G936" s="120"/>
      <c r="H936" s="120"/>
      <c r="I936" s="120"/>
      <c r="J936" s="120"/>
      <c r="K936" s="120"/>
    </row>
    <row r="937" spans="2:11">
      <c r="B937" s="119"/>
      <c r="C937" s="119"/>
      <c r="D937" s="119"/>
      <c r="E937" s="120"/>
      <c r="F937" s="120"/>
      <c r="G937" s="120"/>
      <c r="H937" s="120"/>
      <c r="I937" s="120"/>
      <c r="J937" s="120"/>
      <c r="K937" s="120"/>
    </row>
    <row r="938" spans="2:11">
      <c r="B938" s="119"/>
      <c r="C938" s="119"/>
      <c r="D938" s="119"/>
      <c r="E938" s="120"/>
      <c r="F938" s="120"/>
      <c r="G938" s="120"/>
      <c r="H938" s="120"/>
      <c r="I938" s="120"/>
      <c r="J938" s="120"/>
      <c r="K938" s="120"/>
    </row>
    <row r="939" spans="2:11">
      <c r="B939" s="119"/>
      <c r="C939" s="119"/>
      <c r="D939" s="119"/>
      <c r="E939" s="120"/>
      <c r="F939" s="120"/>
      <c r="G939" s="120"/>
      <c r="H939" s="120"/>
      <c r="I939" s="120"/>
      <c r="J939" s="120"/>
      <c r="K939" s="120"/>
    </row>
    <row r="940" spans="2:11">
      <c r="B940" s="119"/>
      <c r="C940" s="119"/>
      <c r="D940" s="119"/>
      <c r="E940" s="120"/>
      <c r="F940" s="120"/>
      <c r="G940" s="120"/>
      <c r="H940" s="120"/>
      <c r="I940" s="120"/>
      <c r="J940" s="120"/>
      <c r="K940" s="120"/>
    </row>
    <row r="941" spans="2:11">
      <c r="B941" s="119"/>
      <c r="C941" s="119"/>
      <c r="D941" s="119"/>
      <c r="E941" s="120"/>
      <c r="F941" s="120"/>
      <c r="G941" s="120"/>
      <c r="H941" s="120"/>
      <c r="I941" s="120"/>
      <c r="J941" s="120"/>
      <c r="K941" s="120"/>
    </row>
    <row r="942" spans="2:11">
      <c r="B942" s="119"/>
      <c r="C942" s="119"/>
      <c r="D942" s="119"/>
      <c r="E942" s="120"/>
      <c r="F942" s="120"/>
      <c r="G942" s="120"/>
      <c r="H942" s="120"/>
      <c r="I942" s="120"/>
      <c r="J942" s="120"/>
      <c r="K942" s="120"/>
    </row>
    <row r="943" spans="2:11">
      <c r="B943" s="119"/>
      <c r="C943" s="119"/>
      <c r="D943" s="119"/>
      <c r="E943" s="120"/>
      <c r="F943" s="120"/>
      <c r="G943" s="120"/>
      <c r="H943" s="120"/>
      <c r="I943" s="120"/>
      <c r="J943" s="120"/>
      <c r="K943" s="120"/>
    </row>
    <row r="944" spans="2:11">
      <c r="B944" s="119"/>
      <c r="C944" s="119"/>
      <c r="D944" s="119"/>
      <c r="E944" s="120"/>
      <c r="F944" s="120"/>
      <c r="G944" s="120"/>
      <c r="H944" s="120"/>
      <c r="I944" s="120"/>
      <c r="J944" s="120"/>
      <c r="K944" s="120"/>
    </row>
    <row r="945" spans="2:11">
      <c r="B945" s="119"/>
      <c r="C945" s="119"/>
      <c r="D945" s="119"/>
      <c r="E945" s="120"/>
      <c r="F945" s="120"/>
      <c r="G945" s="120"/>
      <c r="H945" s="120"/>
      <c r="I945" s="120"/>
      <c r="J945" s="120"/>
      <c r="K945" s="120"/>
    </row>
    <row r="946" spans="2:11">
      <c r="B946" s="119"/>
      <c r="C946" s="119"/>
      <c r="D946" s="119"/>
      <c r="E946" s="120"/>
      <c r="F946" s="120"/>
      <c r="G946" s="120"/>
      <c r="H946" s="120"/>
      <c r="I946" s="120"/>
      <c r="J946" s="120"/>
      <c r="K946" s="120"/>
    </row>
    <row r="947" spans="2:11">
      <c r="B947" s="119"/>
      <c r="C947" s="119"/>
      <c r="D947" s="119"/>
      <c r="E947" s="120"/>
      <c r="F947" s="120"/>
      <c r="G947" s="120"/>
      <c r="H947" s="120"/>
      <c r="I947" s="120"/>
      <c r="J947" s="120"/>
      <c r="K947" s="120"/>
    </row>
    <row r="948" spans="2:11">
      <c r="B948" s="119"/>
      <c r="C948" s="119"/>
      <c r="D948" s="119"/>
      <c r="E948" s="120"/>
      <c r="F948" s="120"/>
      <c r="G948" s="120"/>
      <c r="H948" s="120"/>
      <c r="I948" s="120"/>
      <c r="J948" s="120"/>
      <c r="K948" s="120"/>
    </row>
    <row r="949" spans="2:11">
      <c r="B949" s="119"/>
      <c r="C949" s="119"/>
      <c r="D949" s="119"/>
      <c r="E949" s="120"/>
      <c r="F949" s="120"/>
      <c r="G949" s="120"/>
      <c r="H949" s="120"/>
      <c r="I949" s="120"/>
      <c r="J949" s="120"/>
      <c r="K949" s="120"/>
    </row>
    <row r="950" spans="2:11">
      <c r="B950" s="119"/>
      <c r="C950" s="119"/>
      <c r="D950" s="119"/>
      <c r="E950" s="120"/>
      <c r="F950" s="120"/>
      <c r="G950" s="120"/>
      <c r="H950" s="120"/>
      <c r="I950" s="120"/>
      <c r="J950" s="120"/>
      <c r="K950" s="120"/>
    </row>
    <row r="951" spans="2:11">
      <c r="B951" s="119"/>
      <c r="C951" s="119"/>
      <c r="D951" s="119"/>
      <c r="E951" s="120"/>
      <c r="F951" s="120"/>
      <c r="G951" s="120"/>
      <c r="H951" s="120"/>
      <c r="I951" s="120"/>
      <c r="J951" s="120"/>
      <c r="K951" s="120"/>
    </row>
    <row r="952" spans="2:11">
      <c r="B952" s="119"/>
      <c r="C952" s="119"/>
      <c r="D952" s="119"/>
      <c r="E952" s="120"/>
      <c r="F952" s="120"/>
      <c r="G952" s="120"/>
      <c r="H952" s="120"/>
      <c r="I952" s="120"/>
      <c r="J952" s="120"/>
      <c r="K952" s="120"/>
    </row>
    <row r="953" spans="2:11">
      <c r="B953" s="119"/>
      <c r="C953" s="119"/>
      <c r="D953" s="119"/>
      <c r="E953" s="120"/>
      <c r="F953" s="120"/>
      <c r="G953" s="120"/>
      <c r="H953" s="120"/>
      <c r="I953" s="120"/>
      <c r="J953" s="120"/>
      <c r="K953" s="120"/>
    </row>
    <row r="954" spans="2:11">
      <c r="B954" s="119"/>
      <c r="C954" s="119"/>
      <c r="D954" s="119"/>
      <c r="E954" s="120"/>
      <c r="F954" s="120"/>
      <c r="G954" s="120"/>
      <c r="H954" s="120"/>
      <c r="I954" s="120"/>
      <c r="J954" s="120"/>
      <c r="K954" s="120"/>
    </row>
    <row r="955" spans="2:11">
      <c r="B955" s="119"/>
      <c r="C955" s="119"/>
      <c r="D955" s="119"/>
      <c r="E955" s="120"/>
      <c r="F955" s="120"/>
      <c r="G955" s="120"/>
      <c r="H955" s="120"/>
      <c r="I955" s="120"/>
      <c r="J955" s="120"/>
      <c r="K955" s="120"/>
    </row>
    <row r="956" spans="2:11">
      <c r="B956" s="119"/>
      <c r="C956" s="119"/>
      <c r="D956" s="119"/>
      <c r="E956" s="120"/>
      <c r="F956" s="120"/>
      <c r="G956" s="120"/>
      <c r="H956" s="120"/>
      <c r="I956" s="120"/>
      <c r="J956" s="120"/>
      <c r="K956" s="120"/>
    </row>
    <row r="957" spans="2:11">
      <c r="B957" s="119"/>
      <c r="C957" s="119"/>
      <c r="D957" s="119"/>
      <c r="E957" s="120"/>
      <c r="F957" s="120"/>
      <c r="G957" s="120"/>
      <c r="H957" s="120"/>
      <c r="I957" s="120"/>
      <c r="J957" s="120"/>
      <c r="K957" s="120"/>
    </row>
    <row r="958" spans="2:11">
      <c r="B958" s="119"/>
      <c r="C958" s="119"/>
      <c r="D958" s="119"/>
      <c r="E958" s="120"/>
      <c r="F958" s="120"/>
      <c r="G958" s="120"/>
      <c r="H958" s="120"/>
      <c r="I958" s="120"/>
      <c r="J958" s="120"/>
      <c r="K958" s="120"/>
    </row>
    <row r="959" spans="2:11">
      <c r="B959" s="119"/>
      <c r="C959" s="119"/>
      <c r="D959" s="119"/>
      <c r="E959" s="120"/>
      <c r="F959" s="120"/>
      <c r="G959" s="120"/>
      <c r="H959" s="120"/>
      <c r="I959" s="120"/>
      <c r="J959" s="120"/>
      <c r="K959" s="120"/>
    </row>
    <row r="960" spans="2:11">
      <c r="B960" s="119"/>
      <c r="C960" s="119"/>
      <c r="D960" s="119"/>
      <c r="E960" s="120"/>
      <c r="F960" s="120"/>
      <c r="G960" s="120"/>
      <c r="H960" s="120"/>
      <c r="I960" s="120"/>
      <c r="J960" s="120"/>
      <c r="K960" s="120"/>
    </row>
    <row r="961" spans="2:11">
      <c r="B961" s="119"/>
      <c r="C961" s="119"/>
      <c r="D961" s="119"/>
      <c r="E961" s="120"/>
      <c r="F961" s="120"/>
      <c r="G961" s="120"/>
      <c r="H961" s="120"/>
      <c r="I961" s="120"/>
      <c r="J961" s="120"/>
      <c r="K961" s="120"/>
    </row>
    <row r="962" spans="2:11">
      <c r="B962" s="119"/>
      <c r="C962" s="119"/>
      <c r="D962" s="119"/>
      <c r="E962" s="120"/>
      <c r="F962" s="120"/>
      <c r="G962" s="120"/>
      <c r="H962" s="120"/>
      <c r="I962" s="120"/>
      <c r="J962" s="120"/>
      <c r="K962" s="120"/>
    </row>
    <row r="963" spans="2:11">
      <c r="B963" s="119"/>
      <c r="C963" s="119"/>
      <c r="D963" s="119"/>
      <c r="E963" s="120"/>
      <c r="F963" s="120"/>
      <c r="G963" s="120"/>
      <c r="H963" s="120"/>
      <c r="I963" s="120"/>
      <c r="J963" s="120"/>
      <c r="K963" s="120"/>
    </row>
    <row r="964" spans="2:11">
      <c r="B964" s="119"/>
      <c r="C964" s="119"/>
      <c r="D964" s="119"/>
      <c r="E964" s="120"/>
      <c r="F964" s="120"/>
      <c r="G964" s="120"/>
      <c r="H964" s="120"/>
      <c r="I964" s="120"/>
      <c r="J964" s="120"/>
      <c r="K964" s="120"/>
    </row>
    <row r="965" spans="2:11">
      <c r="B965" s="119"/>
      <c r="C965" s="119"/>
      <c r="D965" s="119"/>
      <c r="E965" s="120"/>
      <c r="F965" s="120"/>
      <c r="G965" s="120"/>
      <c r="H965" s="120"/>
      <c r="I965" s="120"/>
      <c r="J965" s="120"/>
      <c r="K965" s="120"/>
    </row>
    <row r="966" spans="2:11">
      <c r="B966" s="119"/>
      <c r="C966" s="119"/>
      <c r="D966" s="119"/>
      <c r="E966" s="120"/>
      <c r="F966" s="120"/>
      <c r="G966" s="120"/>
      <c r="H966" s="120"/>
      <c r="I966" s="120"/>
      <c r="J966" s="120"/>
      <c r="K966" s="120"/>
    </row>
    <row r="967" spans="2:11">
      <c r="B967" s="119"/>
      <c r="C967" s="119"/>
      <c r="D967" s="119"/>
      <c r="E967" s="120"/>
      <c r="F967" s="120"/>
      <c r="G967" s="120"/>
      <c r="H967" s="120"/>
      <c r="I967" s="120"/>
      <c r="J967" s="120"/>
      <c r="K967" s="120"/>
    </row>
    <row r="968" spans="2:11">
      <c r="B968" s="119"/>
      <c r="C968" s="119"/>
      <c r="D968" s="119"/>
      <c r="E968" s="120"/>
      <c r="F968" s="120"/>
      <c r="G968" s="120"/>
      <c r="H968" s="120"/>
      <c r="I968" s="120"/>
      <c r="J968" s="120"/>
      <c r="K968" s="120"/>
    </row>
    <row r="969" spans="2:11">
      <c r="B969" s="119"/>
      <c r="C969" s="119"/>
      <c r="D969" s="119"/>
      <c r="E969" s="120"/>
      <c r="F969" s="120"/>
      <c r="G969" s="120"/>
      <c r="H969" s="120"/>
      <c r="I969" s="120"/>
      <c r="J969" s="120"/>
      <c r="K969" s="120"/>
    </row>
    <row r="970" spans="2:11">
      <c r="B970" s="119"/>
      <c r="C970" s="119"/>
      <c r="D970" s="119"/>
      <c r="E970" s="120"/>
      <c r="F970" s="120"/>
      <c r="G970" s="120"/>
      <c r="H970" s="120"/>
      <c r="I970" s="120"/>
      <c r="J970" s="120"/>
      <c r="K970" s="120"/>
    </row>
    <row r="971" spans="2:11">
      <c r="B971" s="119"/>
      <c r="C971" s="119"/>
      <c r="D971" s="119"/>
      <c r="E971" s="120"/>
      <c r="F971" s="120"/>
      <c r="G971" s="120"/>
      <c r="H971" s="120"/>
      <c r="I971" s="120"/>
      <c r="J971" s="120"/>
      <c r="K971" s="120"/>
    </row>
    <row r="972" spans="2:11">
      <c r="B972" s="119"/>
      <c r="C972" s="119"/>
      <c r="D972" s="119"/>
      <c r="E972" s="120"/>
      <c r="F972" s="120"/>
      <c r="G972" s="120"/>
      <c r="H972" s="120"/>
      <c r="I972" s="120"/>
      <c r="J972" s="120"/>
      <c r="K972" s="120"/>
    </row>
    <row r="973" spans="2:11">
      <c r="B973" s="119"/>
      <c r="C973" s="119"/>
      <c r="D973" s="119"/>
      <c r="E973" s="120"/>
      <c r="F973" s="120"/>
      <c r="G973" s="120"/>
      <c r="H973" s="120"/>
      <c r="I973" s="120"/>
      <c r="J973" s="120"/>
      <c r="K973" s="120"/>
    </row>
    <row r="974" spans="2:11">
      <c r="B974" s="119"/>
      <c r="C974" s="119"/>
      <c r="D974" s="119"/>
      <c r="E974" s="120"/>
      <c r="F974" s="120"/>
      <c r="G974" s="120"/>
      <c r="H974" s="120"/>
      <c r="I974" s="120"/>
      <c r="J974" s="120"/>
      <c r="K974" s="120"/>
    </row>
    <row r="975" spans="2:11">
      <c r="B975" s="119"/>
      <c r="C975" s="119"/>
      <c r="D975" s="119"/>
      <c r="E975" s="120"/>
      <c r="F975" s="120"/>
      <c r="G975" s="120"/>
      <c r="H975" s="120"/>
      <c r="I975" s="120"/>
      <c r="J975" s="120"/>
      <c r="K975" s="120"/>
    </row>
    <row r="976" spans="2:11">
      <c r="B976" s="119"/>
      <c r="C976" s="119"/>
      <c r="D976" s="119"/>
      <c r="E976" s="120"/>
      <c r="F976" s="120"/>
      <c r="G976" s="120"/>
      <c r="H976" s="120"/>
      <c r="I976" s="120"/>
      <c r="J976" s="120"/>
      <c r="K976" s="120"/>
    </row>
    <row r="977" spans="2:11">
      <c r="B977" s="119"/>
      <c r="C977" s="119"/>
      <c r="D977" s="119"/>
      <c r="E977" s="120"/>
      <c r="F977" s="120"/>
      <c r="G977" s="120"/>
      <c r="H977" s="120"/>
      <c r="I977" s="120"/>
      <c r="J977" s="120"/>
      <c r="K977" s="120"/>
    </row>
    <row r="978" spans="2:11">
      <c r="B978" s="119"/>
      <c r="C978" s="119"/>
      <c r="D978" s="119"/>
      <c r="E978" s="120"/>
      <c r="F978" s="120"/>
      <c r="G978" s="120"/>
      <c r="H978" s="120"/>
      <c r="I978" s="120"/>
      <c r="J978" s="120"/>
      <c r="K978" s="120"/>
    </row>
    <row r="979" spans="2:11">
      <c r="B979" s="119"/>
      <c r="C979" s="119"/>
      <c r="D979" s="119"/>
      <c r="E979" s="120"/>
      <c r="F979" s="120"/>
      <c r="G979" s="120"/>
      <c r="H979" s="120"/>
      <c r="I979" s="120"/>
      <c r="J979" s="120"/>
      <c r="K979" s="120"/>
    </row>
    <row r="980" spans="2:11">
      <c r="B980" s="119"/>
      <c r="C980" s="119"/>
      <c r="D980" s="119"/>
      <c r="E980" s="120"/>
      <c r="F980" s="120"/>
      <c r="G980" s="120"/>
      <c r="H980" s="120"/>
      <c r="I980" s="120"/>
      <c r="J980" s="120"/>
      <c r="K980" s="120"/>
    </row>
    <row r="981" spans="2:11">
      <c r="B981" s="119"/>
      <c r="C981" s="119"/>
      <c r="D981" s="119"/>
      <c r="E981" s="120"/>
      <c r="F981" s="120"/>
      <c r="G981" s="120"/>
      <c r="H981" s="120"/>
      <c r="I981" s="120"/>
      <c r="J981" s="120"/>
      <c r="K981" s="120"/>
    </row>
    <row r="982" spans="2:11">
      <c r="B982" s="119"/>
      <c r="C982" s="119"/>
      <c r="D982" s="119"/>
      <c r="E982" s="120"/>
      <c r="F982" s="120"/>
      <c r="G982" s="120"/>
      <c r="H982" s="120"/>
      <c r="I982" s="120"/>
      <c r="J982" s="120"/>
      <c r="K982" s="120"/>
    </row>
    <row r="983" spans="2:11">
      <c r="B983" s="119"/>
      <c r="C983" s="119"/>
      <c r="D983" s="119"/>
      <c r="E983" s="120"/>
      <c r="F983" s="120"/>
      <c r="G983" s="120"/>
      <c r="H983" s="120"/>
      <c r="I983" s="120"/>
      <c r="J983" s="120"/>
      <c r="K983" s="120"/>
    </row>
    <row r="984" spans="2:11">
      <c r="B984" s="119"/>
      <c r="C984" s="119"/>
      <c r="D984" s="119"/>
      <c r="E984" s="120"/>
      <c r="F984" s="120"/>
      <c r="G984" s="120"/>
      <c r="H984" s="120"/>
      <c r="I984" s="120"/>
      <c r="J984" s="120"/>
      <c r="K984" s="120"/>
    </row>
    <row r="985" spans="2:11">
      <c r="B985" s="119"/>
      <c r="C985" s="119"/>
      <c r="D985" s="119"/>
      <c r="E985" s="120"/>
      <c r="F985" s="120"/>
      <c r="G985" s="120"/>
      <c r="H985" s="120"/>
      <c r="I985" s="120"/>
      <c r="J985" s="120"/>
      <c r="K985" s="120"/>
    </row>
    <row r="986" spans="2:11">
      <c r="B986" s="119"/>
      <c r="C986" s="119"/>
      <c r="D986" s="119"/>
      <c r="E986" s="120"/>
      <c r="F986" s="120"/>
      <c r="G986" s="120"/>
      <c r="H986" s="120"/>
      <c r="I986" s="120"/>
      <c r="J986" s="120"/>
      <c r="K986" s="120"/>
    </row>
    <row r="987" spans="2:11">
      <c r="B987" s="119"/>
      <c r="C987" s="119"/>
      <c r="D987" s="119"/>
      <c r="E987" s="120"/>
      <c r="F987" s="120"/>
      <c r="G987" s="120"/>
      <c r="H987" s="120"/>
      <c r="I987" s="120"/>
      <c r="J987" s="120"/>
      <c r="K987" s="120"/>
    </row>
    <row r="988" spans="2:11">
      <c r="B988" s="119"/>
      <c r="C988" s="119"/>
      <c r="D988" s="119"/>
      <c r="E988" s="120"/>
      <c r="F988" s="120"/>
      <c r="G988" s="120"/>
      <c r="H988" s="120"/>
      <c r="I988" s="120"/>
      <c r="J988" s="120"/>
      <c r="K988" s="120"/>
    </row>
    <row r="989" spans="2:11">
      <c r="B989" s="119"/>
      <c r="C989" s="119"/>
      <c r="D989" s="119"/>
      <c r="E989" s="120"/>
      <c r="F989" s="120"/>
      <c r="G989" s="120"/>
      <c r="H989" s="120"/>
      <c r="I989" s="120"/>
      <c r="J989" s="120"/>
      <c r="K989" s="120"/>
    </row>
    <row r="990" spans="2:11">
      <c r="B990" s="119"/>
      <c r="C990" s="119"/>
      <c r="D990" s="119"/>
      <c r="E990" s="120"/>
      <c r="F990" s="120"/>
      <c r="G990" s="120"/>
      <c r="H990" s="120"/>
      <c r="I990" s="120"/>
      <c r="J990" s="120"/>
      <c r="K990" s="120"/>
    </row>
    <row r="991" spans="2:11">
      <c r="B991" s="119"/>
      <c r="C991" s="119"/>
      <c r="D991" s="119"/>
      <c r="E991" s="120"/>
      <c r="F991" s="120"/>
      <c r="G991" s="120"/>
      <c r="H991" s="120"/>
      <c r="I991" s="120"/>
      <c r="J991" s="120"/>
      <c r="K991" s="120"/>
    </row>
    <row r="992" spans="2:11">
      <c r="B992" s="119"/>
      <c r="C992" s="119"/>
      <c r="D992" s="119"/>
      <c r="E992" s="120"/>
      <c r="F992" s="120"/>
      <c r="G992" s="120"/>
      <c r="H992" s="120"/>
      <c r="I992" s="120"/>
      <c r="J992" s="120"/>
      <c r="K992" s="120"/>
    </row>
    <row r="993" spans="2:11">
      <c r="B993" s="119"/>
      <c r="C993" s="119"/>
      <c r="D993" s="119"/>
      <c r="E993" s="120"/>
      <c r="F993" s="120"/>
      <c r="G993" s="120"/>
      <c r="H993" s="120"/>
      <c r="I993" s="120"/>
      <c r="J993" s="120"/>
      <c r="K993" s="120"/>
    </row>
    <row r="994" spans="2:11">
      <c r="B994" s="119"/>
      <c r="C994" s="119"/>
      <c r="D994" s="119"/>
      <c r="E994" s="120"/>
      <c r="F994" s="120"/>
      <c r="G994" s="120"/>
      <c r="H994" s="120"/>
      <c r="I994" s="120"/>
      <c r="J994" s="120"/>
      <c r="K994" s="120"/>
    </row>
    <row r="995" spans="2:11">
      <c r="B995" s="119"/>
      <c r="C995" s="119"/>
      <c r="D995" s="119"/>
      <c r="E995" s="120"/>
      <c r="F995" s="120"/>
      <c r="G995" s="120"/>
      <c r="H995" s="120"/>
      <c r="I995" s="120"/>
      <c r="J995" s="120"/>
      <c r="K995" s="120"/>
    </row>
    <row r="996" spans="2:11">
      <c r="B996" s="119"/>
      <c r="C996" s="119"/>
      <c r="D996" s="119"/>
      <c r="E996" s="120"/>
      <c r="F996" s="120"/>
      <c r="G996" s="120"/>
      <c r="H996" s="120"/>
      <c r="I996" s="120"/>
      <c r="J996" s="120"/>
      <c r="K996" s="120"/>
    </row>
    <row r="997" spans="2:11">
      <c r="B997" s="119"/>
      <c r="C997" s="119"/>
      <c r="D997" s="119"/>
      <c r="E997" s="120"/>
      <c r="F997" s="120"/>
      <c r="G997" s="120"/>
      <c r="H997" s="120"/>
      <c r="I997" s="120"/>
      <c r="J997" s="120"/>
      <c r="K997" s="120"/>
    </row>
    <row r="998" spans="2:11">
      <c r="B998" s="119"/>
      <c r="C998" s="119"/>
      <c r="D998" s="119"/>
      <c r="E998" s="120"/>
      <c r="F998" s="120"/>
      <c r="G998" s="120"/>
      <c r="H998" s="120"/>
      <c r="I998" s="120"/>
      <c r="J998" s="120"/>
      <c r="K998" s="120"/>
    </row>
    <row r="999" spans="2:11">
      <c r="B999" s="119"/>
      <c r="C999" s="119"/>
      <c r="D999" s="119"/>
      <c r="E999" s="120"/>
      <c r="F999" s="120"/>
      <c r="G999" s="120"/>
      <c r="H999" s="120"/>
      <c r="I999" s="120"/>
      <c r="J999" s="120"/>
      <c r="K999" s="120"/>
    </row>
    <row r="1000" spans="2:11">
      <c r="B1000" s="119"/>
      <c r="C1000" s="119"/>
      <c r="D1000" s="119"/>
      <c r="E1000" s="120"/>
      <c r="F1000" s="120"/>
      <c r="G1000" s="120"/>
      <c r="H1000" s="120"/>
      <c r="I1000" s="120"/>
      <c r="J1000" s="120"/>
      <c r="K1000" s="120"/>
    </row>
    <row r="1001" spans="2:11">
      <c r="B1001" s="119"/>
      <c r="C1001" s="119"/>
      <c r="D1001" s="119"/>
      <c r="E1001" s="120"/>
      <c r="F1001" s="120"/>
      <c r="G1001" s="120"/>
      <c r="H1001" s="120"/>
      <c r="I1001" s="120"/>
      <c r="J1001" s="120"/>
      <c r="K1001" s="120"/>
    </row>
    <row r="1002" spans="2:11">
      <c r="B1002" s="119"/>
      <c r="C1002" s="119"/>
      <c r="D1002" s="119"/>
      <c r="E1002" s="120"/>
      <c r="F1002" s="120"/>
      <c r="G1002" s="120"/>
      <c r="H1002" s="120"/>
      <c r="I1002" s="120"/>
      <c r="J1002" s="120"/>
      <c r="K1002" s="120"/>
    </row>
    <row r="1003" spans="2:11">
      <c r="B1003" s="119"/>
      <c r="C1003" s="119"/>
      <c r="D1003" s="119"/>
      <c r="E1003" s="120"/>
      <c r="F1003" s="120"/>
      <c r="G1003" s="120"/>
      <c r="H1003" s="120"/>
      <c r="I1003" s="120"/>
      <c r="J1003" s="120"/>
      <c r="K1003" s="120"/>
    </row>
    <row r="1004" spans="2:11">
      <c r="B1004" s="119"/>
      <c r="C1004" s="119"/>
      <c r="D1004" s="119"/>
      <c r="E1004" s="120"/>
      <c r="F1004" s="120"/>
      <c r="G1004" s="120"/>
      <c r="H1004" s="120"/>
      <c r="I1004" s="120"/>
      <c r="J1004" s="120"/>
      <c r="K1004" s="120"/>
    </row>
    <row r="1005" spans="2:11">
      <c r="B1005" s="119"/>
      <c r="C1005" s="119"/>
      <c r="D1005" s="119"/>
      <c r="E1005" s="120"/>
      <c r="F1005" s="120"/>
      <c r="G1005" s="120"/>
      <c r="H1005" s="120"/>
      <c r="I1005" s="120"/>
      <c r="J1005" s="120"/>
      <c r="K1005" s="120"/>
    </row>
    <row r="1006" spans="2:11">
      <c r="B1006" s="119"/>
      <c r="C1006" s="119"/>
      <c r="D1006" s="119"/>
      <c r="E1006" s="120"/>
      <c r="F1006" s="120"/>
      <c r="G1006" s="120"/>
      <c r="H1006" s="120"/>
      <c r="I1006" s="120"/>
      <c r="J1006" s="120"/>
      <c r="K1006" s="120"/>
    </row>
    <row r="1007" spans="2:11">
      <c r="B1007" s="119"/>
      <c r="C1007" s="119"/>
      <c r="D1007" s="119"/>
      <c r="E1007" s="120"/>
      <c r="F1007" s="120"/>
      <c r="G1007" s="120"/>
      <c r="H1007" s="120"/>
      <c r="I1007" s="120"/>
      <c r="J1007" s="120"/>
      <c r="K1007" s="120"/>
    </row>
    <row r="1008" spans="2:11">
      <c r="B1008" s="119"/>
      <c r="C1008" s="119"/>
      <c r="D1008" s="119"/>
      <c r="E1008" s="120"/>
      <c r="F1008" s="120"/>
      <c r="G1008" s="120"/>
      <c r="H1008" s="120"/>
      <c r="I1008" s="120"/>
      <c r="J1008" s="120"/>
      <c r="K1008" s="120"/>
    </row>
    <row r="1009" spans="2:11">
      <c r="B1009" s="119"/>
      <c r="C1009" s="119"/>
      <c r="D1009" s="119"/>
      <c r="E1009" s="120"/>
      <c r="F1009" s="120"/>
      <c r="G1009" s="120"/>
      <c r="H1009" s="120"/>
      <c r="I1009" s="120"/>
      <c r="J1009" s="120"/>
      <c r="K1009" s="120"/>
    </row>
    <row r="1010" spans="2:11">
      <c r="B1010" s="119"/>
      <c r="C1010" s="119"/>
      <c r="D1010" s="119"/>
      <c r="E1010" s="120"/>
      <c r="F1010" s="120"/>
      <c r="G1010" s="120"/>
      <c r="H1010" s="120"/>
      <c r="I1010" s="120"/>
      <c r="J1010" s="120"/>
      <c r="K1010" s="120"/>
    </row>
    <row r="1011" spans="2:11">
      <c r="B1011" s="119"/>
      <c r="C1011" s="119"/>
      <c r="D1011" s="119"/>
      <c r="E1011" s="120"/>
      <c r="F1011" s="120"/>
      <c r="G1011" s="120"/>
      <c r="H1011" s="120"/>
      <c r="I1011" s="120"/>
      <c r="J1011" s="120"/>
      <c r="K1011" s="120"/>
    </row>
    <row r="1012" spans="2:11">
      <c r="B1012" s="119"/>
      <c r="C1012" s="119"/>
      <c r="D1012" s="119"/>
      <c r="E1012" s="120"/>
      <c r="F1012" s="120"/>
      <c r="G1012" s="120"/>
      <c r="H1012" s="120"/>
      <c r="I1012" s="120"/>
      <c r="J1012" s="120"/>
      <c r="K1012" s="120"/>
    </row>
    <row r="1013" spans="2:11">
      <c r="B1013" s="119"/>
      <c r="C1013" s="119"/>
      <c r="D1013" s="119"/>
      <c r="E1013" s="120"/>
      <c r="F1013" s="120"/>
      <c r="G1013" s="120"/>
      <c r="H1013" s="120"/>
      <c r="I1013" s="120"/>
      <c r="J1013" s="120"/>
      <c r="K1013" s="120"/>
    </row>
    <row r="1014" spans="2:11">
      <c r="B1014" s="119"/>
      <c r="C1014" s="119"/>
      <c r="D1014" s="119"/>
      <c r="E1014" s="120"/>
      <c r="F1014" s="120"/>
      <c r="G1014" s="120"/>
      <c r="H1014" s="120"/>
      <c r="I1014" s="120"/>
      <c r="J1014" s="120"/>
      <c r="K1014" s="120"/>
    </row>
    <row r="1015" spans="2:11">
      <c r="B1015" s="119"/>
      <c r="C1015" s="119"/>
      <c r="D1015" s="119"/>
      <c r="E1015" s="120"/>
      <c r="F1015" s="120"/>
      <c r="G1015" s="120"/>
      <c r="H1015" s="120"/>
      <c r="I1015" s="120"/>
      <c r="J1015" s="120"/>
      <c r="K1015" s="120"/>
    </row>
    <row r="1016" spans="2:11">
      <c r="B1016" s="119"/>
      <c r="C1016" s="119"/>
      <c r="D1016" s="119"/>
      <c r="E1016" s="120"/>
      <c r="F1016" s="120"/>
      <c r="G1016" s="120"/>
      <c r="H1016" s="120"/>
      <c r="I1016" s="120"/>
      <c r="J1016" s="120"/>
      <c r="K1016" s="120"/>
    </row>
    <row r="1017" spans="2:11">
      <c r="B1017" s="119"/>
      <c r="C1017" s="119"/>
      <c r="D1017" s="119"/>
      <c r="E1017" s="120"/>
      <c r="F1017" s="120"/>
      <c r="G1017" s="120"/>
      <c r="H1017" s="120"/>
      <c r="I1017" s="120"/>
      <c r="J1017" s="120"/>
      <c r="K1017" s="120"/>
    </row>
    <row r="1018" spans="2:11">
      <c r="B1018" s="119"/>
      <c r="C1018" s="119"/>
      <c r="D1018" s="119"/>
      <c r="E1018" s="120"/>
      <c r="F1018" s="120"/>
      <c r="G1018" s="120"/>
      <c r="H1018" s="120"/>
      <c r="I1018" s="120"/>
      <c r="J1018" s="120"/>
      <c r="K1018" s="120"/>
    </row>
    <row r="1019" spans="2:11">
      <c r="B1019" s="119"/>
      <c r="C1019" s="119"/>
      <c r="D1019" s="119"/>
      <c r="E1019" s="120"/>
      <c r="F1019" s="120"/>
      <c r="G1019" s="120"/>
      <c r="H1019" s="120"/>
      <c r="I1019" s="120"/>
      <c r="J1019" s="120"/>
      <c r="K1019" s="120"/>
    </row>
    <row r="1020" spans="2:11">
      <c r="B1020" s="119"/>
      <c r="C1020" s="119"/>
      <c r="D1020" s="119"/>
      <c r="E1020" s="120"/>
      <c r="F1020" s="120"/>
      <c r="G1020" s="120"/>
      <c r="H1020" s="120"/>
      <c r="I1020" s="120"/>
      <c r="J1020" s="120"/>
      <c r="K1020" s="120"/>
    </row>
    <row r="1021" spans="2:11">
      <c r="B1021" s="119"/>
      <c r="C1021" s="119"/>
      <c r="D1021" s="119"/>
      <c r="E1021" s="120"/>
      <c r="F1021" s="120"/>
      <c r="G1021" s="120"/>
      <c r="H1021" s="120"/>
      <c r="I1021" s="120"/>
      <c r="J1021" s="120"/>
      <c r="K1021" s="120"/>
    </row>
    <row r="1022" spans="2:11">
      <c r="B1022" s="119"/>
      <c r="C1022" s="119"/>
      <c r="D1022" s="119"/>
      <c r="E1022" s="120"/>
      <c r="F1022" s="120"/>
      <c r="G1022" s="120"/>
      <c r="H1022" s="120"/>
      <c r="I1022" s="120"/>
      <c r="J1022" s="120"/>
      <c r="K1022" s="120"/>
    </row>
    <row r="1023" spans="2:11">
      <c r="B1023" s="119"/>
      <c r="C1023" s="119"/>
      <c r="D1023" s="119"/>
      <c r="E1023" s="120"/>
      <c r="F1023" s="120"/>
      <c r="G1023" s="120"/>
      <c r="H1023" s="120"/>
      <c r="I1023" s="120"/>
      <c r="J1023" s="120"/>
      <c r="K1023" s="120"/>
    </row>
    <row r="1024" spans="2:11">
      <c r="B1024" s="119"/>
      <c r="C1024" s="119"/>
      <c r="D1024" s="119"/>
      <c r="E1024" s="120"/>
      <c r="F1024" s="120"/>
      <c r="G1024" s="120"/>
      <c r="H1024" s="120"/>
      <c r="I1024" s="120"/>
      <c r="J1024" s="120"/>
      <c r="K1024" s="120"/>
    </row>
    <row r="1025" spans="2:11">
      <c r="B1025" s="119"/>
      <c r="C1025" s="119"/>
      <c r="D1025" s="119"/>
      <c r="E1025" s="120"/>
      <c r="F1025" s="120"/>
      <c r="G1025" s="120"/>
      <c r="H1025" s="120"/>
      <c r="I1025" s="120"/>
      <c r="J1025" s="120"/>
      <c r="K1025" s="120"/>
    </row>
    <row r="1026" spans="2:11">
      <c r="B1026" s="119"/>
      <c r="C1026" s="119"/>
      <c r="D1026" s="119"/>
      <c r="E1026" s="120"/>
      <c r="F1026" s="120"/>
      <c r="G1026" s="120"/>
      <c r="H1026" s="120"/>
      <c r="I1026" s="120"/>
      <c r="J1026" s="120"/>
      <c r="K1026" s="120"/>
    </row>
    <row r="1027" spans="2:11">
      <c r="B1027" s="119"/>
      <c r="C1027" s="119"/>
      <c r="D1027" s="119"/>
      <c r="E1027" s="120"/>
      <c r="F1027" s="120"/>
      <c r="G1027" s="120"/>
      <c r="H1027" s="120"/>
      <c r="I1027" s="120"/>
      <c r="J1027" s="120"/>
      <c r="K1027" s="120"/>
    </row>
    <row r="1028" spans="2:11">
      <c r="B1028" s="119"/>
      <c r="C1028" s="119"/>
      <c r="D1028" s="119"/>
      <c r="E1028" s="120"/>
      <c r="F1028" s="120"/>
      <c r="G1028" s="120"/>
      <c r="H1028" s="120"/>
      <c r="I1028" s="120"/>
      <c r="J1028" s="120"/>
      <c r="K1028" s="120"/>
    </row>
    <row r="1029" spans="2:11">
      <c r="B1029" s="119"/>
      <c r="C1029" s="119"/>
      <c r="D1029" s="119"/>
      <c r="E1029" s="120"/>
      <c r="F1029" s="120"/>
      <c r="G1029" s="120"/>
      <c r="H1029" s="120"/>
      <c r="I1029" s="120"/>
      <c r="J1029" s="120"/>
      <c r="K1029" s="120"/>
    </row>
    <row r="1030" spans="2:11">
      <c r="B1030" s="119"/>
      <c r="C1030" s="119"/>
      <c r="D1030" s="119"/>
      <c r="E1030" s="120"/>
      <c r="F1030" s="120"/>
      <c r="G1030" s="120"/>
      <c r="H1030" s="120"/>
      <c r="I1030" s="120"/>
      <c r="J1030" s="120"/>
      <c r="K1030" s="120"/>
    </row>
    <row r="1031" spans="2:11">
      <c r="B1031" s="119"/>
      <c r="C1031" s="119"/>
      <c r="D1031" s="119"/>
      <c r="E1031" s="120"/>
      <c r="F1031" s="120"/>
      <c r="G1031" s="120"/>
      <c r="H1031" s="120"/>
      <c r="I1031" s="120"/>
      <c r="J1031" s="120"/>
      <c r="K1031" s="120"/>
    </row>
    <row r="1032" spans="2:11">
      <c r="B1032" s="119"/>
      <c r="C1032" s="119"/>
      <c r="D1032" s="119"/>
      <c r="E1032" s="120"/>
      <c r="F1032" s="120"/>
      <c r="G1032" s="120"/>
      <c r="H1032" s="120"/>
      <c r="I1032" s="120"/>
      <c r="J1032" s="120"/>
      <c r="K1032" s="120"/>
    </row>
    <row r="1033" spans="2:11">
      <c r="B1033" s="119"/>
      <c r="C1033" s="119"/>
      <c r="D1033" s="119"/>
      <c r="E1033" s="120"/>
      <c r="F1033" s="120"/>
      <c r="G1033" s="120"/>
      <c r="H1033" s="120"/>
      <c r="I1033" s="120"/>
      <c r="J1033" s="120"/>
      <c r="K1033" s="120"/>
    </row>
    <row r="1034" spans="2:11">
      <c r="B1034" s="119"/>
      <c r="C1034" s="119"/>
      <c r="D1034" s="119"/>
      <c r="E1034" s="120"/>
      <c r="F1034" s="120"/>
      <c r="G1034" s="120"/>
      <c r="H1034" s="120"/>
      <c r="I1034" s="120"/>
      <c r="J1034" s="120"/>
      <c r="K1034" s="120"/>
    </row>
    <row r="1035" spans="2:11">
      <c r="B1035" s="119"/>
      <c r="C1035" s="119"/>
      <c r="D1035" s="119"/>
      <c r="E1035" s="120"/>
      <c r="F1035" s="120"/>
      <c r="G1035" s="120"/>
      <c r="H1035" s="120"/>
      <c r="I1035" s="120"/>
      <c r="J1035" s="120"/>
      <c r="K1035" s="120"/>
    </row>
    <row r="1036" spans="2:11">
      <c r="B1036" s="119"/>
      <c r="C1036" s="119"/>
      <c r="D1036" s="119"/>
      <c r="E1036" s="120"/>
      <c r="F1036" s="120"/>
      <c r="G1036" s="120"/>
      <c r="H1036" s="120"/>
      <c r="I1036" s="120"/>
      <c r="J1036" s="120"/>
      <c r="K1036" s="120"/>
    </row>
    <row r="1037" spans="2:11">
      <c r="B1037" s="119"/>
      <c r="C1037" s="119"/>
      <c r="D1037" s="119"/>
      <c r="E1037" s="120"/>
      <c r="F1037" s="120"/>
      <c r="G1037" s="120"/>
      <c r="H1037" s="120"/>
      <c r="I1037" s="120"/>
      <c r="J1037" s="120"/>
      <c r="K1037" s="120"/>
    </row>
    <row r="1038" spans="2:11">
      <c r="B1038" s="119"/>
      <c r="C1038" s="119"/>
      <c r="D1038" s="119"/>
      <c r="E1038" s="120"/>
      <c r="F1038" s="120"/>
      <c r="G1038" s="120"/>
      <c r="H1038" s="120"/>
      <c r="I1038" s="120"/>
      <c r="J1038" s="120"/>
      <c r="K1038" s="120"/>
    </row>
    <row r="1039" spans="2:11">
      <c r="B1039" s="119"/>
      <c r="C1039" s="119"/>
      <c r="D1039" s="119"/>
      <c r="E1039" s="120"/>
      <c r="F1039" s="120"/>
      <c r="G1039" s="120"/>
      <c r="H1039" s="120"/>
      <c r="I1039" s="120"/>
      <c r="J1039" s="120"/>
      <c r="K1039" s="120"/>
    </row>
    <row r="1040" spans="2:11">
      <c r="B1040" s="119"/>
      <c r="C1040" s="119"/>
      <c r="D1040" s="119"/>
      <c r="E1040" s="120"/>
      <c r="F1040" s="120"/>
      <c r="G1040" s="120"/>
      <c r="H1040" s="120"/>
      <c r="I1040" s="120"/>
      <c r="J1040" s="120"/>
      <c r="K1040" s="120"/>
    </row>
    <row r="1041" spans="2:11">
      <c r="B1041" s="119"/>
      <c r="C1041" s="119"/>
      <c r="D1041" s="119"/>
      <c r="E1041" s="120"/>
      <c r="F1041" s="120"/>
      <c r="G1041" s="120"/>
      <c r="H1041" s="120"/>
      <c r="I1041" s="120"/>
      <c r="J1041" s="120"/>
      <c r="K1041" s="120"/>
    </row>
    <row r="1042" spans="2:11">
      <c r="B1042" s="119"/>
      <c r="C1042" s="119"/>
      <c r="D1042" s="119"/>
      <c r="E1042" s="120"/>
      <c r="F1042" s="120"/>
      <c r="G1042" s="120"/>
      <c r="H1042" s="120"/>
      <c r="I1042" s="120"/>
      <c r="J1042" s="120"/>
      <c r="K1042" s="120"/>
    </row>
    <row r="1043" spans="2:11">
      <c r="B1043" s="119"/>
      <c r="C1043" s="119"/>
      <c r="D1043" s="119"/>
      <c r="E1043" s="120"/>
      <c r="F1043" s="120"/>
      <c r="G1043" s="120"/>
      <c r="H1043" s="120"/>
      <c r="I1043" s="120"/>
      <c r="J1043" s="120"/>
      <c r="K1043" s="120"/>
    </row>
    <row r="1044" spans="2:11">
      <c r="B1044" s="119"/>
      <c r="C1044" s="119"/>
      <c r="D1044" s="119"/>
      <c r="E1044" s="120"/>
      <c r="F1044" s="120"/>
      <c r="G1044" s="120"/>
      <c r="H1044" s="120"/>
      <c r="I1044" s="120"/>
      <c r="J1044" s="120"/>
      <c r="K1044" s="120"/>
    </row>
    <row r="1045" spans="2:11">
      <c r="B1045" s="119"/>
      <c r="C1045" s="119"/>
      <c r="D1045" s="119"/>
      <c r="E1045" s="120"/>
      <c r="F1045" s="120"/>
      <c r="G1045" s="120"/>
      <c r="H1045" s="120"/>
      <c r="I1045" s="120"/>
      <c r="J1045" s="120"/>
      <c r="K1045" s="120"/>
    </row>
    <row r="1046" spans="2:11">
      <c r="B1046" s="119"/>
      <c r="C1046" s="119"/>
      <c r="D1046" s="119"/>
      <c r="E1046" s="120"/>
      <c r="F1046" s="120"/>
      <c r="G1046" s="120"/>
      <c r="H1046" s="120"/>
      <c r="I1046" s="120"/>
      <c r="J1046" s="120"/>
      <c r="K1046" s="120"/>
    </row>
    <row r="1047" spans="2:11">
      <c r="B1047" s="119"/>
      <c r="C1047" s="119"/>
      <c r="D1047" s="119"/>
      <c r="E1047" s="120"/>
      <c r="F1047" s="120"/>
      <c r="G1047" s="120"/>
      <c r="H1047" s="120"/>
      <c r="I1047" s="120"/>
      <c r="J1047" s="120"/>
      <c r="K1047" s="120"/>
    </row>
    <row r="1048" spans="2:11">
      <c r="B1048" s="119"/>
      <c r="C1048" s="119"/>
      <c r="D1048" s="119"/>
      <c r="E1048" s="120"/>
      <c r="F1048" s="120"/>
      <c r="G1048" s="120"/>
      <c r="H1048" s="120"/>
      <c r="I1048" s="120"/>
      <c r="J1048" s="120"/>
      <c r="K1048" s="120"/>
    </row>
    <row r="1049" spans="2:11">
      <c r="B1049" s="119"/>
      <c r="C1049" s="119"/>
      <c r="D1049" s="119"/>
      <c r="E1049" s="120"/>
      <c r="F1049" s="120"/>
      <c r="G1049" s="120"/>
      <c r="H1049" s="120"/>
      <c r="I1049" s="120"/>
      <c r="J1049" s="120"/>
      <c r="K1049" s="120"/>
    </row>
    <row r="1050" spans="2:11">
      <c r="B1050" s="119"/>
      <c r="C1050" s="119"/>
      <c r="D1050" s="119"/>
      <c r="E1050" s="120"/>
      <c r="F1050" s="120"/>
      <c r="G1050" s="120"/>
      <c r="H1050" s="120"/>
      <c r="I1050" s="120"/>
      <c r="J1050" s="120"/>
      <c r="K1050" s="120"/>
    </row>
    <row r="1051" spans="2:11">
      <c r="B1051" s="119"/>
      <c r="C1051" s="119"/>
      <c r="D1051" s="119"/>
      <c r="E1051" s="120"/>
      <c r="F1051" s="120"/>
      <c r="G1051" s="120"/>
      <c r="H1051" s="120"/>
      <c r="I1051" s="120"/>
      <c r="J1051" s="120"/>
      <c r="K1051" s="120"/>
    </row>
    <row r="1052" spans="2:11">
      <c r="B1052" s="119"/>
      <c r="C1052" s="119"/>
      <c r="D1052" s="119"/>
      <c r="E1052" s="120"/>
      <c r="F1052" s="120"/>
      <c r="G1052" s="120"/>
      <c r="H1052" s="120"/>
      <c r="I1052" s="120"/>
      <c r="J1052" s="120"/>
      <c r="K1052" s="120"/>
    </row>
    <row r="1053" spans="2:11">
      <c r="B1053" s="119"/>
      <c r="C1053" s="119"/>
      <c r="D1053" s="119"/>
      <c r="E1053" s="120"/>
      <c r="F1053" s="120"/>
      <c r="G1053" s="120"/>
      <c r="H1053" s="120"/>
      <c r="I1053" s="120"/>
      <c r="J1053" s="120"/>
      <c r="K1053" s="120"/>
    </row>
    <row r="1054" spans="2:11">
      <c r="B1054" s="119"/>
      <c r="C1054" s="119"/>
      <c r="D1054" s="119"/>
      <c r="E1054" s="120"/>
      <c r="F1054" s="120"/>
      <c r="G1054" s="120"/>
      <c r="H1054" s="120"/>
      <c r="I1054" s="120"/>
      <c r="J1054" s="120"/>
      <c r="K1054" s="120"/>
    </row>
    <row r="1055" spans="2:11">
      <c r="B1055" s="119"/>
      <c r="C1055" s="119"/>
      <c r="D1055" s="119"/>
      <c r="E1055" s="120"/>
      <c r="F1055" s="120"/>
      <c r="G1055" s="120"/>
      <c r="H1055" s="120"/>
      <c r="I1055" s="120"/>
      <c r="J1055" s="120"/>
      <c r="K1055" s="120"/>
    </row>
    <row r="1056" spans="2:11">
      <c r="B1056" s="119"/>
      <c r="C1056" s="119"/>
      <c r="D1056" s="119"/>
      <c r="E1056" s="120"/>
      <c r="F1056" s="120"/>
      <c r="G1056" s="120"/>
      <c r="H1056" s="120"/>
      <c r="I1056" s="120"/>
      <c r="J1056" s="120"/>
      <c r="K1056" s="120"/>
    </row>
    <row r="1057" spans="2:11">
      <c r="B1057" s="119"/>
      <c r="C1057" s="119"/>
      <c r="D1057" s="119"/>
      <c r="E1057" s="120"/>
      <c r="F1057" s="120"/>
      <c r="G1057" s="120"/>
      <c r="H1057" s="120"/>
      <c r="I1057" s="120"/>
      <c r="J1057" s="120"/>
      <c r="K1057" s="120"/>
    </row>
    <row r="1058" spans="2:11">
      <c r="B1058" s="119"/>
      <c r="C1058" s="119"/>
      <c r="D1058" s="119"/>
      <c r="E1058" s="120"/>
      <c r="F1058" s="120"/>
      <c r="G1058" s="120"/>
      <c r="H1058" s="120"/>
      <c r="I1058" s="120"/>
      <c r="J1058" s="120"/>
      <c r="K1058" s="120"/>
    </row>
    <row r="1059" spans="2:11">
      <c r="B1059" s="119"/>
      <c r="C1059" s="119"/>
      <c r="D1059" s="119"/>
      <c r="E1059" s="120"/>
      <c r="F1059" s="120"/>
      <c r="G1059" s="120"/>
      <c r="H1059" s="120"/>
      <c r="I1059" s="120"/>
      <c r="J1059" s="120"/>
      <c r="K1059" s="120"/>
    </row>
    <row r="1060" spans="2:11">
      <c r="B1060" s="119"/>
      <c r="C1060" s="119"/>
      <c r="D1060" s="119"/>
      <c r="E1060" s="120"/>
      <c r="F1060" s="120"/>
      <c r="G1060" s="120"/>
      <c r="H1060" s="120"/>
      <c r="I1060" s="120"/>
      <c r="J1060" s="120"/>
      <c r="K1060" s="120"/>
    </row>
    <row r="1061" spans="2:11">
      <c r="B1061" s="119"/>
      <c r="C1061" s="119"/>
      <c r="D1061" s="119"/>
      <c r="E1061" s="120"/>
      <c r="F1061" s="120"/>
      <c r="G1061" s="120"/>
      <c r="H1061" s="120"/>
      <c r="I1061" s="120"/>
      <c r="J1061" s="120"/>
      <c r="K1061" s="120"/>
    </row>
    <row r="1062" spans="2:11">
      <c r="B1062" s="119"/>
      <c r="C1062" s="119"/>
      <c r="D1062" s="119"/>
      <c r="E1062" s="120"/>
      <c r="F1062" s="120"/>
      <c r="G1062" s="120"/>
      <c r="H1062" s="120"/>
      <c r="I1062" s="120"/>
      <c r="J1062" s="120"/>
      <c r="K1062" s="120"/>
    </row>
    <row r="1063" spans="2:11">
      <c r="B1063" s="119"/>
      <c r="C1063" s="119"/>
      <c r="D1063" s="119"/>
      <c r="E1063" s="120"/>
      <c r="F1063" s="120"/>
      <c r="G1063" s="120"/>
      <c r="H1063" s="120"/>
      <c r="I1063" s="120"/>
      <c r="J1063" s="120"/>
      <c r="K1063" s="120"/>
    </row>
    <row r="1064" spans="2:11">
      <c r="B1064" s="119"/>
      <c r="C1064" s="119"/>
      <c r="D1064" s="119"/>
      <c r="E1064" s="120"/>
      <c r="F1064" s="120"/>
      <c r="G1064" s="120"/>
      <c r="H1064" s="120"/>
      <c r="I1064" s="120"/>
      <c r="J1064" s="120"/>
      <c r="K1064" s="120"/>
    </row>
    <row r="1065" spans="2:11">
      <c r="B1065" s="119"/>
      <c r="C1065" s="119"/>
      <c r="D1065" s="119"/>
      <c r="E1065" s="120"/>
      <c r="F1065" s="120"/>
      <c r="G1065" s="120"/>
      <c r="H1065" s="120"/>
      <c r="I1065" s="120"/>
      <c r="J1065" s="120"/>
      <c r="K1065" s="120"/>
    </row>
    <row r="1066" spans="2:11">
      <c r="B1066" s="119"/>
      <c r="C1066" s="119"/>
      <c r="D1066" s="119"/>
      <c r="E1066" s="120"/>
      <c r="F1066" s="120"/>
      <c r="G1066" s="120"/>
      <c r="H1066" s="120"/>
      <c r="I1066" s="120"/>
      <c r="J1066" s="120"/>
      <c r="K1066" s="120"/>
    </row>
    <row r="1067" spans="2:11">
      <c r="B1067" s="119"/>
      <c r="C1067" s="119"/>
      <c r="D1067" s="119"/>
      <c r="E1067" s="120"/>
      <c r="F1067" s="120"/>
      <c r="G1067" s="120"/>
      <c r="H1067" s="120"/>
      <c r="I1067" s="120"/>
      <c r="J1067" s="120"/>
      <c r="K1067" s="120"/>
    </row>
    <row r="1068" spans="2:11">
      <c r="B1068" s="119"/>
      <c r="C1068" s="119"/>
      <c r="D1068" s="119"/>
      <c r="E1068" s="120"/>
      <c r="F1068" s="120"/>
      <c r="G1068" s="120"/>
      <c r="H1068" s="120"/>
      <c r="I1068" s="120"/>
      <c r="J1068" s="120"/>
      <c r="K1068" s="120"/>
    </row>
    <row r="1069" spans="2:11">
      <c r="B1069" s="119"/>
      <c r="C1069" s="119"/>
      <c r="D1069" s="119"/>
      <c r="E1069" s="120"/>
      <c r="F1069" s="120"/>
      <c r="G1069" s="120"/>
      <c r="H1069" s="120"/>
      <c r="I1069" s="120"/>
      <c r="J1069" s="120"/>
      <c r="K1069" s="120"/>
    </row>
    <row r="1070" spans="2:11">
      <c r="B1070" s="119"/>
      <c r="C1070" s="119"/>
      <c r="D1070" s="119"/>
      <c r="E1070" s="120"/>
      <c r="F1070" s="120"/>
      <c r="G1070" s="120"/>
      <c r="H1070" s="120"/>
      <c r="I1070" s="120"/>
      <c r="J1070" s="120"/>
      <c r="K1070" s="120"/>
    </row>
    <row r="1071" spans="2:11">
      <c r="B1071" s="119"/>
      <c r="C1071" s="119"/>
      <c r="D1071" s="119"/>
      <c r="E1071" s="120"/>
      <c r="F1071" s="120"/>
      <c r="G1071" s="120"/>
      <c r="H1071" s="120"/>
      <c r="I1071" s="120"/>
      <c r="J1071" s="120"/>
      <c r="K1071" s="120"/>
    </row>
    <row r="1072" spans="2:11">
      <c r="B1072" s="119"/>
      <c r="C1072" s="119"/>
      <c r="D1072" s="119"/>
      <c r="E1072" s="120"/>
      <c r="F1072" s="120"/>
      <c r="G1072" s="120"/>
      <c r="H1072" s="120"/>
      <c r="I1072" s="120"/>
      <c r="J1072" s="120"/>
      <c r="K1072" s="120"/>
    </row>
    <row r="1073" spans="2:11">
      <c r="B1073" s="119"/>
      <c r="C1073" s="119"/>
      <c r="D1073" s="119"/>
      <c r="E1073" s="120"/>
      <c r="F1073" s="120"/>
      <c r="G1073" s="120"/>
      <c r="H1073" s="120"/>
      <c r="I1073" s="120"/>
      <c r="J1073" s="120"/>
      <c r="K1073" s="120"/>
    </row>
    <row r="1074" spans="2:11">
      <c r="B1074" s="119"/>
      <c r="C1074" s="119"/>
      <c r="D1074" s="119"/>
      <c r="E1074" s="120"/>
      <c r="F1074" s="120"/>
      <c r="G1074" s="120"/>
      <c r="H1074" s="120"/>
      <c r="I1074" s="120"/>
      <c r="J1074" s="120"/>
      <c r="K1074" s="120"/>
    </row>
    <row r="1075" spans="2:11">
      <c r="B1075" s="119"/>
      <c r="C1075" s="119"/>
      <c r="D1075" s="119"/>
      <c r="E1075" s="120"/>
      <c r="F1075" s="120"/>
      <c r="G1075" s="120"/>
      <c r="H1075" s="120"/>
      <c r="I1075" s="120"/>
      <c r="J1075" s="120"/>
      <c r="K1075" s="120"/>
    </row>
    <row r="1076" spans="2:11">
      <c r="B1076" s="119"/>
      <c r="C1076" s="119"/>
      <c r="D1076" s="119"/>
      <c r="E1076" s="120"/>
      <c r="F1076" s="120"/>
      <c r="G1076" s="120"/>
      <c r="H1076" s="120"/>
      <c r="I1076" s="120"/>
      <c r="J1076" s="120"/>
      <c r="K1076" s="120"/>
    </row>
    <row r="1077" spans="2:11">
      <c r="B1077" s="119"/>
      <c r="C1077" s="119"/>
      <c r="D1077" s="119"/>
      <c r="E1077" s="120"/>
      <c r="F1077" s="120"/>
      <c r="G1077" s="120"/>
      <c r="H1077" s="120"/>
      <c r="I1077" s="120"/>
      <c r="J1077" s="120"/>
      <c r="K1077" s="120"/>
    </row>
    <row r="1078" spans="2:11">
      <c r="B1078" s="119"/>
      <c r="C1078" s="119"/>
      <c r="D1078" s="119"/>
      <c r="E1078" s="120"/>
      <c r="F1078" s="120"/>
      <c r="G1078" s="120"/>
      <c r="H1078" s="120"/>
      <c r="I1078" s="120"/>
      <c r="J1078" s="120"/>
      <c r="K1078" s="120"/>
    </row>
    <row r="1079" spans="2:11">
      <c r="B1079" s="119"/>
      <c r="C1079" s="119"/>
      <c r="D1079" s="119"/>
      <c r="E1079" s="120"/>
      <c r="F1079" s="120"/>
      <c r="G1079" s="120"/>
      <c r="H1079" s="120"/>
      <c r="I1079" s="120"/>
      <c r="J1079" s="120"/>
      <c r="K1079" s="120"/>
    </row>
    <row r="1080" spans="2:11">
      <c r="B1080" s="119"/>
      <c r="C1080" s="119"/>
      <c r="D1080" s="119"/>
      <c r="E1080" s="120"/>
      <c r="F1080" s="120"/>
      <c r="G1080" s="120"/>
      <c r="H1080" s="120"/>
      <c r="I1080" s="120"/>
      <c r="J1080" s="120"/>
      <c r="K1080" s="120"/>
    </row>
    <row r="1081" spans="2:11">
      <c r="B1081" s="119"/>
      <c r="C1081" s="119"/>
      <c r="D1081" s="119"/>
      <c r="E1081" s="120"/>
      <c r="F1081" s="120"/>
      <c r="G1081" s="120"/>
      <c r="H1081" s="120"/>
      <c r="I1081" s="120"/>
      <c r="J1081" s="120"/>
      <c r="K1081" s="120"/>
    </row>
    <row r="1082" spans="2:11">
      <c r="B1082" s="119"/>
      <c r="C1082" s="119"/>
      <c r="D1082" s="119"/>
      <c r="E1082" s="120"/>
      <c r="F1082" s="120"/>
      <c r="G1082" s="120"/>
      <c r="H1082" s="120"/>
      <c r="I1082" s="120"/>
      <c r="J1082" s="120"/>
      <c r="K1082" s="120"/>
    </row>
    <row r="1083" spans="2:11">
      <c r="B1083" s="119"/>
      <c r="C1083" s="119"/>
      <c r="D1083" s="119"/>
      <c r="E1083" s="120"/>
      <c r="F1083" s="120"/>
      <c r="G1083" s="120"/>
      <c r="H1083" s="120"/>
      <c r="I1083" s="120"/>
      <c r="J1083" s="120"/>
      <c r="K1083" s="120"/>
    </row>
    <row r="1084" spans="2:11">
      <c r="B1084" s="119"/>
      <c r="C1084" s="119"/>
      <c r="D1084" s="119"/>
      <c r="E1084" s="120"/>
      <c r="F1084" s="120"/>
      <c r="G1084" s="120"/>
      <c r="H1084" s="120"/>
      <c r="I1084" s="120"/>
      <c r="J1084" s="120"/>
      <c r="K1084" s="120"/>
    </row>
    <row r="1085" spans="2:11">
      <c r="B1085" s="119"/>
      <c r="C1085" s="119"/>
      <c r="D1085" s="119"/>
      <c r="E1085" s="120"/>
      <c r="F1085" s="120"/>
      <c r="G1085" s="120"/>
      <c r="H1085" s="120"/>
      <c r="I1085" s="120"/>
      <c r="J1085" s="120"/>
      <c r="K1085" s="120"/>
    </row>
    <row r="1086" spans="2:11">
      <c r="B1086" s="119"/>
      <c r="C1086" s="119"/>
      <c r="D1086" s="119"/>
      <c r="E1086" s="120"/>
      <c r="F1086" s="120"/>
      <c r="G1086" s="120"/>
      <c r="H1086" s="120"/>
      <c r="I1086" s="120"/>
      <c r="J1086" s="120"/>
      <c r="K1086" s="120"/>
    </row>
    <row r="1087" spans="2:11">
      <c r="B1087" s="119"/>
      <c r="C1087" s="119"/>
      <c r="D1087" s="119"/>
      <c r="E1087" s="120"/>
      <c r="F1087" s="120"/>
      <c r="G1087" s="120"/>
      <c r="H1087" s="120"/>
      <c r="I1087" s="120"/>
      <c r="J1087" s="120"/>
      <c r="K1087" s="120"/>
    </row>
    <row r="1088" spans="2:11">
      <c r="B1088" s="119"/>
      <c r="C1088" s="119"/>
      <c r="D1088" s="119"/>
      <c r="E1088" s="120"/>
      <c r="F1088" s="120"/>
      <c r="G1088" s="120"/>
      <c r="H1088" s="120"/>
      <c r="I1088" s="120"/>
      <c r="J1088" s="120"/>
      <c r="K1088" s="120"/>
    </row>
    <row r="1089" spans="2:11">
      <c r="B1089" s="119"/>
      <c r="C1089" s="119"/>
      <c r="D1089" s="119"/>
      <c r="E1089" s="120"/>
      <c r="F1089" s="120"/>
      <c r="G1089" s="120"/>
      <c r="H1089" s="120"/>
      <c r="I1089" s="120"/>
      <c r="J1089" s="120"/>
      <c r="K1089" s="120"/>
    </row>
    <row r="1090" spans="2:11">
      <c r="B1090" s="119"/>
      <c r="C1090" s="119"/>
      <c r="D1090" s="119"/>
      <c r="E1090" s="120"/>
      <c r="F1090" s="120"/>
      <c r="G1090" s="120"/>
      <c r="H1090" s="120"/>
      <c r="I1090" s="120"/>
      <c r="J1090" s="120"/>
      <c r="K1090" s="120"/>
    </row>
    <row r="1091" spans="2:11">
      <c r="B1091" s="119"/>
      <c r="C1091" s="119"/>
      <c r="D1091" s="119"/>
      <c r="E1091" s="120"/>
      <c r="F1091" s="120"/>
      <c r="G1091" s="120"/>
      <c r="H1091" s="120"/>
      <c r="I1091" s="120"/>
      <c r="J1091" s="120"/>
      <c r="K1091" s="120"/>
    </row>
    <row r="1092" spans="2:11">
      <c r="B1092" s="119"/>
      <c r="C1092" s="119"/>
      <c r="D1092" s="119"/>
      <c r="E1092" s="120"/>
      <c r="F1092" s="120"/>
      <c r="G1092" s="120"/>
      <c r="H1092" s="120"/>
      <c r="I1092" s="120"/>
      <c r="J1092" s="120"/>
      <c r="K1092" s="120"/>
    </row>
    <row r="1093" spans="2:11">
      <c r="B1093" s="119"/>
      <c r="C1093" s="119"/>
      <c r="D1093" s="119"/>
      <c r="E1093" s="120"/>
      <c r="F1093" s="120"/>
      <c r="G1093" s="120"/>
      <c r="H1093" s="120"/>
      <c r="I1093" s="120"/>
      <c r="J1093" s="120"/>
      <c r="K1093" s="120"/>
    </row>
    <row r="1094" spans="2:11">
      <c r="B1094" s="119"/>
      <c r="C1094" s="119"/>
      <c r="D1094" s="119"/>
      <c r="E1094" s="120"/>
      <c r="F1094" s="120"/>
      <c r="G1094" s="120"/>
      <c r="H1094" s="120"/>
      <c r="I1094" s="120"/>
      <c r="J1094" s="120"/>
      <c r="K1094" s="120"/>
    </row>
    <row r="1095" spans="2:11">
      <c r="B1095" s="119"/>
      <c r="C1095" s="119"/>
      <c r="D1095" s="119"/>
      <c r="E1095" s="120"/>
      <c r="F1095" s="120"/>
      <c r="G1095" s="120"/>
      <c r="H1095" s="120"/>
      <c r="I1095" s="120"/>
      <c r="J1095" s="120"/>
      <c r="K1095" s="120"/>
    </row>
    <row r="1096" spans="2:11">
      <c r="B1096" s="119"/>
      <c r="C1096" s="119"/>
      <c r="D1096" s="119"/>
      <c r="E1096" s="120"/>
      <c r="F1096" s="120"/>
      <c r="G1096" s="120"/>
      <c r="H1096" s="120"/>
      <c r="I1096" s="120"/>
      <c r="J1096" s="120"/>
      <c r="K1096" s="120"/>
    </row>
    <row r="1097" spans="2:11">
      <c r="B1097" s="119"/>
      <c r="C1097" s="119"/>
      <c r="D1097" s="119"/>
      <c r="E1097" s="120"/>
      <c r="F1097" s="120"/>
      <c r="G1097" s="120"/>
      <c r="H1097" s="120"/>
      <c r="I1097" s="120"/>
      <c r="J1097" s="120"/>
      <c r="K1097" s="120"/>
    </row>
    <row r="1098" spans="2:11">
      <c r="B1098" s="119"/>
      <c r="C1098" s="119"/>
      <c r="D1098" s="119"/>
      <c r="E1098" s="120"/>
      <c r="F1098" s="120"/>
      <c r="G1098" s="120"/>
      <c r="H1098" s="120"/>
      <c r="I1098" s="120"/>
      <c r="J1098" s="120"/>
      <c r="K1098" s="120"/>
    </row>
    <row r="1099" spans="2:11">
      <c r="B1099" s="119"/>
      <c r="C1099" s="119"/>
      <c r="D1099" s="119"/>
      <c r="E1099" s="120"/>
      <c r="F1099" s="120"/>
      <c r="G1099" s="120"/>
      <c r="H1099" s="120"/>
      <c r="I1099" s="120"/>
      <c r="J1099" s="120"/>
      <c r="K1099" s="120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135</v>
      </c>
      <c r="C1" s="67" t="s" vm="1">
        <v>206</v>
      </c>
    </row>
    <row r="2" spans="2:17">
      <c r="B2" s="46" t="s">
        <v>134</v>
      </c>
      <c r="C2" s="67" t="s">
        <v>207</v>
      </c>
    </row>
    <row r="3" spans="2:17">
      <c r="B3" s="46" t="s">
        <v>136</v>
      </c>
      <c r="C3" s="67" t="s">
        <v>208</v>
      </c>
    </row>
    <row r="4" spans="2:17">
      <c r="B4" s="46" t="s">
        <v>137</v>
      </c>
      <c r="C4" s="67">
        <v>12148</v>
      </c>
    </row>
    <row r="6" spans="2:17" ht="26.25" customHeight="1">
      <c r="B6" s="148" t="s">
        <v>160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ht="26.25" customHeight="1">
      <c r="B7" s="148" t="s">
        <v>95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17" s="3" customFormat="1" ht="47.25">
      <c r="B8" s="21" t="s">
        <v>109</v>
      </c>
      <c r="C8" s="29" t="s">
        <v>43</v>
      </c>
      <c r="D8" s="29" t="s">
        <v>47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104</v>
      </c>
      <c r="O8" s="29" t="s">
        <v>54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191</v>
      </c>
      <c r="M9" s="15"/>
      <c r="N9" s="15" t="s">
        <v>187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24" t="s">
        <v>1692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5">
        <v>0</v>
      </c>
      <c r="O11" s="88"/>
      <c r="P11" s="126">
        <v>0</v>
      </c>
      <c r="Q11" s="126">
        <v>0</v>
      </c>
    </row>
    <row r="12" spans="2:17" ht="18" customHeight="1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</row>
    <row r="112" spans="2:17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</row>
    <row r="113" spans="2:17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</row>
    <row r="114" spans="2:17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</row>
    <row r="115" spans="2:17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</row>
    <row r="116" spans="2:17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</row>
    <row r="117" spans="2:17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</row>
    <row r="118" spans="2:17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</row>
    <row r="119" spans="2:17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</row>
    <row r="120" spans="2:17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</row>
    <row r="121" spans="2:17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</row>
    <row r="122" spans="2:17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</row>
    <row r="123" spans="2:17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</row>
    <row r="124" spans="2:17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</row>
    <row r="125" spans="2:17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2:17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</row>
    <row r="128" spans="2:17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</row>
    <row r="129" spans="2:17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</row>
    <row r="130" spans="2:17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</row>
    <row r="131" spans="2:17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2:17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</row>
    <row r="133" spans="2:17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</row>
    <row r="134" spans="2:17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</row>
    <row r="135" spans="2:17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</row>
    <row r="137" spans="2:17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</row>
    <row r="138" spans="2:17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</row>
    <row r="139" spans="2:17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</row>
    <row r="140" spans="2:17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</row>
    <row r="141" spans="2:17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</row>
    <row r="142" spans="2:17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17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</row>
    <row r="144" spans="2:17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</row>
    <row r="145" spans="2:17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</row>
    <row r="146" spans="2:17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</row>
    <row r="147" spans="2:17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</row>
    <row r="148" spans="2:17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</row>
    <row r="149" spans="2:17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</row>
    <row r="150" spans="2:17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</row>
    <row r="151" spans="2:17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</row>
    <row r="152" spans="2:17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</row>
    <row r="153" spans="2:17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</row>
    <row r="154" spans="2:17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</row>
    <row r="155" spans="2:17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</row>
    <row r="156" spans="2:17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</row>
    <row r="157" spans="2:17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</row>
    <row r="158" spans="2:17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</row>
    <row r="159" spans="2:17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</row>
    <row r="160" spans="2:17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</row>
    <row r="161" spans="2:17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</row>
    <row r="162" spans="2:17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</row>
    <row r="163" spans="2:17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</row>
    <row r="164" spans="2:17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</row>
    <row r="165" spans="2:17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2:17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2:17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2:17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2:17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2:17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2:17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2:17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2:17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2:17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2:17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2:17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2:17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2:17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2:17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2:17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2:17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2:17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2:17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2:17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2:17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2:17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2:17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2:17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2:17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2:17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2:17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2:17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2:17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2:17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2:17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2:17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2:17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2:17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2:17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2:17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2:17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2:17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2:17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2:17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2:17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2:17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2:17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</row>
    <row r="209" spans="2:17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</row>
    <row r="210" spans="2:17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</row>
    <row r="211" spans="2:17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2:17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</row>
    <row r="213" spans="2:17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2:17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</row>
    <row r="215" spans="2:17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</row>
    <row r="216" spans="2:17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</row>
    <row r="217" spans="2:17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</row>
    <row r="218" spans="2:17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</row>
    <row r="219" spans="2:17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</row>
    <row r="220" spans="2:17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</row>
    <row r="221" spans="2:17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</row>
    <row r="222" spans="2:17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</row>
    <row r="223" spans="2:17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</row>
    <row r="224" spans="2:17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</row>
    <row r="225" spans="2:17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</row>
    <row r="226" spans="2:17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</row>
    <row r="227" spans="2:17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</row>
    <row r="228" spans="2:17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</row>
    <row r="229" spans="2:17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</row>
    <row r="230" spans="2:17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</row>
    <row r="231" spans="2:17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</row>
    <row r="232" spans="2:17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</row>
    <row r="233" spans="2:17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</row>
    <row r="234" spans="2:17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</row>
    <row r="235" spans="2:17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</row>
    <row r="236" spans="2:17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</row>
    <row r="237" spans="2:17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</row>
    <row r="238" spans="2:17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</row>
    <row r="239" spans="2:17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</row>
    <row r="240" spans="2:17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</row>
    <row r="241" spans="2:17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</row>
    <row r="242" spans="2:17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</row>
    <row r="243" spans="2:17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</row>
    <row r="244" spans="2:17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</row>
    <row r="245" spans="2:17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</row>
    <row r="246" spans="2:17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</row>
    <row r="247" spans="2:17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2:17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</row>
    <row r="249" spans="2:17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</row>
    <row r="250" spans="2:17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</row>
    <row r="251" spans="2:17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</row>
    <row r="252" spans="2:17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</row>
    <row r="253" spans="2:17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</row>
    <row r="254" spans="2:17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</row>
    <row r="255" spans="2:17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</row>
    <row r="256" spans="2:17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</row>
    <row r="257" spans="2:17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2:17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2:17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</row>
    <row r="260" spans="2:17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</row>
    <row r="261" spans="2:17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</row>
    <row r="262" spans="2:17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</row>
    <row r="263" spans="2:17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</row>
    <row r="264" spans="2:17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</row>
    <row r="265" spans="2:17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</row>
    <row r="266" spans="2:17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</row>
    <row r="267" spans="2:17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</row>
    <row r="268" spans="2:17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</row>
    <row r="269" spans="2:17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</row>
    <row r="270" spans="2:17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</row>
    <row r="271" spans="2:17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</row>
    <row r="272" spans="2:17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</row>
    <row r="273" spans="2:17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</row>
    <row r="274" spans="2:17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</row>
    <row r="275" spans="2:17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</row>
    <row r="276" spans="2:17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</row>
    <row r="277" spans="2:17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</row>
    <row r="278" spans="2:17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</row>
    <row r="279" spans="2:17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</row>
    <row r="280" spans="2:17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</row>
    <row r="281" spans="2:17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</row>
    <row r="282" spans="2:17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</row>
    <row r="283" spans="2:17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</row>
    <row r="284" spans="2:17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</row>
    <row r="285" spans="2:17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</row>
    <row r="286" spans="2:17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</row>
    <row r="287" spans="2:17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</row>
    <row r="288" spans="2:17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</row>
    <row r="289" spans="2:17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</row>
    <row r="290" spans="2:17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</row>
    <row r="291" spans="2:17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</row>
    <row r="292" spans="2:17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</row>
    <row r="293" spans="2:17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</row>
    <row r="294" spans="2:17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</row>
    <row r="295" spans="2:17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</row>
    <row r="296" spans="2:17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</row>
    <row r="297" spans="2:17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</row>
    <row r="298" spans="2:17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</row>
    <row r="299" spans="2:17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</row>
    <row r="300" spans="2:17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</row>
    <row r="301" spans="2:17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</row>
    <row r="302" spans="2:17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</row>
    <row r="303" spans="2:17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</row>
    <row r="304" spans="2:17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</row>
    <row r="305" spans="2:17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2:17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</row>
    <row r="307" spans="2:17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</row>
    <row r="308" spans="2:17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</row>
    <row r="309" spans="2:17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</row>
    <row r="310" spans="2:17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</row>
    <row r="311" spans="2:17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</row>
    <row r="312" spans="2:17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</row>
    <row r="313" spans="2:17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</row>
    <row r="314" spans="2:17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</row>
    <row r="315" spans="2:17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</row>
    <row r="316" spans="2:17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</row>
    <row r="317" spans="2:17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</row>
    <row r="318" spans="2:17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</row>
    <row r="319" spans="2:17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</row>
    <row r="320" spans="2:17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</row>
    <row r="321" spans="2:17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</row>
    <row r="322" spans="2:17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</row>
    <row r="323" spans="2:17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</row>
    <row r="324" spans="2:17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</row>
    <row r="325" spans="2:17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</row>
    <row r="326" spans="2:17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</row>
    <row r="327" spans="2:17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</row>
    <row r="328" spans="2:17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</row>
    <row r="329" spans="2:17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</row>
    <row r="330" spans="2:17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</row>
    <row r="331" spans="2:17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</row>
    <row r="332" spans="2:17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</row>
    <row r="333" spans="2:17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</row>
    <row r="334" spans="2:17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</row>
    <row r="335" spans="2:17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</row>
    <row r="336" spans="2:17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</row>
    <row r="337" spans="2:17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</row>
    <row r="338" spans="2:17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</row>
    <row r="339" spans="2:17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</row>
    <row r="340" spans="2:17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</row>
    <row r="341" spans="2:17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</row>
    <row r="342" spans="2:17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</row>
    <row r="343" spans="2:17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</row>
    <row r="344" spans="2:17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</row>
    <row r="345" spans="2:17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</row>
    <row r="346" spans="2:17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</row>
    <row r="347" spans="2:17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</row>
    <row r="348" spans="2:17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</row>
    <row r="349" spans="2:17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</row>
    <row r="350" spans="2:17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</row>
    <row r="351" spans="2:17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</row>
    <row r="352" spans="2:17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</row>
    <row r="353" spans="2:17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2:17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</row>
    <row r="355" spans="2:17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</row>
    <row r="356" spans="2:17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</row>
    <row r="357" spans="2:17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</row>
    <row r="358" spans="2:17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2:17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</row>
    <row r="360" spans="2:17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</row>
    <row r="361" spans="2:17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</row>
    <row r="362" spans="2:17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</row>
    <row r="363" spans="2:17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</row>
    <row r="364" spans="2:17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</row>
    <row r="365" spans="2:17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</row>
    <row r="366" spans="2:17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</row>
    <row r="367" spans="2:17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</row>
    <row r="368" spans="2:17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</row>
    <row r="369" spans="2:17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</row>
    <row r="370" spans="2:17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</row>
    <row r="371" spans="2:17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</row>
    <row r="372" spans="2:17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</row>
    <row r="373" spans="2:17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</row>
    <row r="374" spans="2:17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</row>
    <row r="375" spans="2:17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</row>
    <row r="376" spans="2:17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</row>
    <row r="377" spans="2:17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</row>
    <row r="378" spans="2:17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2:17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</row>
    <row r="380" spans="2:17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</row>
    <row r="381" spans="2:17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</row>
    <row r="382" spans="2:17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</row>
    <row r="383" spans="2:17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</row>
    <row r="384" spans="2:17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</row>
    <row r="385" spans="2:17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</row>
    <row r="386" spans="2:17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</row>
    <row r="387" spans="2:17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</row>
    <row r="388" spans="2:17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</row>
    <row r="389" spans="2:17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</row>
    <row r="390" spans="2:17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</row>
    <row r="391" spans="2:17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</row>
    <row r="392" spans="2:17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</row>
    <row r="393" spans="2:17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</row>
    <row r="394" spans="2:17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</row>
    <row r="395" spans="2:17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</row>
    <row r="396" spans="2:17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</row>
    <row r="397" spans="2:17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</row>
    <row r="398" spans="2:17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</row>
    <row r="399" spans="2:17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</row>
    <row r="400" spans="2:17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</row>
    <row r="401" spans="2:17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</row>
    <row r="402" spans="2:17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</row>
    <row r="403" spans="2:17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</row>
    <row r="404" spans="2:17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  <row r="405" spans="2:17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</row>
    <row r="406" spans="2:17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</row>
    <row r="407" spans="2:17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</row>
    <row r="408" spans="2:17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</row>
    <row r="409" spans="2:17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</row>
    <row r="410" spans="2:17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</row>
    <row r="411" spans="2:17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</row>
    <row r="412" spans="2:17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</row>
    <row r="413" spans="2:17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</row>
    <row r="414" spans="2:17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</row>
    <row r="415" spans="2:17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</row>
    <row r="416" spans="2:17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</row>
    <row r="417" spans="2:17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</row>
    <row r="418" spans="2:17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</row>
    <row r="419" spans="2:17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</row>
    <row r="420" spans="2:17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</row>
    <row r="421" spans="2:17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</row>
    <row r="422" spans="2:17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</row>
    <row r="423" spans="2:17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</row>
    <row r="424" spans="2:17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</row>
    <row r="425" spans="2:17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</row>
    <row r="426" spans="2:17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</row>
    <row r="427" spans="2:17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</row>
    <row r="428" spans="2:17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</row>
    <row r="429" spans="2:17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</row>
    <row r="430" spans="2:17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</row>
    <row r="431" spans="2:17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</row>
    <row r="432" spans="2:17">
      <c r="B432" s="119"/>
      <c r="C432" s="119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</row>
    <row r="433" spans="2:17">
      <c r="B433" s="119"/>
      <c r="C433" s="119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</row>
    <row r="434" spans="2:17">
      <c r="B434" s="119"/>
      <c r="C434" s="119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</row>
    <row r="435" spans="2:17">
      <c r="B435" s="119"/>
      <c r="C435" s="119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</row>
    <row r="436" spans="2:17">
      <c r="B436" s="119"/>
      <c r="C436" s="119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</row>
    <row r="437" spans="2:17">
      <c r="B437" s="119"/>
      <c r="C437" s="119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</row>
    <row r="438" spans="2:17">
      <c r="B438" s="119"/>
      <c r="C438" s="119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</row>
    <row r="439" spans="2:17">
      <c r="B439" s="119"/>
      <c r="C439" s="119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</row>
    <row r="440" spans="2:17">
      <c r="B440" s="119"/>
      <c r="C440" s="119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</row>
    <row r="441" spans="2:17">
      <c r="B441" s="119"/>
      <c r="C441" s="119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</row>
    <row r="442" spans="2:17">
      <c r="B442" s="119"/>
      <c r="C442" s="119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</row>
    <row r="443" spans="2:17">
      <c r="B443" s="119"/>
      <c r="C443" s="119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</row>
    <row r="444" spans="2:17">
      <c r="B444" s="119"/>
      <c r="C444" s="119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</row>
    <row r="445" spans="2:17">
      <c r="B445" s="119"/>
      <c r="C445" s="119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</row>
    <row r="446" spans="2:17">
      <c r="B446" s="119"/>
      <c r="C446" s="119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</row>
    <row r="447" spans="2:17">
      <c r="B447" s="119"/>
      <c r="C447" s="119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</row>
    <row r="448" spans="2:17">
      <c r="B448" s="119"/>
      <c r="C448" s="119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</row>
    <row r="449" spans="2:17">
      <c r="B449" s="119"/>
      <c r="C449" s="119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</row>
    <row r="450" spans="2:17">
      <c r="B450" s="119"/>
      <c r="C450" s="119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</row>
    <row r="451" spans="2:17">
      <c r="B451" s="119"/>
      <c r="C451" s="119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</row>
    <row r="452" spans="2:17">
      <c r="B452" s="119"/>
      <c r="C452" s="119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</row>
    <row r="453" spans="2:17">
      <c r="B453" s="119"/>
      <c r="C453" s="119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</row>
    <row r="454" spans="2:17">
      <c r="B454" s="119"/>
      <c r="C454" s="119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</row>
    <row r="455" spans="2:17">
      <c r="B455" s="119"/>
      <c r="C455" s="119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</row>
    <row r="456" spans="2:17">
      <c r="B456" s="119"/>
      <c r="C456" s="119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</row>
    <row r="457" spans="2:17">
      <c r="B457" s="119"/>
      <c r="C457" s="119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</row>
    <row r="458" spans="2:17">
      <c r="B458" s="119"/>
      <c r="C458" s="119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</row>
    <row r="459" spans="2:17">
      <c r="B459" s="119"/>
      <c r="C459" s="119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</row>
    <row r="460" spans="2:17">
      <c r="B460" s="119"/>
      <c r="C460" s="119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</row>
    <row r="461" spans="2:17">
      <c r="B461" s="119"/>
      <c r="C461" s="119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</row>
    <row r="462" spans="2:17">
      <c r="B462" s="119"/>
      <c r="C462" s="119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</row>
    <row r="463" spans="2:17">
      <c r="B463" s="119"/>
      <c r="C463" s="119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</row>
    <row r="464" spans="2:17">
      <c r="B464" s="119"/>
      <c r="C464" s="119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</row>
    <row r="465" spans="2:17">
      <c r="B465" s="119"/>
      <c r="C465" s="119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</row>
    <row r="466" spans="2:17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</row>
    <row r="467" spans="2:17">
      <c r="B467" s="119"/>
      <c r="C467" s="119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</row>
    <row r="468" spans="2:17">
      <c r="B468" s="119"/>
      <c r="C468" s="119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</row>
    <row r="469" spans="2:17">
      <c r="B469" s="119"/>
      <c r="C469" s="119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</row>
    <row r="470" spans="2:17">
      <c r="B470" s="119"/>
      <c r="C470" s="119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</row>
    <row r="471" spans="2:17">
      <c r="B471" s="119"/>
      <c r="C471" s="119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</row>
    <row r="472" spans="2:17">
      <c r="B472" s="119"/>
      <c r="C472" s="119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</row>
    <row r="473" spans="2:17">
      <c r="B473" s="119"/>
      <c r="C473" s="119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</row>
    <row r="474" spans="2:17">
      <c r="B474" s="119"/>
      <c r="C474" s="119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</row>
    <row r="475" spans="2:17">
      <c r="B475" s="119"/>
      <c r="C475" s="119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</row>
    <row r="476" spans="2:17">
      <c r="B476" s="119"/>
      <c r="C476" s="119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</row>
    <row r="477" spans="2:17">
      <c r="B477" s="119"/>
      <c r="C477" s="119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</row>
    <row r="478" spans="2:17">
      <c r="B478" s="119"/>
      <c r="C478" s="119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</row>
    <row r="479" spans="2:17">
      <c r="B479" s="119"/>
      <c r="C479" s="119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</row>
    <row r="480" spans="2:17">
      <c r="B480" s="119"/>
      <c r="C480" s="119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</row>
    <row r="481" spans="2:17">
      <c r="B481" s="119"/>
      <c r="C481" s="119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</row>
    <row r="482" spans="2:17">
      <c r="B482" s="119"/>
      <c r="C482" s="119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</row>
    <row r="483" spans="2:17">
      <c r="B483" s="119"/>
      <c r="C483" s="119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</row>
    <row r="484" spans="2:17">
      <c r="B484" s="119"/>
      <c r="C484" s="119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</row>
    <row r="485" spans="2:17">
      <c r="B485" s="119"/>
      <c r="C485" s="119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</row>
    <row r="486" spans="2:17">
      <c r="B486" s="119"/>
      <c r="C486" s="119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</row>
    <row r="487" spans="2:17">
      <c r="B487" s="119"/>
      <c r="C487" s="119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</row>
    <row r="488" spans="2:17">
      <c r="B488" s="119"/>
      <c r="C488" s="119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</row>
    <row r="489" spans="2:17">
      <c r="B489" s="119"/>
      <c r="C489" s="119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</row>
    <row r="490" spans="2:17">
      <c r="B490" s="119"/>
      <c r="C490" s="119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</row>
    <row r="491" spans="2:17">
      <c r="B491" s="119"/>
      <c r="C491" s="119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</row>
    <row r="492" spans="2:17">
      <c r="B492" s="119"/>
      <c r="C492" s="119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</row>
    <row r="493" spans="2:17">
      <c r="B493" s="119"/>
      <c r="C493" s="119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</row>
    <row r="494" spans="2:17">
      <c r="B494" s="119"/>
      <c r="C494" s="119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</row>
    <row r="495" spans="2:17">
      <c r="B495" s="119"/>
      <c r="C495" s="119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</row>
    <row r="496" spans="2:17">
      <c r="B496" s="119"/>
      <c r="C496" s="119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</row>
    <row r="497" spans="2:17">
      <c r="B497" s="119"/>
      <c r="C497" s="119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</row>
    <row r="498" spans="2:17">
      <c r="B498" s="119"/>
      <c r="C498" s="119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</row>
    <row r="499" spans="2:17">
      <c r="B499" s="119"/>
      <c r="C499" s="119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</row>
    <row r="500" spans="2:17">
      <c r="B500" s="119"/>
      <c r="C500" s="119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</row>
    <row r="501" spans="2:17">
      <c r="B501" s="119"/>
      <c r="C501" s="119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</row>
    <row r="502" spans="2:17">
      <c r="B502" s="119"/>
      <c r="C502" s="119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</row>
    <row r="503" spans="2:17">
      <c r="B503" s="119"/>
      <c r="C503" s="119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</row>
    <row r="504" spans="2:17">
      <c r="B504" s="119"/>
      <c r="C504" s="119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</row>
    <row r="505" spans="2:17">
      <c r="B505" s="119"/>
      <c r="C505" s="119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</row>
    <row r="506" spans="2:17">
      <c r="B506" s="119"/>
      <c r="C506" s="119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</row>
    <row r="507" spans="2:17">
      <c r="B507" s="119"/>
      <c r="C507" s="119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</row>
    <row r="508" spans="2:17">
      <c r="B508" s="119"/>
      <c r="C508" s="119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</row>
    <row r="509" spans="2:17">
      <c r="B509" s="119"/>
      <c r="C509" s="119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</row>
    <row r="510" spans="2:17">
      <c r="B510" s="119"/>
      <c r="C510" s="119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</row>
    <row r="511" spans="2:17">
      <c r="B511" s="119"/>
      <c r="C511" s="119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</row>
    <row r="512" spans="2:17">
      <c r="B512" s="119"/>
      <c r="C512" s="119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</row>
    <row r="513" spans="2:17">
      <c r="B513" s="119"/>
      <c r="C513" s="119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</row>
    <row r="514" spans="2:17">
      <c r="B514" s="119"/>
      <c r="C514" s="119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</row>
    <row r="515" spans="2:17">
      <c r="B515" s="119"/>
      <c r="C515" s="119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</row>
    <row r="516" spans="2:17">
      <c r="B516" s="119"/>
      <c r="C516" s="119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</row>
    <row r="517" spans="2:17">
      <c r="B517" s="119"/>
      <c r="C517" s="119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</row>
    <row r="518" spans="2:17">
      <c r="B518" s="119"/>
      <c r="C518" s="119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</row>
    <row r="519" spans="2:17">
      <c r="B519" s="119"/>
      <c r="C519" s="119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</row>
    <row r="520" spans="2:17">
      <c r="B520" s="119"/>
      <c r="C520" s="119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</row>
    <row r="521" spans="2:17">
      <c r="B521" s="119"/>
      <c r="C521" s="119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</row>
    <row r="522" spans="2:17">
      <c r="B522" s="119"/>
      <c r="C522" s="119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</row>
    <row r="523" spans="2:17">
      <c r="B523" s="119"/>
      <c r="C523" s="119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</row>
    <row r="524" spans="2:17">
      <c r="B524" s="119"/>
      <c r="C524" s="119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</row>
    <row r="525" spans="2:17">
      <c r="B525" s="119"/>
      <c r="C525" s="119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</row>
    <row r="526" spans="2:17">
      <c r="B526" s="119"/>
      <c r="C526" s="119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</row>
    <row r="527" spans="2:17">
      <c r="B527" s="119"/>
      <c r="C527" s="119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</row>
    <row r="528" spans="2:17">
      <c r="B528" s="119"/>
      <c r="C528" s="119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</row>
    <row r="529" spans="2:17">
      <c r="B529" s="119"/>
      <c r="C529" s="119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</row>
    <row r="530" spans="2:17">
      <c r="B530" s="119"/>
      <c r="C530" s="119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</row>
    <row r="531" spans="2:17">
      <c r="B531" s="119"/>
      <c r="C531" s="119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</row>
    <row r="532" spans="2:17">
      <c r="B532" s="119"/>
      <c r="C532" s="119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</row>
    <row r="533" spans="2:17">
      <c r="B533" s="119"/>
      <c r="C533" s="119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</row>
    <row r="534" spans="2:17">
      <c r="B534" s="119"/>
      <c r="C534" s="119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</row>
    <row r="535" spans="2:17">
      <c r="B535" s="119"/>
      <c r="C535" s="119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</row>
    <row r="536" spans="2:17">
      <c r="B536" s="119"/>
      <c r="C536" s="119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</row>
    <row r="537" spans="2:17">
      <c r="B537" s="119"/>
      <c r="C537" s="119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</row>
    <row r="538" spans="2:17">
      <c r="B538" s="119"/>
      <c r="C538" s="119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</row>
    <row r="539" spans="2:17">
      <c r="B539" s="119"/>
      <c r="C539" s="119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</row>
    <row r="540" spans="2:17">
      <c r="B540" s="119"/>
      <c r="C540" s="119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</row>
    <row r="541" spans="2:17">
      <c r="B541" s="119"/>
      <c r="C541" s="119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</row>
    <row r="542" spans="2:17">
      <c r="B542" s="119"/>
      <c r="C542" s="119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</row>
    <row r="543" spans="2:17">
      <c r="B543" s="119"/>
      <c r="C543" s="119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</row>
    <row r="544" spans="2:17">
      <c r="B544" s="119"/>
      <c r="C544" s="119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</row>
    <row r="545" spans="2:17">
      <c r="B545" s="119"/>
      <c r="C545" s="119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</row>
    <row r="546" spans="2:17">
      <c r="B546" s="119"/>
      <c r="C546" s="119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</row>
    <row r="547" spans="2:17">
      <c r="B547" s="119"/>
      <c r="C547" s="119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</row>
    <row r="548" spans="2:17">
      <c r="B548" s="119"/>
      <c r="C548" s="119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</row>
    <row r="549" spans="2:17">
      <c r="B549" s="119"/>
      <c r="C549" s="119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</row>
    <row r="550" spans="2:17">
      <c r="B550" s="119"/>
      <c r="C550" s="119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</row>
    <row r="551" spans="2:17">
      <c r="B551" s="119"/>
      <c r="C551" s="119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</row>
    <row r="552" spans="2:17">
      <c r="B552" s="119"/>
      <c r="C552" s="119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</row>
    <row r="553" spans="2:17">
      <c r="B553" s="119"/>
      <c r="C553" s="119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</row>
    <row r="554" spans="2:17">
      <c r="B554" s="119"/>
      <c r="C554" s="119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</row>
    <row r="555" spans="2:17">
      <c r="B555" s="119"/>
      <c r="C555" s="119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</row>
    <row r="556" spans="2:17">
      <c r="B556" s="119"/>
      <c r="C556" s="119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</row>
    <row r="557" spans="2:17">
      <c r="B557" s="119"/>
      <c r="C557" s="119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</row>
    <row r="558" spans="2:17">
      <c r="B558" s="119"/>
      <c r="C558" s="119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23.8554687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3" width="8.7109375" style="1" bestFit="1" customWidth="1"/>
    <col min="14" max="14" width="11.140625" style="1" bestFit="1" customWidth="1"/>
    <col min="15" max="15" width="9.5703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206</v>
      </c>
    </row>
    <row r="2" spans="2:18">
      <c r="B2" s="46" t="s">
        <v>134</v>
      </c>
      <c r="C2" s="67" t="s">
        <v>207</v>
      </c>
    </row>
    <row r="3" spans="2:18">
      <c r="B3" s="46" t="s">
        <v>136</v>
      </c>
      <c r="C3" s="67" t="s">
        <v>208</v>
      </c>
    </row>
    <row r="4" spans="2:18">
      <c r="B4" s="46" t="s">
        <v>137</v>
      </c>
      <c r="C4" s="67">
        <v>12148</v>
      </c>
    </row>
    <row r="6" spans="2:18" ht="26.25" customHeight="1">
      <c r="B6" s="148" t="s">
        <v>161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8" s="3" customFormat="1" ht="78.75">
      <c r="B7" s="47" t="s">
        <v>109</v>
      </c>
      <c r="C7" s="48" t="s">
        <v>173</v>
      </c>
      <c r="D7" s="48" t="s">
        <v>43</v>
      </c>
      <c r="E7" s="48" t="s">
        <v>110</v>
      </c>
      <c r="F7" s="48" t="s">
        <v>14</v>
      </c>
      <c r="G7" s="48" t="s">
        <v>97</v>
      </c>
      <c r="H7" s="48" t="s">
        <v>62</v>
      </c>
      <c r="I7" s="48" t="s">
        <v>17</v>
      </c>
      <c r="J7" s="48" t="s">
        <v>205</v>
      </c>
      <c r="K7" s="48" t="s">
        <v>96</v>
      </c>
      <c r="L7" s="48" t="s">
        <v>34</v>
      </c>
      <c r="M7" s="48" t="s">
        <v>18</v>
      </c>
      <c r="N7" s="48" t="s">
        <v>184</v>
      </c>
      <c r="O7" s="48" t="s">
        <v>183</v>
      </c>
      <c r="P7" s="48" t="s">
        <v>104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191</v>
      </c>
      <c r="O8" s="15"/>
      <c r="P8" s="15" t="s">
        <v>187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3.9843225596174072</v>
      </c>
      <c r="J10" s="69"/>
      <c r="K10" s="69"/>
      <c r="L10" s="69"/>
      <c r="M10" s="90">
        <v>6.6959474128764421E-2</v>
      </c>
      <c r="N10" s="77"/>
      <c r="O10" s="79"/>
      <c r="P10" s="77">
        <v>910.55505105599991</v>
      </c>
      <c r="Q10" s="78">
        <f>IFERROR(P10/$P$10,0)</f>
        <v>1</v>
      </c>
      <c r="R10" s="78">
        <f>P10/'סכום נכסי הקרן'!$C$42</f>
        <v>5.2998882150876732E-2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4.8931862630247842</v>
      </c>
      <c r="J11" s="71"/>
      <c r="K11" s="71"/>
      <c r="L11" s="71"/>
      <c r="M11" s="91">
        <v>6.4658502221971809E-2</v>
      </c>
      <c r="N11" s="80"/>
      <c r="O11" s="82"/>
      <c r="P11" s="80">
        <v>594.48220628900003</v>
      </c>
      <c r="Q11" s="81">
        <f t="shared" ref="Q11:Q74" si="0">IFERROR(P11/$P$10,0)</f>
        <v>0.65287892873644482</v>
      </c>
      <c r="R11" s="81">
        <f>P11/'סכום נכסי הקרן'!$C$42</f>
        <v>3.4601853402893484E-2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6.5950635974848604</v>
      </c>
      <c r="J12" s="71"/>
      <c r="K12" s="71"/>
      <c r="L12" s="71"/>
      <c r="M12" s="91">
        <v>4.4357926148200583E-2</v>
      </c>
      <c r="N12" s="80"/>
      <c r="O12" s="82"/>
      <c r="P12" s="80">
        <f>SUM(P13:P31)</f>
        <v>132.94374256300003</v>
      </c>
      <c r="Q12" s="81">
        <f t="shared" si="0"/>
        <v>0.14600297083500982</v>
      </c>
      <c r="R12" s="81">
        <f>P12/'סכום נכסי הקרן'!$C$42</f>
        <v>7.7379942449625778E-3</v>
      </c>
    </row>
    <row r="13" spans="2:18">
      <c r="B13" s="76" t="s">
        <v>1705</v>
      </c>
      <c r="C13" s="86" t="s">
        <v>1506</v>
      </c>
      <c r="D13" s="73">
        <v>6028</v>
      </c>
      <c r="E13" s="73"/>
      <c r="F13" s="73" t="s">
        <v>527</v>
      </c>
      <c r="G13" s="93">
        <v>43100</v>
      </c>
      <c r="H13" s="73"/>
      <c r="I13" s="83">
        <v>7.5500000004859</v>
      </c>
      <c r="J13" s="86" t="s">
        <v>28</v>
      </c>
      <c r="K13" s="86" t="s">
        <v>122</v>
      </c>
      <c r="L13" s="87">
        <v>6.4500000003376606E-2</v>
      </c>
      <c r="M13" s="87">
        <v>6.4500000003376606E-2</v>
      </c>
      <c r="N13" s="83">
        <v>5843.3123490000007</v>
      </c>
      <c r="O13" s="85">
        <v>103.9</v>
      </c>
      <c r="P13" s="83">
        <v>6.0712015309999998</v>
      </c>
      <c r="Q13" s="84">
        <f t="shared" si="0"/>
        <v>6.6675831669474927E-3</v>
      </c>
      <c r="R13" s="84">
        <f>P13/'סכום נכסי הקרן'!$C$42</f>
        <v>3.5337445449621963E-4</v>
      </c>
    </row>
    <row r="14" spans="2:18">
      <c r="B14" s="76" t="s">
        <v>1705</v>
      </c>
      <c r="C14" s="86" t="s">
        <v>1506</v>
      </c>
      <c r="D14" s="73">
        <v>6869</v>
      </c>
      <c r="E14" s="73"/>
      <c r="F14" s="73" t="s">
        <v>527</v>
      </c>
      <c r="G14" s="93">
        <v>43555</v>
      </c>
      <c r="H14" s="73"/>
      <c r="I14" s="83">
        <v>3.6000000007802551</v>
      </c>
      <c r="J14" s="86" t="s">
        <v>28</v>
      </c>
      <c r="K14" s="86" t="s">
        <v>122</v>
      </c>
      <c r="L14" s="87">
        <v>5.340000000546178E-2</v>
      </c>
      <c r="M14" s="87">
        <v>5.340000000546178E-2</v>
      </c>
      <c r="N14" s="83">
        <v>1258.353014</v>
      </c>
      <c r="O14" s="85">
        <v>101.85</v>
      </c>
      <c r="P14" s="83">
        <v>1.2816325449999999</v>
      </c>
      <c r="Q14" s="84">
        <f t="shared" si="0"/>
        <v>1.4075288951652615E-3</v>
      </c>
      <c r="R14" s="84">
        <f>P14/'סכום נכסי הקרן'!$C$42</f>
        <v>7.4597458038817423E-5</v>
      </c>
    </row>
    <row r="15" spans="2:18">
      <c r="B15" s="76" t="s">
        <v>1705</v>
      </c>
      <c r="C15" s="86" t="s">
        <v>1506</v>
      </c>
      <c r="D15" s="73">
        <v>6870</v>
      </c>
      <c r="E15" s="73"/>
      <c r="F15" s="73" t="s">
        <v>527</v>
      </c>
      <c r="G15" s="93">
        <v>43555</v>
      </c>
      <c r="H15" s="73"/>
      <c r="I15" s="83">
        <v>5.259999999960538</v>
      </c>
      <c r="J15" s="86" t="s">
        <v>28</v>
      </c>
      <c r="K15" s="86" t="s">
        <v>122</v>
      </c>
      <c r="L15" s="87">
        <v>4.3499999999999997E-2</v>
      </c>
      <c r="M15" s="87">
        <v>4.3499999999999997E-2</v>
      </c>
      <c r="N15" s="83">
        <v>15044.78118</v>
      </c>
      <c r="O15" s="85">
        <v>101.06</v>
      </c>
      <c r="P15" s="83">
        <v>15.20425586</v>
      </c>
      <c r="Q15" s="84">
        <f t="shared" si="0"/>
        <v>1.6697788719492727E-2</v>
      </c>
      <c r="R15" s="84">
        <f>P15/'סכום נכסי הקרן'!$C$42</f>
        <v>8.8496413652463396E-4</v>
      </c>
    </row>
    <row r="16" spans="2:18">
      <c r="B16" s="76" t="s">
        <v>1705</v>
      </c>
      <c r="C16" s="86" t="s">
        <v>1506</v>
      </c>
      <c r="D16" s="73">
        <v>6868</v>
      </c>
      <c r="E16" s="73"/>
      <c r="F16" s="73" t="s">
        <v>527</v>
      </c>
      <c r="G16" s="93">
        <v>43555</v>
      </c>
      <c r="H16" s="73"/>
      <c r="I16" s="83">
        <v>5.1200000037317182</v>
      </c>
      <c r="J16" s="86" t="s">
        <v>28</v>
      </c>
      <c r="K16" s="86" t="s">
        <v>122</v>
      </c>
      <c r="L16" s="87">
        <v>5.2300000035642703E-2</v>
      </c>
      <c r="M16" s="87">
        <v>5.2300000035642703E-2</v>
      </c>
      <c r="N16" s="83">
        <v>337.20899100000003</v>
      </c>
      <c r="O16" s="85">
        <v>123.97</v>
      </c>
      <c r="P16" s="83">
        <v>0.41803793700000003</v>
      </c>
      <c r="Q16" s="84">
        <f t="shared" si="0"/>
        <v>4.5910232062870666E-4</v>
      </c>
      <c r="R16" s="84">
        <f>P16/'סכום נכסי הקרן'!$C$42</f>
        <v>2.4331909786194848E-5</v>
      </c>
    </row>
    <row r="17" spans="2:18">
      <c r="B17" s="76" t="s">
        <v>1705</v>
      </c>
      <c r="C17" s="86" t="s">
        <v>1506</v>
      </c>
      <c r="D17" s="73">
        <v>6867</v>
      </c>
      <c r="E17" s="73"/>
      <c r="F17" s="73" t="s">
        <v>527</v>
      </c>
      <c r="G17" s="93">
        <v>43555</v>
      </c>
      <c r="H17" s="73"/>
      <c r="I17" s="83">
        <v>5.1599999972167003</v>
      </c>
      <c r="J17" s="86" t="s">
        <v>28</v>
      </c>
      <c r="K17" s="86" t="s">
        <v>122</v>
      </c>
      <c r="L17" s="87">
        <v>5.139999997430799E-2</v>
      </c>
      <c r="M17" s="87">
        <v>5.139999997430799E-2</v>
      </c>
      <c r="N17" s="83">
        <v>819.13637400000005</v>
      </c>
      <c r="O17" s="85">
        <v>114.04</v>
      </c>
      <c r="P17" s="83">
        <v>0.93414301000000011</v>
      </c>
      <c r="Q17" s="84">
        <f t="shared" si="0"/>
        <v>1.0259050333273584E-3</v>
      </c>
      <c r="R17" s="84">
        <f>P17/'סכום נכסי הקרן'!$C$42</f>
        <v>5.4371819959307936E-5</v>
      </c>
    </row>
    <row r="18" spans="2:18">
      <c r="B18" s="76" t="s">
        <v>1705</v>
      </c>
      <c r="C18" s="86" t="s">
        <v>1506</v>
      </c>
      <c r="D18" s="73">
        <v>6866</v>
      </c>
      <c r="E18" s="73"/>
      <c r="F18" s="73" t="s">
        <v>527</v>
      </c>
      <c r="G18" s="93">
        <v>43555</v>
      </c>
      <c r="H18" s="73"/>
      <c r="I18" s="83">
        <v>5.8600000014440026</v>
      </c>
      <c r="J18" s="86" t="s">
        <v>28</v>
      </c>
      <c r="K18" s="86" t="s">
        <v>122</v>
      </c>
      <c r="L18" s="87">
        <v>3.2200000006777973E-2</v>
      </c>
      <c r="M18" s="87">
        <v>3.2200000006777973E-2</v>
      </c>
      <c r="N18" s="83">
        <v>1232.04033</v>
      </c>
      <c r="O18" s="85">
        <v>110.17</v>
      </c>
      <c r="P18" s="83">
        <v>1.3573386639999998</v>
      </c>
      <c r="Q18" s="84">
        <f t="shared" si="0"/>
        <v>1.4906717198766297E-3</v>
      </c>
      <c r="R18" s="84">
        <f>P18/'סכום נכסי הקרן'!$C$42</f>
        <v>7.9003934807386232E-5</v>
      </c>
    </row>
    <row r="19" spans="2:18">
      <c r="B19" s="76" t="s">
        <v>1705</v>
      </c>
      <c r="C19" s="86" t="s">
        <v>1506</v>
      </c>
      <c r="D19" s="73">
        <v>6865</v>
      </c>
      <c r="E19" s="73"/>
      <c r="F19" s="73" t="s">
        <v>527</v>
      </c>
      <c r="G19" s="93">
        <v>43555</v>
      </c>
      <c r="H19" s="73"/>
      <c r="I19" s="83">
        <v>4.1499999986471643</v>
      </c>
      <c r="J19" s="86" t="s">
        <v>28</v>
      </c>
      <c r="K19" s="86" t="s">
        <v>122</v>
      </c>
      <c r="L19" s="87">
        <v>2.3599999998453903E-2</v>
      </c>
      <c r="M19" s="87">
        <v>2.3599999998453903E-2</v>
      </c>
      <c r="N19" s="83">
        <v>635.97787000000005</v>
      </c>
      <c r="O19" s="85">
        <v>122.04</v>
      </c>
      <c r="P19" s="83">
        <v>0.77614746700000004</v>
      </c>
      <c r="Q19" s="84">
        <f t="shared" si="0"/>
        <v>8.5238939271148611E-4</v>
      </c>
      <c r="R19" s="84">
        <f>P19/'סכום נכסי הקרן'!$C$42</f>
        <v>4.5175684970973442E-5</v>
      </c>
    </row>
    <row r="20" spans="2:18">
      <c r="B20" s="76" t="s">
        <v>1705</v>
      </c>
      <c r="C20" s="86" t="s">
        <v>1506</v>
      </c>
      <c r="D20" s="73">
        <v>5212</v>
      </c>
      <c r="E20" s="73"/>
      <c r="F20" s="73" t="s">
        <v>527</v>
      </c>
      <c r="G20" s="93">
        <v>42643</v>
      </c>
      <c r="H20" s="73"/>
      <c r="I20" s="83">
        <v>6.88000000002297</v>
      </c>
      <c r="J20" s="86" t="s">
        <v>28</v>
      </c>
      <c r="K20" s="86" t="s">
        <v>122</v>
      </c>
      <c r="L20" s="87">
        <v>4.6700000000452227E-2</v>
      </c>
      <c r="M20" s="87">
        <v>4.6700000000452227E-2</v>
      </c>
      <c r="N20" s="83">
        <v>13995.568827999999</v>
      </c>
      <c r="O20" s="85">
        <v>99.54</v>
      </c>
      <c r="P20" s="83">
        <v>13.931189211000001</v>
      </c>
      <c r="Q20" s="84">
        <f t="shared" si="0"/>
        <v>1.5299667158886828E-2</v>
      </c>
      <c r="R20" s="84">
        <f>P20/'סכום נכסי הקרן'!$C$42</f>
        <v>8.1086525670148203E-4</v>
      </c>
    </row>
    <row r="21" spans="2:18">
      <c r="B21" s="76" t="s">
        <v>1705</v>
      </c>
      <c r="C21" s="86" t="s">
        <v>1506</v>
      </c>
      <c r="D21" s="73">
        <v>5211</v>
      </c>
      <c r="E21" s="73"/>
      <c r="F21" s="73" t="s">
        <v>527</v>
      </c>
      <c r="G21" s="93">
        <v>42643</v>
      </c>
      <c r="H21" s="73"/>
      <c r="I21" s="83">
        <v>4.7000000001675204</v>
      </c>
      <c r="J21" s="86" t="s">
        <v>28</v>
      </c>
      <c r="K21" s="86" t="s">
        <v>122</v>
      </c>
      <c r="L21" s="87">
        <v>4.3700000002214974E-2</v>
      </c>
      <c r="M21" s="87">
        <v>4.3700000002214974E-2</v>
      </c>
      <c r="N21" s="83">
        <v>10945.307554999999</v>
      </c>
      <c r="O21" s="85">
        <v>98.17</v>
      </c>
      <c r="P21" s="83">
        <v>10.745008426</v>
      </c>
      <c r="Q21" s="84">
        <f t="shared" si="0"/>
        <v>1.1800503894342982E-2</v>
      </c>
      <c r="R21" s="84">
        <f>P21/'סכום נכסי הקרן'!$C$42</f>
        <v>6.2541351521724561E-4</v>
      </c>
    </row>
    <row r="22" spans="2:18">
      <c r="B22" s="76" t="s">
        <v>1705</v>
      </c>
      <c r="C22" s="86" t="s">
        <v>1506</v>
      </c>
      <c r="D22" s="73">
        <v>6027</v>
      </c>
      <c r="E22" s="73"/>
      <c r="F22" s="73" t="s">
        <v>527</v>
      </c>
      <c r="G22" s="93">
        <v>43100</v>
      </c>
      <c r="H22" s="73"/>
      <c r="I22" s="83">
        <v>8.0799999999394014</v>
      </c>
      <c r="J22" s="86" t="s">
        <v>28</v>
      </c>
      <c r="K22" s="86" t="s">
        <v>122</v>
      </c>
      <c r="L22" s="87">
        <v>4.5399999999697016E-2</v>
      </c>
      <c r="M22" s="87">
        <v>4.5399999999697016E-2</v>
      </c>
      <c r="N22" s="83">
        <v>22910.446157999999</v>
      </c>
      <c r="O22" s="85">
        <v>100.84</v>
      </c>
      <c r="P22" s="83">
        <v>23.102893905000002</v>
      </c>
      <c r="Q22" s="84">
        <f t="shared" si="0"/>
        <v>2.5372319749593211E-2</v>
      </c>
      <c r="R22" s="84">
        <f>P22/'סכום נכסי הקרן'!$C$42</f>
        <v>1.3447045843030529E-3</v>
      </c>
    </row>
    <row r="23" spans="2:18">
      <c r="B23" s="76" t="s">
        <v>1705</v>
      </c>
      <c r="C23" s="86" t="s">
        <v>1506</v>
      </c>
      <c r="D23" s="73">
        <v>5025</v>
      </c>
      <c r="E23" s="73"/>
      <c r="F23" s="73" t="s">
        <v>527</v>
      </c>
      <c r="G23" s="93">
        <v>42551</v>
      </c>
      <c r="H23" s="73"/>
      <c r="I23" s="83">
        <v>7.5400000000559544</v>
      </c>
      <c r="J23" s="86" t="s">
        <v>28</v>
      </c>
      <c r="K23" s="86" t="s">
        <v>122</v>
      </c>
      <c r="L23" s="87">
        <v>4.8700000000629469E-2</v>
      </c>
      <c r="M23" s="87">
        <v>4.8700000000629469E-2</v>
      </c>
      <c r="N23" s="83">
        <v>14471.249019000003</v>
      </c>
      <c r="O23" s="85">
        <v>98.8</v>
      </c>
      <c r="P23" s="83">
        <v>14.297594030000001</v>
      </c>
      <c r="Q23" s="84">
        <f t="shared" si="0"/>
        <v>1.5702064376468643E-2</v>
      </c>
      <c r="R23" s="84">
        <f>P23/'סכום נכסי הקרן'!$C$42</f>
        <v>8.3219185941394119E-4</v>
      </c>
    </row>
    <row r="24" spans="2:18">
      <c r="B24" s="76" t="s">
        <v>1705</v>
      </c>
      <c r="C24" s="86" t="s">
        <v>1506</v>
      </c>
      <c r="D24" s="73">
        <v>5024</v>
      </c>
      <c r="E24" s="73"/>
      <c r="F24" s="73" t="s">
        <v>527</v>
      </c>
      <c r="G24" s="93">
        <v>42551</v>
      </c>
      <c r="H24" s="73"/>
      <c r="I24" s="83">
        <v>5.6200000000610464</v>
      </c>
      <c r="J24" s="86" t="s">
        <v>28</v>
      </c>
      <c r="K24" s="86" t="s">
        <v>122</v>
      </c>
      <c r="L24" s="87">
        <v>4.3100000000305234E-2</v>
      </c>
      <c r="M24" s="87">
        <v>4.3100000000305234E-2</v>
      </c>
      <c r="N24" s="83">
        <v>9421.7103740000002</v>
      </c>
      <c r="O24" s="85">
        <v>100.84</v>
      </c>
      <c r="P24" s="83">
        <v>9.500852741000001</v>
      </c>
      <c r="Q24" s="84">
        <f t="shared" si="0"/>
        <v>1.0434133257491195E-2</v>
      </c>
      <c r="R24" s="84">
        <f>P24/'סכום נכסי הקרן'!$C$42</f>
        <v>5.5299739886031929E-4</v>
      </c>
    </row>
    <row r="25" spans="2:18">
      <c r="B25" s="76" t="s">
        <v>1705</v>
      </c>
      <c r="C25" s="86" t="s">
        <v>1506</v>
      </c>
      <c r="D25" s="73">
        <v>6026</v>
      </c>
      <c r="E25" s="73"/>
      <c r="F25" s="73" t="s">
        <v>527</v>
      </c>
      <c r="G25" s="93">
        <v>43100</v>
      </c>
      <c r="H25" s="73"/>
      <c r="I25" s="83">
        <v>6.3799999999831547</v>
      </c>
      <c r="J25" s="86" t="s">
        <v>28</v>
      </c>
      <c r="K25" s="86" t="s">
        <v>122</v>
      </c>
      <c r="L25" s="87">
        <v>4.1799999999978021E-2</v>
      </c>
      <c r="M25" s="87">
        <v>4.1799999999978021E-2</v>
      </c>
      <c r="N25" s="83">
        <v>27860.723492000001</v>
      </c>
      <c r="O25" s="85">
        <v>98.02</v>
      </c>
      <c r="P25" s="83">
        <v>27.309081166999999</v>
      </c>
      <c r="Q25" s="84">
        <f t="shared" si="0"/>
        <v>2.9991685989033592E-2</v>
      </c>
      <c r="R25" s="84">
        <f>P25/'סכום נכסי הקרן'!$C$42</f>
        <v>1.5895258312388922E-3</v>
      </c>
    </row>
    <row r="26" spans="2:18">
      <c r="B26" s="76" t="s">
        <v>1705</v>
      </c>
      <c r="C26" s="86" t="s">
        <v>1506</v>
      </c>
      <c r="D26" s="73">
        <v>5023</v>
      </c>
      <c r="E26" s="73"/>
      <c r="F26" s="73" t="s">
        <v>527</v>
      </c>
      <c r="G26" s="93">
        <v>42551</v>
      </c>
      <c r="H26" s="73"/>
      <c r="I26" s="83">
        <v>7.6300000009217097</v>
      </c>
      <c r="J26" s="86" t="s">
        <v>28</v>
      </c>
      <c r="K26" s="86" t="s">
        <v>122</v>
      </c>
      <c r="L26" s="87">
        <v>4.2600000006463939E-2</v>
      </c>
      <c r="M26" s="87">
        <v>4.2600000006463939E-2</v>
      </c>
      <c r="N26" s="83">
        <v>1605.927132</v>
      </c>
      <c r="O26" s="85">
        <v>104.04</v>
      </c>
      <c r="P26" s="83">
        <v>1.6708058420000003</v>
      </c>
      <c r="Q26" s="84">
        <f t="shared" si="0"/>
        <v>1.834931166503676E-3</v>
      </c>
      <c r="R26" s="84">
        <f>P26/'סכום נכסי הקרן'!$C$42</f>
        <v>9.7249300648499101E-5</v>
      </c>
    </row>
    <row r="27" spans="2:18">
      <c r="B27" s="76" t="s">
        <v>1705</v>
      </c>
      <c r="C27" s="86" t="s">
        <v>1506</v>
      </c>
      <c r="D27" s="73">
        <v>5210</v>
      </c>
      <c r="E27" s="73"/>
      <c r="F27" s="73" t="s">
        <v>527</v>
      </c>
      <c r="G27" s="93">
        <v>42643</v>
      </c>
      <c r="H27" s="73"/>
      <c r="I27" s="83">
        <v>7.0500000020162803</v>
      </c>
      <c r="J27" s="86" t="s">
        <v>28</v>
      </c>
      <c r="K27" s="86" t="s">
        <v>122</v>
      </c>
      <c r="L27" s="87">
        <v>3.3900000009409313E-2</v>
      </c>
      <c r="M27" s="87">
        <v>3.3900000009409313E-2</v>
      </c>
      <c r="N27" s="83">
        <v>1226.843543</v>
      </c>
      <c r="O27" s="85">
        <v>109.15</v>
      </c>
      <c r="P27" s="83">
        <v>1.339099166</v>
      </c>
      <c r="Q27" s="84">
        <f t="shared" si="0"/>
        <v>1.47064053342739E-3</v>
      </c>
      <c r="R27" s="84">
        <f>P27/'סכום נכסי הקרן'!$C$42</f>
        <v>7.794230431742073E-5</v>
      </c>
    </row>
    <row r="28" spans="2:18">
      <c r="B28" s="76" t="s">
        <v>1705</v>
      </c>
      <c r="C28" s="86" t="s">
        <v>1506</v>
      </c>
      <c r="D28" s="73">
        <v>6025</v>
      </c>
      <c r="E28" s="73"/>
      <c r="F28" s="73" t="s">
        <v>527</v>
      </c>
      <c r="G28" s="93">
        <v>43100</v>
      </c>
      <c r="H28" s="73"/>
      <c r="I28" s="83">
        <v>8.3600000018432876</v>
      </c>
      <c r="J28" s="86" t="s">
        <v>28</v>
      </c>
      <c r="K28" s="86" t="s">
        <v>122</v>
      </c>
      <c r="L28" s="87">
        <v>3.4900000007857604E-2</v>
      </c>
      <c r="M28" s="87">
        <v>3.4900000007857604E-2</v>
      </c>
      <c r="N28" s="83">
        <v>1542.2571190000003</v>
      </c>
      <c r="O28" s="85">
        <v>109.75</v>
      </c>
      <c r="P28" s="83">
        <v>1.692626983</v>
      </c>
      <c r="Q28" s="84">
        <f t="shared" si="0"/>
        <v>1.8588958251749921E-3</v>
      </c>
      <c r="R28" s="84">
        <f>P28/'סכום נכסי הקרן'!$C$42</f>
        <v>9.8519400769206161E-5</v>
      </c>
    </row>
    <row r="29" spans="2:18">
      <c r="B29" s="76" t="s">
        <v>1705</v>
      </c>
      <c r="C29" s="86" t="s">
        <v>1506</v>
      </c>
      <c r="D29" s="73">
        <v>5022</v>
      </c>
      <c r="E29" s="73"/>
      <c r="F29" s="73" t="s">
        <v>527</v>
      </c>
      <c r="G29" s="93">
        <v>42551</v>
      </c>
      <c r="H29" s="73"/>
      <c r="I29" s="83">
        <v>7.1200000021682683</v>
      </c>
      <c r="J29" s="86" t="s">
        <v>28</v>
      </c>
      <c r="K29" s="86" t="s">
        <v>122</v>
      </c>
      <c r="L29" s="87">
        <v>2.0600000002869767E-2</v>
      </c>
      <c r="M29" s="87">
        <v>2.0600000002869767E-2</v>
      </c>
      <c r="N29" s="83">
        <v>1089.0338790000001</v>
      </c>
      <c r="O29" s="85">
        <v>115.19</v>
      </c>
      <c r="P29" s="83">
        <v>1.2544577939999999</v>
      </c>
      <c r="Q29" s="84">
        <f t="shared" si="0"/>
        <v>1.3776847347616874E-3</v>
      </c>
      <c r="R29" s="84">
        <f>P29/'סכום נכסי הקרן'!$C$42</f>
        <v>7.3015750898696539E-5</v>
      </c>
    </row>
    <row r="30" spans="2:18">
      <c r="B30" s="76" t="s">
        <v>1705</v>
      </c>
      <c r="C30" s="86" t="s">
        <v>1506</v>
      </c>
      <c r="D30" s="73">
        <v>6024</v>
      </c>
      <c r="E30" s="73"/>
      <c r="F30" s="73" t="s">
        <v>527</v>
      </c>
      <c r="G30" s="93">
        <v>43100</v>
      </c>
      <c r="H30" s="73"/>
      <c r="I30" s="83">
        <v>7.5900000022339347</v>
      </c>
      <c r="J30" s="86" t="s">
        <v>28</v>
      </c>
      <c r="K30" s="86" t="s">
        <v>122</v>
      </c>
      <c r="L30" s="87">
        <v>1.450000000479227E-2</v>
      </c>
      <c r="M30" s="87">
        <v>1.450000000479227E-2</v>
      </c>
      <c r="N30" s="83">
        <v>1123.737247</v>
      </c>
      <c r="O30" s="85">
        <v>97.496677174748839</v>
      </c>
      <c r="P30" s="83">
        <v>1.0956064759999999</v>
      </c>
      <c r="Q30" s="84">
        <f t="shared" si="0"/>
        <v>1.2032292553090446E-3</v>
      </c>
      <c r="R30" s="84">
        <f>P30/'סכום נכסי הקרן'!$C$42</f>
        <v>6.3769805502611232E-5</v>
      </c>
    </row>
    <row r="31" spans="2:18">
      <c r="B31" s="76" t="s">
        <v>1705</v>
      </c>
      <c r="C31" s="86" t="s">
        <v>1506</v>
      </c>
      <c r="D31" s="73">
        <v>5209</v>
      </c>
      <c r="E31" s="73"/>
      <c r="F31" s="73" t="s">
        <v>527</v>
      </c>
      <c r="G31" s="93">
        <v>42643</v>
      </c>
      <c r="H31" s="73"/>
      <c r="I31" s="83">
        <v>6.1499999977125501</v>
      </c>
      <c r="J31" s="86" t="s">
        <v>28</v>
      </c>
      <c r="K31" s="86" t="s">
        <v>122</v>
      </c>
      <c r="L31" s="87">
        <v>1.8599999990850203E-2</v>
      </c>
      <c r="M31" s="87">
        <v>1.8599999990850203E-2</v>
      </c>
      <c r="N31" s="83">
        <v>834.50717899999984</v>
      </c>
      <c r="O31" s="85">
        <v>115.25</v>
      </c>
      <c r="P31" s="83">
        <v>0.961769808</v>
      </c>
      <c r="Q31" s="84">
        <f t="shared" si="0"/>
        <v>1.0562456458668859E-3</v>
      </c>
      <c r="R31" s="84">
        <f>P31/'סכום נכסי הקרן'!$C$42</f>
        <v>5.5979838507675769E-5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4.401730274696015</v>
      </c>
      <c r="J33" s="71"/>
      <c r="K33" s="71"/>
      <c r="L33" s="71"/>
      <c r="M33" s="91">
        <v>7.0520757671271653E-2</v>
      </c>
      <c r="N33" s="80"/>
      <c r="O33" s="82"/>
      <c r="P33" s="80">
        <f>SUM(P34:P257)</f>
        <v>461.5384637260002</v>
      </c>
      <c r="Q33" s="81">
        <f t="shared" si="0"/>
        <v>0.50687595790143525</v>
      </c>
      <c r="R33" s="81">
        <f>P33/'סכום נכסי הקרן'!$C$42</f>
        <v>2.6863859157930919E-2</v>
      </c>
    </row>
    <row r="34" spans="2:18">
      <c r="B34" s="76" t="s">
        <v>1706</v>
      </c>
      <c r="C34" s="86" t="s">
        <v>1507</v>
      </c>
      <c r="D34" s="73" t="s">
        <v>1508</v>
      </c>
      <c r="E34" s="73"/>
      <c r="F34" s="73" t="s">
        <v>335</v>
      </c>
      <c r="G34" s="93">
        <v>42368</v>
      </c>
      <c r="H34" s="73" t="s">
        <v>295</v>
      </c>
      <c r="I34" s="83">
        <v>7.2400000013304613</v>
      </c>
      <c r="J34" s="86" t="s">
        <v>118</v>
      </c>
      <c r="K34" s="86" t="s">
        <v>122</v>
      </c>
      <c r="L34" s="87">
        <v>3.1699999999999999E-2</v>
      </c>
      <c r="M34" s="87">
        <v>2.3799999993347695E-2</v>
      </c>
      <c r="N34" s="83">
        <v>257.95598799999999</v>
      </c>
      <c r="O34" s="85">
        <v>116.55</v>
      </c>
      <c r="P34" s="83">
        <v>0.30064769000000002</v>
      </c>
      <c r="Q34" s="84">
        <f t="shared" si="0"/>
        <v>3.3018068446419492E-4</v>
      </c>
      <c r="R34" s="84">
        <f>P34/'סכום נכסי הקרן'!$C$42</f>
        <v>1.7499207184413685E-5</v>
      </c>
    </row>
    <row r="35" spans="2:18">
      <c r="B35" s="76" t="s">
        <v>1706</v>
      </c>
      <c r="C35" s="86" t="s">
        <v>1507</v>
      </c>
      <c r="D35" s="73" t="s">
        <v>1509</v>
      </c>
      <c r="E35" s="73"/>
      <c r="F35" s="73" t="s">
        <v>335</v>
      </c>
      <c r="G35" s="93">
        <v>42388</v>
      </c>
      <c r="H35" s="73" t="s">
        <v>295</v>
      </c>
      <c r="I35" s="83">
        <v>7.2300000022547097</v>
      </c>
      <c r="J35" s="86" t="s">
        <v>118</v>
      </c>
      <c r="K35" s="86" t="s">
        <v>122</v>
      </c>
      <c r="L35" s="87">
        <v>3.1899999999999998E-2</v>
      </c>
      <c r="M35" s="87">
        <v>2.4E-2</v>
      </c>
      <c r="N35" s="83">
        <v>361.13838600000003</v>
      </c>
      <c r="O35" s="85">
        <v>116.67</v>
      </c>
      <c r="P35" s="83">
        <v>0.421340135</v>
      </c>
      <c r="Q35" s="84">
        <f t="shared" si="0"/>
        <v>4.6272889762278332E-4</v>
      </c>
      <c r="R35" s="84">
        <f>P35/'סכום נכסי הקרן'!$C$42</f>
        <v>2.4524114312914997E-5</v>
      </c>
    </row>
    <row r="36" spans="2:18">
      <c r="B36" s="76" t="s">
        <v>1706</v>
      </c>
      <c r="C36" s="86" t="s">
        <v>1507</v>
      </c>
      <c r="D36" s="73" t="s">
        <v>1510</v>
      </c>
      <c r="E36" s="73"/>
      <c r="F36" s="73" t="s">
        <v>335</v>
      </c>
      <c r="G36" s="93">
        <v>42509</v>
      </c>
      <c r="H36" s="73" t="s">
        <v>295</v>
      </c>
      <c r="I36" s="83">
        <v>7.2899999924085588</v>
      </c>
      <c r="J36" s="86" t="s">
        <v>118</v>
      </c>
      <c r="K36" s="86" t="s">
        <v>122</v>
      </c>
      <c r="L36" s="87">
        <v>2.7400000000000001E-2</v>
      </c>
      <c r="M36" s="87">
        <v>2.609999998442147E-2</v>
      </c>
      <c r="N36" s="83">
        <v>361.13838600000003</v>
      </c>
      <c r="O36" s="85">
        <v>111.98</v>
      </c>
      <c r="P36" s="83">
        <v>0.40440278299999999</v>
      </c>
      <c r="Q36" s="84">
        <f t="shared" si="0"/>
        <v>4.4412776858576659E-4</v>
      </c>
      <c r="R36" s="84">
        <f>P36/'סכום נכסי הקרן'!$C$42</f>
        <v>2.3538275267208896E-5</v>
      </c>
    </row>
    <row r="37" spans="2:18">
      <c r="B37" s="76" t="s">
        <v>1706</v>
      </c>
      <c r="C37" s="86" t="s">
        <v>1507</v>
      </c>
      <c r="D37" s="73" t="s">
        <v>1511</v>
      </c>
      <c r="E37" s="73"/>
      <c r="F37" s="73" t="s">
        <v>335</v>
      </c>
      <c r="G37" s="93">
        <v>42723</v>
      </c>
      <c r="H37" s="73" t="s">
        <v>295</v>
      </c>
      <c r="I37" s="83">
        <v>7.2000000342700687</v>
      </c>
      <c r="J37" s="86" t="s">
        <v>118</v>
      </c>
      <c r="K37" s="86" t="s">
        <v>122</v>
      </c>
      <c r="L37" s="87">
        <v>3.15E-2</v>
      </c>
      <c r="M37" s="87">
        <v>2.8300000179917861E-2</v>
      </c>
      <c r="N37" s="83">
        <v>51.591197000000001</v>
      </c>
      <c r="O37" s="85">
        <v>113.12</v>
      </c>
      <c r="P37" s="83">
        <v>5.8359965E-2</v>
      </c>
      <c r="Q37" s="84">
        <f t="shared" si="0"/>
        <v>6.4092736548238439E-5</v>
      </c>
      <c r="R37" s="84">
        <f>P37/'סכום נכסי הקרן'!$C$42</f>
        <v>3.3968433910472786E-6</v>
      </c>
    </row>
    <row r="38" spans="2:18">
      <c r="B38" s="76" t="s">
        <v>1706</v>
      </c>
      <c r="C38" s="86" t="s">
        <v>1507</v>
      </c>
      <c r="D38" s="73" t="s">
        <v>1512</v>
      </c>
      <c r="E38" s="73"/>
      <c r="F38" s="73" t="s">
        <v>335</v>
      </c>
      <c r="G38" s="93">
        <v>42918</v>
      </c>
      <c r="H38" s="73" t="s">
        <v>295</v>
      </c>
      <c r="I38" s="83">
        <v>7.1399999937911831</v>
      </c>
      <c r="J38" s="86" t="s">
        <v>118</v>
      </c>
      <c r="K38" s="86" t="s">
        <v>122</v>
      </c>
      <c r="L38" s="87">
        <v>3.1899999999999998E-2</v>
      </c>
      <c r="M38" s="87">
        <v>3.1799999960489343E-2</v>
      </c>
      <c r="N38" s="83">
        <v>257.95598799999999</v>
      </c>
      <c r="O38" s="85">
        <v>109.89</v>
      </c>
      <c r="P38" s="83">
        <v>0.28346783399999997</v>
      </c>
      <c r="Q38" s="84">
        <f t="shared" si="0"/>
        <v>3.1131322995930146E-4</v>
      </c>
      <c r="R38" s="84">
        <f>P38/'סכום נכסי הקרן'!$C$42</f>
        <v>1.6499253186621803E-5</v>
      </c>
    </row>
    <row r="39" spans="2:18">
      <c r="B39" s="76" t="s">
        <v>1706</v>
      </c>
      <c r="C39" s="86" t="s">
        <v>1507</v>
      </c>
      <c r="D39" s="73" t="s">
        <v>1513</v>
      </c>
      <c r="E39" s="73"/>
      <c r="F39" s="73" t="s">
        <v>335</v>
      </c>
      <c r="G39" s="93">
        <v>43915</v>
      </c>
      <c r="H39" s="73" t="s">
        <v>295</v>
      </c>
      <c r="I39" s="83">
        <v>7.1499999950923163</v>
      </c>
      <c r="J39" s="86" t="s">
        <v>118</v>
      </c>
      <c r="K39" s="86" t="s">
        <v>122</v>
      </c>
      <c r="L39" s="87">
        <v>2.6600000000000002E-2</v>
      </c>
      <c r="M39" s="87">
        <v>3.989999996870195E-2</v>
      </c>
      <c r="N39" s="83">
        <v>543.06524100000001</v>
      </c>
      <c r="O39" s="85">
        <v>99.43</v>
      </c>
      <c r="P39" s="83">
        <v>0.53996973100000001</v>
      </c>
      <c r="Q39" s="84">
        <f t="shared" si="0"/>
        <v>5.9301162557253383E-4</v>
      </c>
      <c r="R39" s="84">
        <f>P39/'סכום נכסי הקרן'!$C$42</f>
        <v>3.1428953257818559E-5</v>
      </c>
    </row>
    <row r="40" spans="2:18">
      <c r="B40" s="76" t="s">
        <v>1706</v>
      </c>
      <c r="C40" s="86" t="s">
        <v>1507</v>
      </c>
      <c r="D40" s="73" t="s">
        <v>1514</v>
      </c>
      <c r="E40" s="73"/>
      <c r="F40" s="73" t="s">
        <v>335</v>
      </c>
      <c r="G40" s="93">
        <v>44168</v>
      </c>
      <c r="H40" s="73" t="s">
        <v>295</v>
      </c>
      <c r="I40" s="83">
        <v>7.2600000042286954</v>
      </c>
      <c r="J40" s="86" t="s">
        <v>118</v>
      </c>
      <c r="K40" s="86" t="s">
        <v>122</v>
      </c>
      <c r="L40" s="87">
        <v>1.89E-2</v>
      </c>
      <c r="M40" s="87">
        <v>4.3600000026329605E-2</v>
      </c>
      <c r="N40" s="83">
        <v>550.01277000000005</v>
      </c>
      <c r="O40" s="85">
        <v>91.15</v>
      </c>
      <c r="P40" s="83">
        <v>0.50133663799999995</v>
      </c>
      <c r="Q40" s="84">
        <f t="shared" si="0"/>
        <v>5.5058355606130984E-4</v>
      </c>
      <c r="R40" s="84">
        <f>P40/'סכום נכסי הקרן'!$C$42</f>
        <v>2.9180313001903993E-5</v>
      </c>
    </row>
    <row r="41" spans="2:18">
      <c r="B41" s="76" t="s">
        <v>1706</v>
      </c>
      <c r="C41" s="86" t="s">
        <v>1507</v>
      </c>
      <c r="D41" s="73" t="s">
        <v>1515</v>
      </c>
      <c r="E41" s="73"/>
      <c r="F41" s="73" t="s">
        <v>335</v>
      </c>
      <c r="G41" s="93">
        <v>44277</v>
      </c>
      <c r="H41" s="73" t="s">
        <v>295</v>
      </c>
      <c r="I41" s="83">
        <v>7.0999999961251152</v>
      </c>
      <c r="J41" s="86" t="s">
        <v>118</v>
      </c>
      <c r="K41" s="86" t="s">
        <v>122</v>
      </c>
      <c r="L41" s="87">
        <v>1.9E-2</v>
      </c>
      <c r="M41" s="87">
        <v>5.7099999967422266E-2</v>
      </c>
      <c r="N41" s="83">
        <v>836.38797099999999</v>
      </c>
      <c r="O41" s="85">
        <v>83.31</v>
      </c>
      <c r="P41" s="83">
        <v>0.69679483699999989</v>
      </c>
      <c r="Q41" s="84">
        <f t="shared" si="0"/>
        <v>7.6524185571416527E-4</v>
      </c>
      <c r="R41" s="84">
        <f>P41/'סכום נכסי הקרן'!$C$42</f>
        <v>4.0556962927913265E-5</v>
      </c>
    </row>
    <row r="42" spans="2:18">
      <c r="B42" s="76" t="s">
        <v>1707</v>
      </c>
      <c r="C42" s="86" t="s">
        <v>1507</v>
      </c>
      <c r="D42" s="73" t="s">
        <v>1516</v>
      </c>
      <c r="E42" s="73"/>
      <c r="F42" s="73" t="s">
        <v>344</v>
      </c>
      <c r="G42" s="93">
        <v>42122</v>
      </c>
      <c r="H42" s="73" t="s">
        <v>120</v>
      </c>
      <c r="I42" s="83">
        <v>4.3999999998652326</v>
      </c>
      <c r="J42" s="86" t="s">
        <v>325</v>
      </c>
      <c r="K42" s="86" t="s">
        <v>122</v>
      </c>
      <c r="L42" s="87">
        <v>2.98E-2</v>
      </c>
      <c r="M42" s="87">
        <v>2.589999999944408E-2</v>
      </c>
      <c r="N42" s="83">
        <v>5278.4251619999995</v>
      </c>
      <c r="O42" s="85">
        <v>112.46</v>
      </c>
      <c r="P42" s="83">
        <v>5.9361168869999998</v>
      </c>
      <c r="Q42" s="84">
        <f t="shared" si="0"/>
        <v>6.5192289912792143E-3</v>
      </c>
      <c r="R42" s="84">
        <f>P42/'סכום נכסי הקרן'!$C$42</f>
        <v>3.4551184902338605E-4</v>
      </c>
    </row>
    <row r="43" spans="2:18">
      <c r="B43" s="76" t="s">
        <v>1708</v>
      </c>
      <c r="C43" s="86" t="s">
        <v>1507</v>
      </c>
      <c r="D43" s="73" t="s">
        <v>1517</v>
      </c>
      <c r="E43" s="73"/>
      <c r="F43" s="73" t="s">
        <v>1518</v>
      </c>
      <c r="G43" s="93">
        <v>40742</v>
      </c>
      <c r="H43" s="73" t="s">
        <v>1505</v>
      </c>
      <c r="I43" s="83">
        <v>3.3099999996936513</v>
      </c>
      <c r="J43" s="86" t="s">
        <v>315</v>
      </c>
      <c r="K43" s="86" t="s">
        <v>122</v>
      </c>
      <c r="L43" s="87">
        <v>4.4999999999999998E-2</v>
      </c>
      <c r="M43" s="87">
        <v>1.6099999998978837E-2</v>
      </c>
      <c r="N43" s="83">
        <v>1963.7379900000001</v>
      </c>
      <c r="O43" s="85">
        <v>124.67</v>
      </c>
      <c r="P43" s="83">
        <v>2.4481921249999998</v>
      </c>
      <c r="Q43" s="84">
        <f t="shared" si="0"/>
        <v>2.6886810656431511E-3</v>
      </c>
      <c r="R43" s="84">
        <f>P43/'סכום נכסי הקרן'!$C$42</f>
        <v>1.4249709093931503E-4</v>
      </c>
    </row>
    <row r="44" spans="2:18">
      <c r="B44" s="76" t="s">
        <v>1709</v>
      </c>
      <c r="C44" s="86" t="s">
        <v>1507</v>
      </c>
      <c r="D44" s="73" t="s">
        <v>1519</v>
      </c>
      <c r="E44" s="73"/>
      <c r="F44" s="73" t="s">
        <v>409</v>
      </c>
      <c r="G44" s="93">
        <v>43431</v>
      </c>
      <c r="H44" s="73" t="s">
        <v>295</v>
      </c>
      <c r="I44" s="83">
        <v>7.9599999990794919</v>
      </c>
      <c r="J44" s="86" t="s">
        <v>325</v>
      </c>
      <c r="K44" s="86" t="s">
        <v>122</v>
      </c>
      <c r="L44" s="87">
        <v>3.6600000000000001E-2</v>
      </c>
      <c r="M44" s="87">
        <v>3.7199999993096193E-2</v>
      </c>
      <c r="N44" s="83">
        <v>160.52574999999999</v>
      </c>
      <c r="O44" s="85">
        <v>108.28</v>
      </c>
      <c r="P44" s="83">
        <v>0.173817271</v>
      </c>
      <c r="Q44" s="84">
        <f t="shared" si="0"/>
        <v>1.9089155652743733E-4</v>
      </c>
      <c r="R44" s="84">
        <f>P44/'סכום נכסי הקרן'!$C$42</f>
        <v>1.0117039107995076E-5</v>
      </c>
    </row>
    <row r="45" spans="2:18">
      <c r="B45" s="76" t="s">
        <v>1709</v>
      </c>
      <c r="C45" s="86" t="s">
        <v>1507</v>
      </c>
      <c r="D45" s="73" t="s">
        <v>1520</v>
      </c>
      <c r="E45" s="73"/>
      <c r="F45" s="73" t="s">
        <v>409</v>
      </c>
      <c r="G45" s="93">
        <v>43276</v>
      </c>
      <c r="H45" s="73" t="s">
        <v>295</v>
      </c>
      <c r="I45" s="83">
        <v>8.0200000003584115</v>
      </c>
      <c r="J45" s="86" t="s">
        <v>325</v>
      </c>
      <c r="K45" s="86" t="s">
        <v>122</v>
      </c>
      <c r="L45" s="87">
        <v>3.2599999999999997E-2</v>
      </c>
      <c r="M45" s="87">
        <v>3.809999996595094E-2</v>
      </c>
      <c r="N45" s="83">
        <v>159.93646000000001</v>
      </c>
      <c r="O45" s="85">
        <v>104.67</v>
      </c>
      <c r="P45" s="83">
        <v>0.16740549699999999</v>
      </c>
      <c r="Q45" s="84">
        <f t="shared" si="0"/>
        <v>1.8384994603660093E-4</v>
      </c>
      <c r="R45" s="84">
        <f>P45/'סכום נכסי הקרן'!$C$42</f>
        <v>9.7438416234388585E-6</v>
      </c>
    </row>
    <row r="46" spans="2:18">
      <c r="B46" s="76" t="s">
        <v>1709</v>
      </c>
      <c r="C46" s="86" t="s">
        <v>1507</v>
      </c>
      <c r="D46" s="73" t="s">
        <v>1521</v>
      </c>
      <c r="E46" s="73"/>
      <c r="F46" s="73" t="s">
        <v>409</v>
      </c>
      <c r="G46" s="93">
        <v>43222</v>
      </c>
      <c r="H46" s="73" t="s">
        <v>295</v>
      </c>
      <c r="I46" s="83">
        <v>8.0300000004974486</v>
      </c>
      <c r="J46" s="86" t="s">
        <v>325</v>
      </c>
      <c r="K46" s="86" t="s">
        <v>122</v>
      </c>
      <c r="L46" s="87">
        <v>3.2199999999999999E-2</v>
      </c>
      <c r="M46" s="87">
        <v>3.8200000007461737E-2</v>
      </c>
      <c r="N46" s="83">
        <v>764.28335800000002</v>
      </c>
      <c r="O46" s="85">
        <v>105.21</v>
      </c>
      <c r="P46" s="83">
        <v>0.80410252000000004</v>
      </c>
      <c r="Q46" s="84">
        <f t="shared" si="0"/>
        <v>8.8309050514568733E-4</v>
      </c>
      <c r="R46" s="84">
        <f>P46/'סכום נכסי הקרן'!$C$42</f>
        <v>4.6802809610774482E-5</v>
      </c>
    </row>
    <row r="47" spans="2:18">
      <c r="B47" s="76" t="s">
        <v>1709</v>
      </c>
      <c r="C47" s="86" t="s">
        <v>1507</v>
      </c>
      <c r="D47" s="73" t="s">
        <v>1522</v>
      </c>
      <c r="E47" s="73"/>
      <c r="F47" s="73" t="s">
        <v>409</v>
      </c>
      <c r="G47" s="93">
        <v>43922</v>
      </c>
      <c r="H47" s="73" t="s">
        <v>295</v>
      </c>
      <c r="I47" s="83">
        <v>8.2199999828456392</v>
      </c>
      <c r="J47" s="86" t="s">
        <v>325</v>
      </c>
      <c r="K47" s="86" t="s">
        <v>122</v>
      </c>
      <c r="L47" s="87">
        <v>2.7699999999999999E-2</v>
      </c>
      <c r="M47" s="87">
        <v>3.3699999953976108E-2</v>
      </c>
      <c r="N47" s="83">
        <v>183.88634500000001</v>
      </c>
      <c r="O47" s="85">
        <v>103.98</v>
      </c>
      <c r="P47" s="83">
        <v>0.191205024</v>
      </c>
      <c r="Q47" s="84">
        <f t="shared" si="0"/>
        <v>2.099873300117916E-4</v>
      </c>
      <c r="R47" s="84">
        <f>P47/'סכום נכסי הקרן'!$C$42</f>
        <v>1.1129093756472204E-5</v>
      </c>
    </row>
    <row r="48" spans="2:18">
      <c r="B48" s="76" t="s">
        <v>1709</v>
      </c>
      <c r="C48" s="86" t="s">
        <v>1507</v>
      </c>
      <c r="D48" s="73" t="s">
        <v>1523</v>
      </c>
      <c r="E48" s="73"/>
      <c r="F48" s="73" t="s">
        <v>409</v>
      </c>
      <c r="G48" s="93">
        <v>43978</v>
      </c>
      <c r="H48" s="73" t="s">
        <v>295</v>
      </c>
      <c r="I48" s="83">
        <v>8.2100000283774044</v>
      </c>
      <c r="J48" s="86" t="s">
        <v>325</v>
      </c>
      <c r="K48" s="86" t="s">
        <v>122</v>
      </c>
      <c r="L48" s="87">
        <v>2.3E-2</v>
      </c>
      <c r="M48" s="87">
        <v>3.9800000141887025E-2</v>
      </c>
      <c r="N48" s="83">
        <v>77.139285999999998</v>
      </c>
      <c r="O48" s="85">
        <v>95.02</v>
      </c>
      <c r="P48" s="83">
        <v>7.3297752000000008E-2</v>
      </c>
      <c r="Q48" s="84">
        <f t="shared" si="0"/>
        <v>8.0497880842014168E-5</v>
      </c>
      <c r="R48" s="84">
        <f>P48/'סכום נכסי הקרן'!$C$42</f>
        <v>4.2662977001412265E-6</v>
      </c>
    </row>
    <row r="49" spans="2:18">
      <c r="B49" s="76" t="s">
        <v>1709</v>
      </c>
      <c r="C49" s="86" t="s">
        <v>1507</v>
      </c>
      <c r="D49" s="73" t="s">
        <v>1524</v>
      </c>
      <c r="E49" s="73"/>
      <c r="F49" s="73" t="s">
        <v>409</v>
      </c>
      <c r="G49" s="93">
        <v>44010</v>
      </c>
      <c r="H49" s="73" t="s">
        <v>295</v>
      </c>
      <c r="I49" s="83">
        <v>8.3200000050794234</v>
      </c>
      <c r="J49" s="86" t="s">
        <v>325</v>
      </c>
      <c r="K49" s="86" t="s">
        <v>122</v>
      </c>
      <c r="L49" s="87">
        <v>2.2000000000000002E-2</v>
      </c>
      <c r="M49" s="87">
        <v>3.5599999983068592E-2</v>
      </c>
      <c r="N49" s="83">
        <v>120.953974</v>
      </c>
      <c r="O49" s="85">
        <v>97.66</v>
      </c>
      <c r="P49" s="83">
        <v>0.118123645</v>
      </c>
      <c r="Q49" s="84">
        <f t="shared" si="0"/>
        <v>1.2972707675720235E-4</v>
      </c>
      <c r="R49" s="84">
        <f>P49/'סכום נכסי הקרן'!$C$42</f>
        <v>6.8753900528327073E-6</v>
      </c>
    </row>
    <row r="50" spans="2:18">
      <c r="B50" s="76" t="s">
        <v>1709</v>
      </c>
      <c r="C50" s="86" t="s">
        <v>1507</v>
      </c>
      <c r="D50" s="73" t="s">
        <v>1525</v>
      </c>
      <c r="E50" s="73"/>
      <c r="F50" s="73" t="s">
        <v>409</v>
      </c>
      <c r="G50" s="93">
        <v>44133</v>
      </c>
      <c r="H50" s="73" t="s">
        <v>295</v>
      </c>
      <c r="I50" s="83">
        <v>8.1800000068998422</v>
      </c>
      <c r="J50" s="86" t="s">
        <v>325</v>
      </c>
      <c r="K50" s="86" t="s">
        <v>122</v>
      </c>
      <c r="L50" s="87">
        <v>2.3799999999999998E-2</v>
      </c>
      <c r="M50" s="87">
        <v>4.0000000066344646E-2</v>
      </c>
      <c r="N50" s="83">
        <v>157.286933</v>
      </c>
      <c r="O50" s="85">
        <v>95.83</v>
      </c>
      <c r="P50" s="83">
        <v>0.15072807199999999</v>
      </c>
      <c r="Q50" s="84">
        <f t="shared" si="0"/>
        <v>1.655342769503017E-4</v>
      </c>
      <c r="R50" s="84">
        <f>P50/'סכום נכסי הקרן'!$C$42</f>
        <v>8.7731316360196307E-6</v>
      </c>
    </row>
    <row r="51" spans="2:18">
      <c r="B51" s="76" t="s">
        <v>1709</v>
      </c>
      <c r="C51" s="86" t="s">
        <v>1507</v>
      </c>
      <c r="D51" s="73" t="s">
        <v>1526</v>
      </c>
      <c r="E51" s="73"/>
      <c r="F51" s="73" t="s">
        <v>409</v>
      </c>
      <c r="G51" s="93">
        <v>44251</v>
      </c>
      <c r="H51" s="73" t="s">
        <v>295</v>
      </c>
      <c r="I51" s="83">
        <v>8.0400000023556757</v>
      </c>
      <c r="J51" s="86" t="s">
        <v>325</v>
      </c>
      <c r="K51" s="86" t="s">
        <v>122</v>
      </c>
      <c r="L51" s="87">
        <v>2.3599999999999999E-2</v>
      </c>
      <c r="M51" s="87">
        <v>4.6699999999999998E-2</v>
      </c>
      <c r="N51" s="83">
        <v>467.003848</v>
      </c>
      <c r="O51" s="85">
        <v>90.9</v>
      </c>
      <c r="P51" s="83">
        <v>0.42450650000000001</v>
      </c>
      <c r="Q51" s="84">
        <f t="shared" si="0"/>
        <v>4.6620629857325617E-4</v>
      </c>
      <c r="R51" s="84">
        <f>P51/'סכום נכסי הקרן'!$C$42</f>
        <v>2.4708412676080453E-5</v>
      </c>
    </row>
    <row r="52" spans="2:18">
      <c r="B52" s="76" t="s">
        <v>1709</v>
      </c>
      <c r="C52" s="86" t="s">
        <v>1507</v>
      </c>
      <c r="D52" s="73" t="s">
        <v>1527</v>
      </c>
      <c r="E52" s="73"/>
      <c r="F52" s="73" t="s">
        <v>409</v>
      </c>
      <c r="G52" s="93">
        <v>44294</v>
      </c>
      <c r="H52" s="73" t="s">
        <v>295</v>
      </c>
      <c r="I52" s="83">
        <v>7.9799999912525763</v>
      </c>
      <c r="J52" s="86" t="s">
        <v>325</v>
      </c>
      <c r="K52" s="86" t="s">
        <v>122</v>
      </c>
      <c r="L52" s="87">
        <v>2.3199999999999998E-2</v>
      </c>
      <c r="M52" s="87">
        <v>5.0399999937615278E-2</v>
      </c>
      <c r="N52" s="83">
        <v>336.00361400000003</v>
      </c>
      <c r="O52" s="85">
        <v>87.78</v>
      </c>
      <c r="P52" s="83">
        <v>0.29494397099999997</v>
      </c>
      <c r="Q52" s="84">
        <f t="shared" si="0"/>
        <v>3.2391668209181201E-4</v>
      </c>
      <c r="R52" s="84">
        <f>P52/'סכום נכסי הקרן'!$C$42</f>
        <v>1.7167222060886948E-5</v>
      </c>
    </row>
    <row r="53" spans="2:18">
      <c r="B53" s="76" t="s">
        <v>1709</v>
      </c>
      <c r="C53" s="86" t="s">
        <v>1507</v>
      </c>
      <c r="D53" s="73" t="s">
        <v>1528</v>
      </c>
      <c r="E53" s="73"/>
      <c r="F53" s="73" t="s">
        <v>409</v>
      </c>
      <c r="G53" s="93">
        <v>44602</v>
      </c>
      <c r="H53" s="73" t="s">
        <v>295</v>
      </c>
      <c r="I53" s="83">
        <v>7.7500000061686709</v>
      </c>
      <c r="J53" s="86" t="s">
        <v>325</v>
      </c>
      <c r="K53" s="86" t="s">
        <v>122</v>
      </c>
      <c r="L53" s="87">
        <v>2.0899999999999998E-2</v>
      </c>
      <c r="M53" s="87">
        <v>6.3800000064154178E-2</v>
      </c>
      <c r="N53" s="83">
        <v>481.38627300000002</v>
      </c>
      <c r="O53" s="85">
        <v>75.77</v>
      </c>
      <c r="P53" s="83">
        <v>0.36474635699999997</v>
      </c>
      <c r="Q53" s="84">
        <f t="shared" si="0"/>
        <v>4.0057584280817716E-4</v>
      </c>
      <c r="R53" s="84">
        <f>P53/'סכום נכסי הקרן'!$C$42</f>
        <v>2.1230071885478705E-5</v>
      </c>
    </row>
    <row r="54" spans="2:18">
      <c r="B54" s="76" t="s">
        <v>1709</v>
      </c>
      <c r="C54" s="86" t="s">
        <v>1507</v>
      </c>
      <c r="D54" s="73" t="s">
        <v>1529</v>
      </c>
      <c r="E54" s="73"/>
      <c r="F54" s="73" t="s">
        <v>409</v>
      </c>
      <c r="G54" s="93">
        <v>43500</v>
      </c>
      <c r="H54" s="73" t="s">
        <v>295</v>
      </c>
      <c r="I54" s="83">
        <v>8.0500000009140358</v>
      </c>
      <c r="J54" s="86" t="s">
        <v>325</v>
      </c>
      <c r="K54" s="86" t="s">
        <v>122</v>
      </c>
      <c r="L54" s="87">
        <v>3.4500000000000003E-2</v>
      </c>
      <c r="M54" s="87">
        <v>3.5000000000000003E-2</v>
      </c>
      <c r="N54" s="83">
        <v>301.30771299999998</v>
      </c>
      <c r="O54" s="85">
        <v>108.93</v>
      </c>
      <c r="P54" s="83">
        <v>0.32821449400000002</v>
      </c>
      <c r="Q54" s="84">
        <f t="shared" si="0"/>
        <v>3.6045540971889524E-4</v>
      </c>
      <c r="R54" s="84">
        <f>P54/'סכום נכסי הקרן'!$C$42</f>
        <v>1.9103733780337717E-5</v>
      </c>
    </row>
    <row r="55" spans="2:18">
      <c r="B55" s="76" t="s">
        <v>1709</v>
      </c>
      <c r="C55" s="86" t="s">
        <v>1507</v>
      </c>
      <c r="D55" s="73" t="s">
        <v>1530</v>
      </c>
      <c r="E55" s="73"/>
      <c r="F55" s="73" t="s">
        <v>409</v>
      </c>
      <c r="G55" s="93">
        <v>43556</v>
      </c>
      <c r="H55" s="73" t="s">
        <v>295</v>
      </c>
      <c r="I55" s="83">
        <v>8.1399999969517882</v>
      </c>
      <c r="J55" s="86" t="s">
        <v>325</v>
      </c>
      <c r="K55" s="86" t="s">
        <v>122</v>
      </c>
      <c r="L55" s="87">
        <v>3.0499999999999999E-2</v>
      </c>
      <c r="M55" s="87">
        <v>3.4499999979782266E-2</v>
      </c>
      <c r="N55" s="83">
        <v>303.84648800000002</v>
      </c>
      <c r="O55" s="85">
        <v>105.81</v>
      </c>
      <c r="P55" s="83">
        <v>0.321499957</v>
      </c>
      <c r="Q55" s="84">
        <f t="shared" si="0"/>
        <v>3.5308129544407685E-4</v>
      </c>
      <c r="R55" s="84">
        <f>P55/'סכום נכסי הקרן'!$C$42</f>
        <v>1.8712913966919518E-5</v>
      </c>
    </row>
    <row r="56" spans="2:18">
      <c r="B56" s="76" t="s">
        <v>1709</v>
      </c>
      <c r="C56" s="86" t="s">
        <v>1507</v>
      </c>
      <c r="D56" s="73" t="s">
        <v>1531</v>
      </c>
      <c r="E56" s="73"/>
      <c r="F56" s="73" t="s">
        <v>409</v>
      </c>
      <c r="G56" s="93">
        <v>43647</v>
      </c>
      <c r="H56" s="73" t="s">
        <v>295</v>
      </c>
      <c r="I56" s="83">
        <v>8.1100000027968893</v>
      </c>
      <c r="J56" s="86" t="s">
        <v>325</v>
      </c>
      <c r="K56" s="86" t="s">
        <v>122</v>
      </c>
      <c r="L56" s="87">
        <v>2.8999999999999998E-2</v>
      </c>
      <c r="M56" s="87">
        <v>3.8100000003186328E-2</v>
      </c>
      <c r="N56" s="83">
        <v>282.06175200000001</v>
      </c>
      <c r="O56" s="85">
        <v>100.14</v>
      </c>
      <c r="P56" s="83">
        <v>0.28245661100000002</v>
      </c>
      <c r="Q56" s="84">
        <f t="shared" si="0"/>
        <v>3.102026732732151E-4</v>
      </c>
      <c r="R56" s="84">
        <f>P56/'סכום נכסי הקרן'!$C$42</f>
        <v>1.6440394923694047E-5</v>
      </c>
    </row>
    <row r="57" spans="2:18">
      <c r="B57" s="76" t="s">
        <v>1709</v>
      </c>
      <c r="C57" s="86" t="s">
        <v>1507</v>
      </c>
      <c r="D57" s="73" t="s">
        <v>1532</v>
      </c>
      <c r="E57" s="73"/>
      <c r="F57" s="73" t="s">
        <v>409</v>
      </c>
      <c r="G57" s="93">
        <v>43703</v>
      </c>
      <c r="H57" s="73" t="s">
        <v>295</v>
      </c>
      <c r="I57" s="83">
        <v>8.2600000683781936</v>
      </c>
      <c r="J57" s="86" t="s">
        <v>325</v>
      </c>
      <c r="K57" s="86" t="s">
        <v>122</v>
      </c>
      <c r="L57" s="87">
        <v>2.3799999999999998E-2</v>
      </c>
      <c r="M57" s="87">
        <v>3.6500000433742276E-2</v>
      </c>
      <c r="N57" s="83">
        <v>20.029527999999999</v>
      </c>
      <c r="O57" s="85">
        <v>97.84</v>
      </c>
      <c r="P57" s="83">
        <v>1.9596890999999998E-2</v>
      </c>
      <c r="Q57" s="84">
        <f t="shared" si="0"/>
        <v>2.1521917842609136E-5</v>
      </c>
      <c r="R57" s="84">
        <f>P57/'סכום נכסי הקרן'!$C$42</f>
        <v>1.1406375874012929E-6</v>
      </c>
    </row>
    <row r="58" spans="2:18">
      <c r="B58" s="76" t="s">
        <v>1709</v>
      </c>
      <c r="C58" s="86" t="s">
        <v>1507</v>
      </c>
      <c r="D58" s="73" t="s">
        <v>1533</v>
      </c>
      <c r="E58" s="73"/>
      <c r="F58" s="73" t="s">
        <v>409</v>
      </c>
      <c r="G58" s="93">
        <v>43740</v>
      </c>
      <c r="H58" s="73" t="s">
        <v>295</v>
      </c>
      <c r="I58" s="83">
        <v>8.1399999931966338</v>
      </c>
      <c r="J58" s="86" t="s">
        <v>325</v>
      </c>
      <c r="K58" s="86" t="s">
        <v>122</v>
      </c>
      <c r="L58" s="87">
        <v>2.4300000000000002E-2</v>
      </c>
      <c r="M58" s="87">
        <v>4.1399999967773535E-2</v>
      </c>
      <c r="N58" s="83">
        <v>295.99739499999998</v>
      </c>
      <c r="O58" s="85">
        <v>94.35</v>
      </c>
      <c r="P58" s="83">
        <v>0.27927353499999996</v>
      </c>
      <c r="Q58" s="84">
        <f t="shared" si="0"/>
        <v>3.0670691978054205E-4</v>
      </c>
      <c r="R58" s="84">
        <f>P58/'סכום נכסי הקרן'!$C$42</f>
        <v>1.6255123896307353E-5</v>
      </c>
    </row>
    <row r="59" spans="2:18">
      <c r="B59" s="76" t="s">
        <v>1709</v>
      </c>
      <c r="C59" s="86" t="s">
        <v>1507</v>
      </c>
      <c r="D59" s="73" t="s">
        <v>1534</v>
      </c>
      <c r="E59" s="73"/>
      <c r="F59" s="73" t="s">
        <v>409</v>
      </c>
      <c r="G59" s="93">
        <v>43831</v>
      </c>
      <c r="H59" s="73" t="s">
        <v>295</v>
      </c>
      <c r="I59" s="83">
        <v>8.1100000113996842</v>
      </c>
      <c r="J59" s="86" t="s">
        <v>325</v>
      </c>
      <c r="K59" s="86" t="s">
        <v>122</v>
      </c>
      <c r="L59" s="87">
        <v>2.3799999999999998E-2</v>
      </c>
      <c r="M59" s="87">
        <v>4.3200000070151907E-2</v>
      </c>
      <c r="N59" s="83">
        <v>307.215104</v>
      </c>
      <c r="O59" s="85">
        <v>92.8</v>
      </c>
      <c r="P59" s="83">
        <v>0.28509562499999996</v>
      </c>
      <c r="Q59" s="84">
        <f t="shared" si="0"/>
        <v>3.1310092088266978E-4</v>
      </c>
      <c r="R59" s="84">
        <f>P59/'סכום נכסי הקרן'!$C$42</f>
        <v>1.6593998807191596E-5</v>
      </c>
    </row>
    <row r="60" spans="2:18">
      <c r="B60" s="76" t="s">
        <v>1710</v>
      </c>
      <c r="C60" s="86" t="s">
        <v>1507</v>
      </c>
      <c r="D60" s="73">
        <v>7936</v>
      </c>
      <c r="E60" s="73"/>
      <c r="F60" s="73" t="s">
        <v>1535</v>
      </c>
      <c r="G60" s="93">
        <v>44087</v>
      </c>
      <c r="H60" s="73" t="s">
        <v>1505</v>
      </c>
      <c r="I60" s="83">
        <v>5.4700000000132958</v>
      </c>
      <c r="J60" s="86" t="s">
        <v>315</v>
      </c>
      <c r="K60" s="86" t="s">
        <v>122</v>
      </c>
      <c r="L60" s="87">
        <v>1.7947999999999999E-2</v>
      </c>
      <c r="M60" s="87">
        <v>3.110000000172854E-2</v>
      </c>
      <c r="N60" s="83">
        <v>1479.5985370000001</v>
      </c>
      <c r="O60" s="85">
        <v>101.66</v>
      </c>
      <c r="P60" s="83">
        <v>1.5041597340000001</v>
      </c>
      <c r="Q60" s="84">
        <f t="shared" si="0"/>
        <v>1.6519152051878443E-3</v>
      </c>
      <c r="R60" s="84">
        <f>P60/'סכום נכסי הקרן'!$C$42</f>
        <v>8.7549659282991913E-5</v>
      </c>
    </row>
    <row r="61" spans="2:18">
      <c r="B61" s="76" t="s">
        <v>1710</v>
      </c>
      <c r="C61" s="86" t="s">
        <v>1507</v>
      </c>
      <c r="D61" s="73">
        <v>7937</v>
      </c>
      <c r="E61" s="73"/>
      <c r="F61" s="73" t="s">
        <v>1535</v>
      </c>
      <c r="G61" s="93">
        <v>44087</v>
      </c>
      <c r="H61" s="73" t="s">
        <v>1505</v>
      </c>
      <c r="I61" s="83">
        <v>6.9100000017857361</v>
      </c>
      <c r="J61" s="86" t="s">
        <v>315</v>
      </c>
      <c r="K61" s="86" t="s">
        <v>122</v>
      </c>
      <c r="L61" s="87">
        <v>7.0499999999999993E-2</v>
      </c>
      <c r="M61" s="87">
        <v>8.4100000024570659E-2</v>
      </c>
      <c r="N61" s="83">
        <v>1597.236373</v>
      </c>
      <c r="O61" s="85">
        <v>93.26</v>
      </c>
      <c r="P61" s="83">
        <v>1.4895810740000002</v>
      </c>
      <c r="Q61" s="84">
        <f t="shared" si="0"/>
        <v>1.6359044653834879E-3</v>
      </c>
      <c r="R61" s="84">
        <f>P61/'סכום נכסי הקרן'!$C$42</f>
        <v>8.6701107970952487E-5</v>
      </c>
    </row>
    <row r="62" spans="2:18">
      <c r="B62" s="76" t="s">
        <v>1711</v>
      </c>
      <c r="C62" s="86" t="s">
        <v>1506</v>
      </c>
      <c r="D62" s="73">
        <v>8063</v>
      </c>
      <c r="E62" s="73"/>
      <c r="F62" s="73" t="s">
        <v>412</v>
      </c>
      <c r="G62" s="93">
        <v>44147</v>
      </c>
      <c r="H62" s="73" t="s">
        <v>120</v>
      </c>
      <c r="I62" s="83">
        <v>7.8599999974273072</v>
      </c>
      <c r="J62" s="86" t="s">
        <v>497</v>
      </c>
      <c r="K62" s="86" t="s">
        <v>122</v>
      </c>
      <c r="L62" s="87">
        <v>1.6250000000000001E-2</v>
      </c>
      <c r="M62" s="87">
        <v>3.2899999988395899E-2</v>
      </c>
      <c r="N62" s="83">
        <v>1160.776261</v>
      </c>
      <c r="O62" s="85">
        <v>95.77</v>
      </c>
      <c r="P62" s="83">
        <v>1.1116755009999999</v>
      </c>
      <c r="Q62" s="84">
        <f t="shared" si="0"/>
        <v>1.220876760510805E-3</v>
      </c>
      <c r="R62" s="84">
        <f>P62/'סכום נכסי הקרן'!$C$42</f>
        <v>6.4705103551056318E-5</v>
      </c>
    </row>
    <row r="63" spans="2:18">
      <c r="B63" s="76" t="s">
        <v>1711</v>
      </c>
      <c r="C63" s="86" t="s">
        <v>1506</v>
      </c>
      <c r="D63" s="73">
        <v>8145</v>
      </c>
      <c r="E63" s="73"/>
      <c r="F63" s="73" t="s">
        <v>412</v>
      </c>
      <c r="G63" s="93">
        <v>44185</v>
      </c>
      <c r="H63" s="73" t="s">
        <v>120</v>
      </c>
      <c r="I63" s="83">
        <v>7.8500000037245004</v>
      </c>
      <c r="J63" s="86" t="s">
        <v>497</v>
      </c>
      <c r="K63" s="86" t="s">
        <v>122</v>
      </c>
      <c r="L63" s="87">
        <v>1.4990000000000002E-2</v>
      </c>
      <c r="M63" s="87">
        <v>3.4500000025483424E-2</v>
      </c>
      <c r="N63" s="83">
        <v>545.65786000000003</v>
      </c>
      <c r="O63" s="85">
        <v>93.49</v>
      </c>
      <c r="P63" s="83">
        <v>0.51013550600000002</v>
      </c>
      <c r="Q63" s="84">
        <f t="shared" si="0"/>
        <v>5.6024674774839752E-4</v>
      </c>
      <c r="R63" s="84">
        <f>P63/'סכום נכסי הקרן'!$C$42</f>
        <v>2.9692451359329286E-5</v>
      </c>
    </row>
    <row r="64" spans="2:18">
      <c r="B64" s="76" t="s">
        <v>1712</v>
      </c>
      <c r="C64" s="86" t="s">
        <v>1506</v>
      </c>
      <c r="D64" s="73" t="s">
        <v>1536</v>
      </c>
      <c r="E64" s="73"/>
      <c r="F64" s="73" t="s">
        <v>409</v>
      </c>
      <c r="G64" s="93">
        <v>42901</v>
      </c>
      <c r="H64" s="73" t="s">
        <v>295</v>
      </c>
      <c r="I64" s="83">
        <v>0.65999999998188996</v>
      </c>
      <c r="J64" s="86" t="s">
        <v>143</v>
      </c>
      <c r="K64" s="86" t="s">
        <v>122</v>
      </c>
      <c r="L64" s="87">
        <v>0.04</v>
      </c>
      <c r="M64" s="87">
        <v>6.0600000001629899E-2</v>
      </c>
      <c r="N64" s="83">
        <v>9951.2201600000008</v>
      </c>
      <c r="O64" s="85">
        <v>99.88</v>
      </c>
      <c r="P64" s="83">
        <v>9.9392784729999999</v>
      </c>
      <c r="Q64" s="84">
        <f t="shared" si="0"/>
        <v>1.0915626091440709E-2</v>
      </c>
      <c r="R64" s="84">
        <f>P64/'סכום נכסי הקרן'!$C$42</f>
        <v>5.7851598082330131E-4</v>
      </c>
    </row>
    <row r="65" spans="2:18">
      <c r="B65" s="76" t="s">
        <v>1713</v>
      </c>
      <c r="C65" s="86" t="s">
        <v>1506</v>
      </c>
      <c r="D65" s="73">
        <v>4069</v>
      </c>
      <c r="E65" s="73"/>
      <c r="F65" s="73" t="s">
        <v>412</v>
      </c>
      <c r="G65" s="93">
        <v>42052</v>
      </c>
      <c r="H65" s="73" t="s">
        <v>120</v>
      </c>
      <c r="I65" s="83">
        <v>4.3800000019267271</v>
      </c>
      <c r="J65" s="86" t="s">
        <v>539</v>
      </c>
      <c r="K65" s="86" t="s">
        <v>122</v>
      </c>
      <c r="L65" s="87">
        <v>2.9779E-2</v>
      </c>
      <c r="M65" s="87">
        <v>2.0100000008767688E-2</v>
      </c>
      <c r="N65" s="83">
        <v>805.72720799999991</v>
      </c>
      <c r="O65" s="85">
        <v>114.66</v>
      </c>
      <c r="P65" s="83">
        <v>0.92384681899999999</v>
      </c>
      <c r="Q65" s="84">
        <f t="shared" si="0"/>
        <v>1.01459743474992E-3</v>
      </c>
      <c r="R65" s="84">
        <f>P65/'סכום נכסי הקרן'!$C$42</f>
        <v>5.3772529874892857E-5</v>
      </c>
    </row>
    <row r="66" spans="2:18">
      <c r="B66" s="76" t="s">
        <v>1714</v>
      </c>
      <c r="C66" s="86" t="s">
        <v>1506</v>
      </c>
      <c r="D66" s="73">
        <v>8224</v>
      </c>
      <c r="E66" s="73"/>
      <c r="F66" s="73" t="s">
        <v>412</v>
      </c>
      <c r="G66" s="93">
        <v>44223</v>
      </c>
      <c r="H66" s="73" t="s">
        <v>120</v>
      </c>
      <c r="I66" s="83">
        <v>12.680000000131351</v>
      </c>
      <c r="J66" s="86" t="s">
        <v>315</v>
      </c>
      <c r="K66" s="86" t="s">
        <v>122</v>
      </c>
      <c r="L66" s="87">
        <v>2.1537000000000001E-2</v>
      </c>
      <c r="M66" s="87">
        <v>4.0200000001970257E-2</v>
      </c>
      <c r="N66" s="83">
        <v>2454.7371429999998</v>
      </c>
      <c r="O66" s="85">
        <v>86.84</v>
      </c>
      <c r="P66" s="83">
        <v>2.1316937790000003</v>
      </c>
      <c r="Q66" s="84">
        <f t="shared" si="0"/>
        <v>2.3410926956341704E-3</v>
      </c>
      <c r="R66" s="84">
        <f>P66/'סכום נכסי הקרן'!$C$42</f>
        <v>1.2407529588019371E-4</v>
      </c>
    </row>
    <row r="67" spans="2:18">
      <c r="B67" s="76" t="s">
        <v>1714</v>
      </c>
      <c r="C67" s="86" t="s">
        <v>1506</v>
      </c>
      <c r="D67" s="73">
        <v>2963</v>
      </c>
      <c r="E67" s="73"/>
      <c r="F67" s="73" t="s">
        <v>412</v>
      </c>
      <c r="G67" s="93">
        <v>41423</v>
      </c>
      <c r="H67" s="73" t="s">
        <v>120</v>
      </c>
      <c r="I67" s="83">
        <v>3.0300000010373571</v>
      </c>
      <c r="J67" s="86" t="s">
        <v>315</v>
      </c>
      <c r="K67" s="86" t="s">
        <v>122</v>
      </c>
      <c r="L67" s="87">
        <v>0.05</v>
      </c>
      <c r="M67" s="87">
        <v>2.2000000009725223E-2</v>
      </c>
      <c r="N67" s="83">
        <v>509.07840299999998</v>
      </c>
      <c r="O67" s="85">
        <v>121.19</v>
      </c>
      <c r="P67" s="83">
        <v>0.61695211200000011</v>
      </c>
      <c r="Q67" s="84">
        <f t="shared" si="0"/>
        <v>6.7755608107878914E-4</v>
      </c>
      <c r="R67" s="84">
        <f>P67/'סכום נכסי הקרן'!$C$42</f>
        <v>3.5909714891704629E-5</v>
      </c>
    </row>
    <row r="68" spans="2:18">
      <c r="B68" s="76" t="s">
        <v>1714</v>
      </c>
      <c r="C68" s="86" t="s">
        <v>1506</v>
      </c>
      <c r="D68" s="73">
        <v>2968</v>
      </c>
      <c r="E68" s="73"/>
      <c r="F68" s="73" t="s">
        <v>412</v>
      </c>
      <c r="G68" s="93">
        <v>41423</v>
      </c>
      <c r="H68" s="73" t="s">
        <v>120</v>
      </c>
      <c r="I68" s="83">
        <v>3.0299999904749457</v>
      </c>
      <c r="J68" s="86" t="s">
        <v>315</v>
      </c>
      <c r="K68" s="86" t="s">
        <v>122</v>
      </c>
      <c r="L68" s="87">
        <v>0.05</v>
      </c>
      <c r="M68" s="87">
        <v>2.1999999969761732E-2</v>
      </c>
      <c r="N68" s="83">
        <v>163.72973300000001</v>
      </c>
      <c r="O68" s="85">
        <v>121.19</v>
      </c>
      <c r="P68" s="83">
        <v>0.19842406299999998</v>
      </c>
      <c r="Q68" s="84">
        <f t="shared" si="0"/>
        <v>2.1791550414209578E-4</v>
      </c>
      <c r="R68" s="84">
        <f>P68/'סכום נכסי הקרן'!$C$42</f>
        <v>1.1549278122875825E-5</v>
      </c>
    </row>
    <row r="69" spans="2:18">
      <c r="B69" s="76" t="s">
        <v>1714</v>
      </c>
      <c r="C69" s="86" t="s">
        <v>1506</v>
      </c>
      <c r="D69" s="73">
        <v>4605</v>
      </c>
      <c r="E69" s="73"/>
      <c r="F69" s="73" t="s">
        <v>412</v>
      </c>
      <c r="G69" s="93">
        <v>42352</v>
      </c>
      <c r="H69" s="73" t="s">
        <v>120</v>
      </c>
      <c r="I69" s="83">
        <v>5.2300000018016144</v>
      </c>
      <c r="J69" s="86" t="s">
        <v>315</v>
      </c>
      <c r="K69" s="86" t="s">
        <v>122</v>
      </c>
      <c r="L69" s="87">
        <v>0.05</v>
      </c>
      <c r="M69" s="87">
        <v>2.7200000005338117E-2</v>
      </c>
      <c r="N69" s="83">
        <v>602.69296999999995</v>
      </c>
      <c r="O69" s="85">
        <v>124.33</v>
      </c>
      <c r="P69" s="83">
        <v>0.74932815499999994</v>
      </c>
      <c r="Q69" s="84">
        <f t="shared" si="0"/>
        <v>8.2293558652052942E-4</v>
      </c>
      <c r="R69" s="84">
        <f>P69/'סכום נכסי הקרן'!$C$42</f>
        <v>4.3614666167764167E-5</v>
      </c>
    </row>
    <row r="70" spans="2:18">
      <c r="B70" s="76" t="s">
        <v>1714</v>
      </c>
      <c r="C70" s="86" t="s">
        <v>1506</v>
      </c>
      <c r="D70" s="73">
        <v>4606</v>
      </c>
      <c r="E70" s="73"/>
      <c r="F70" s="73" t="s">
        <v>412</v>
      </c>
      <c r="G70" s="93">
        <v>42352</v>
      </c>
      <c r="H70" s="73" t="s">
        <v>120</v>
      </c>
      <c r="I70" s="83">
        <v>7.0000000004555956</v>
      </c>
      <c r="J70" s="86" t="s">
        <v>315</v>
      </c>
      <c r="K70" s="86" t="s">
        <v>122</v>
      </c>
      <c r="L70" s="87">
        <v>4.0999999999999995E-2</v>
      </c>
      <c r="M70" s="87">
        <v>2.760000000400924E-2</v>
      </c>
      <c r="N70" s="83">
        <v>1810.4017799999999</v>
      </c>
      <c r="O70" s="85">
        <v>121.24</v>
      </c>
      <c r="P70" s="83">
        <v>2.1949310369999999</v>
      </c>
      <c r="Q70" s="84">
        <f t="shared" si="0"/>
        <v>2.4105418277065929E-3</v>
      </c>
      <c r="R70" s="84">
        <f>P70/'סכום נכסי הקרן'!$C$42</f>
        <v>1.2775602224638071E-4</v>
      </c>
    </row>
    <row r="71" spans="2:18">
      <c r="B71" s="76" t="s">
        <v>1714</v>
      </c>
      <c r="C71" s="86" t="s">
        <v>1506</v>
      </c>
      <c r="D71" s="73">
        <v>5150</v>
      </c>
      <c r="E71" s="73"/>
      <c r="F71" s="73" t="s">
        <v>412</v>
      </c>
      <c r="G71" s="93">
        <v>42631</v>
      </c>
      <c r="H71" s="73" t="s">
        <v>120</v>
      </c>
      <c r="I71" s="83">
        <v>6.9399999985011593</v>
      </c>
      <c r="J71" s="86" t="s">
        <v>315</v>
      </c>
      <c r="K71" s="86" t="s">
        <v>122</v>
      </c>
      <c r="L71" s="87">
        <v>4.0999999999999995E-2</v>
      </c>
      <c r="M71" s="87">
        <v>3.0699999994067091E-2</v>
      </c>
      <c r="N71" s="83">
        <v>537.23807999999997</v>
      </c>
      <c r="O71" s="85">
        <v>119.22</v>
      </c>
      <c r="P71" s="83">
        <v>0.64049523399999997</v>
      </c>
      <c r="Q71" s="84">
        <f t="shared" si="0"/>
        <v>7.034118730736786E-4</v>
      </c>
      <c r="R71" s="84">
        <f>P71/'סכום נכסי הקרן'!$C$42</f>
        <v>3.7280042964559355E-5</v>
      </c>
    </row>
    <row r="72" spans="2:18">
      <c r="B72" s="76" t="s">
        <v>1715</v>
      </c>
      <c r="C72" s="86" t="s">
        <v>1507</v>
      </c>
      <c r="D72" s="73" t="s">
        <v>1537</v>
      </c>
      <c r="E72" s="73"/>
      <c r="F72" s="73" t="s">
        <v>409</v>
      </c>
      <c r="G72" s="93">
        <v>42033</v>
      </c>
      <c r="H72" s="73" t="s">
        <v>295</v>
      </c>
      <c r="I72" s="83">
        <v>3.8800000111323105</v>
      </c>
      <c r="J72" s="86" t="s">
        <v>325</v>
      </c>
      <c r="K72" s="86" t="s">
        <v>122</v>
      </c>
      <c r="L72" s="87">
        <v>5.0999999999999997E-2</v>
      </c>
      <c r="M72" s="87">
        <v>2.7200000078740735E-2</v>
      </c>
      <c r="N72" s="83">
        <v>121.50014400000001</v>
      </c>
      <c r="O72" s="85">
        <v>121.25</v>
      </c>
      <c r="P72" s="83">
        <v>0.14731892199999999</v>
      </c>
      <c r="Q72" s="84">
        <f t="shared" si="0"/>
        <v>1.6179024192897453E-4</v>
      </c>
      <c r="R72" s="84">
        <f>P72/'סכום נכסי הקרן'!$C$42</f>
        <v>8.5747019651555564E-6</v>
      </c>
    </row>
    <row r="73" spans="2:18">
      <c r="B73" s="76" t="s">
        <v>1715</v>
      </c>
      <c r="C73" s="86" t="s">
        <v>1507</v>
      </c>
      <c r="D73" s="73" t="s">
        <v>1538</v>
      </c>
      <c r="E73" s="73"/>
      <c r="F73" s="73" t="s">
        <v>409</v>
      </c>
      <c r="G73" s="93">
        <v>42054</v>
      </c>
      <c r="H73" s="73" t="s">
        <v>295</v>
      </c>
      <c r="I73" s="83">
        <v>3.8800000071646594</v>
      </c>
      <c r="J73" s="86" t="s">
        <v>325</v>
      </c>
      <c r="K73" s="86" t="s">
        <v>122</v>
      </c>
      <c r="L73" s="87">
        <v>5.0999999999999997E-2</v>
      </c>
      <c r="M73" s="87">
        <v>2.7200000052357124E-2</v>
      </c>
      <c r="N73" s="83">
        <v>237.339675</v>
      </c>
      <c r="O73" s="85">
        <v>122.32</v>
      </c>
      <c r="P73" s="83">
        <v>0.29031388399999997</v>
      </c>
      <c r="Q73" s="84">
        <f t="shared" si="0"/>
        <v>3.1883177591878012E-4</v>
      </c>
      <c r="R73" s="84">
        <f>P73/'סכום נכסי הקרן'!$C$42</f>
        <v>1.6897727717874165E-5</v>
      </c>
    </row>
    <row r="74" spans="2:18">
      <c r="B74" s="76" t="s">
        <v>1715</v>
      </c>
      <c r="C74" s="86" t="s">
        <v>1507</v>
      </c>
      <c r="D74" s="73" t="s">
        <v>1539</v>
      </c>
      <c r="E74" s="73"/>
      <c r="F74" s="73" t="s">
        <v>409</v>
      </c>
      <c r="G74" s="93">
        <v>42565</v>
      </c>
      <c r="H74" s="73" t="s">
        <v>295</v>
      </c>
      <c r="I74" s="83">
        <v>3.880000004834538</v>
      </c>
      <c r="J74" s="86" t="s">
        <v>325</v>
      </c>
      <c r="K74" s="86" t="s">
        <v>122</v>
      </c>
      <c r="L74" s="87">
        <v>5.0999999999999997E-2</v>
      </c>
      <c r="M74" s="87">
        <v>2.7200000019113286E-2</v>
      </c>
      <c r="N74" s="83">
        <v>289.69418100000001</v>
      </c>
      <c r="O74" s="85">
        <v>122.81</v>
      </c>
      <c r="P74" s="83">
        <v>0.35577340600000001</v>
      </c>
      <c r="Q74" s="84">
        <f t="shared" si="0"/>
        <v>3.9072146773267379E-4</v>
      </c>
      <c r="R74" s="84">
        <f>P74/'סכום נכסי הקרן'!$C$42</f>
        <v>2.0707801022181565E-5</v>
      </c>
    </row>
    <row r="75" spans="2:18">
      <c r="B75" s="76" t="s">
        <v>1715</v>
      </c>
      <c r="C75" s="86" t="s">
        <v>1507</v>
      </c>
      <c r="D75" s="73" t="s">
        <v>1540</v>
      </c>
      <c r="E75" s="73"/>
      <c r="F75" s="73" t="s">
        <v>409</v>
      </c>
      <c r="G75" s="93">
        <v>40570</v>
      </c>
      <c r="H75" s="73" t="s">
        <v>295</v>
      </c>
      <c r="I75" s="83">
        <v>3.9200000004774935</v>
      </c>
      <c r="J75" s="86" t="s">
        <v>325</v>
      </c>
      <c r="K75" s="86" t="s">
        <v>122</v>
      </c>
      <c r="L75" s="87">
        <v>5.0999999999999997E-2</v>
      </c>
      <c r="M75" s="87">
        <v>2.0600000000311411E-2</v>
      </c>
      <c r="N75" s="83">
        <v>1468.878001</v>
      </c>
      <c r="O75" s="85">
        <v>131.16999999999999</v>
      </c>
      <c r="P75" s="83">
        <v>1.9267271989999999</v>
      </c>
      <c r="Q75" s="84">
        <f t="shared" ref="Q75:Q138" si="1">IFERROR(P75/$P$10,0)</f>
        <v>2.1159919949546298E-3</v>
      </c>
      <c r="R75" s="84">
        <f>P75/'סכום נכסי הקרן'!$C$42</f>
        <v>1.1214521037279897E-4</v>
      </c>
    </row>
    <row r="76" spans="2:18">
      <c r="B76" s="76" t="s">
        <v>1715</v>
      </c>
      <c r="C76" s="86" t="s">
        <v>1507</v>
      </c>
      <c r="D76" s="73" t="s">
        <v>1541</v>
      </c>
      <c r="E76" s="73"/>
      <c r="F76" s="73" t="s">
        <v>409</v>
      </c>
      <c r="G76" s="93">
        <v>41207</v>
      </c>
      <c r="H76" s="73" t="s">
        <v>295</v>
      </c>
      <c r="I76" s="83">
        <v>3.9200000578512766</v>
      </c>
      <c r="J76" s="86" t="s">
        <v>325</v>
      </c>
      <c r="K76" s="86" t="s">
        <v>122</v>
      </c>
      <c r="L76" s="87">
        <v>5.0999999999999997E-2</v>
      </c>
      <c r="M76" s="87">
        <v>2.0400000091344118E-2</v>
      </c>
      <c r="N76" s="83">
        <v>20.879107999999995</v>
      </c>
      <c r="O76" s="85">
        <v>125.84</v>
      </c>
      <c r="P76" s="83">
        <v>2.6274268999999999E-2</v>
      </c>
      <c r="Q76" s="84">
        <f t="shared" si="1"/>
        <v>2.8855222942894981E-5</v>
      </c>
      <c r="R76" s="84">
        <f>P76/'סכום נכסי הקרן'!$C$42</f>
        <v>1.5292945601877655E-6</v>
      </c>
    </row>
    <row r="77" spans="2:18">
      <c r="B77" s="76" t="s">
        <v>1715</v>
      </c>
      <c r="C77" s="86" t="s">
        <v>1507</v>
      </c>
      <c r="D77" s="73" t="s">
        <v>1542</v>
      </c>
      <c r="E77" s="73"/>
      <c r="F77" s="73" t="s">
        <v>409</v>
      </c>
      <c r="G77" s="93">
        <v>41239</v>
      </c>
      <c r="H77" s="73" t="s">
        <v>295</v>
      </c>
      <c r="I77" s="83">
        <v>3.8799999964630407</v>
      </c>
      <c r="J77" s="86" t="s">
        <v>325</v>
      </c>
      <c r="K77" s="86" t="s">
        <v>122</v>
      </c>
      <c r="L77" s="87">
        <v>5.0999999999999997E-2</v>
      </c>
      <c r="M77" s="87">
        <v>2.7199999991157599E-2</v>
      </c>
      <c r="N77" s="83">
        <v>184.12807699999996</v>
      </c>
      <c r="O77" s="85">
        <v>122.84</v>
      </c>
      <c r="P77" s="83">
        <v>0.22618293499999997</v>
      </c>
      <c r="Q77" s="84">
        <f t="shared" si="1"/>
        <v>2.4840116447400775E-4</v>
      </c>
      <c r="R77" s="84">
        <f>P77/'סכום נכסי הקרן'!$C$42</f>
        <v>1.3164984042098486E-5</v>
      </c>
    </row>
    <row r="78" spans="2:18">
      <c r="B78" s="76" t="s">
        <v>1715</v>
      </c>
      <c r="C78" s="86" t="s">
        <v>1507</v>
      </c>
      <c r="D78" s="73" t="s">
        <v>1543</v>
      </c>
      <c r="E78" s="73"/>
      <c r="F78" s="73" t="s">
        <v>409</v>
      </c>
      <c r="G78" s="93">
        <v>41269</v>
      </c>
      <c r="H78" s="73" t="s">
        <v>295</v>
      </c>
      <c r="I78" s="83">
        <v>3.9200000069346697</v>
      </c>
      <c r="J78" s="86" t="s">
        <v>325</v>
      </c>
      <c r="K78" s="86" t="s">
        <v>122</v>
      </c>
      <c r="L78" s="87">
        <v>5.0999999999999997E-2</v>
      </c>
      <c r="M78" s="87">
        <v>2.0599999987391513E-2</v>
      </c>
      <c r="N78" s="83">
        <v>50.129826000000001</v>
      </c>
      <c r="O78" s="85">
        <v>126.57</v>
      </c>
      <c r="P78" s="83">
        <v>6.3449317999999991E-2</v>
      </c>
      <c r="Q78" s="84">
        <f t="shared" si="1"/>
        <v>6.9682022988523074E-5</v>
      </c>
      <c r="R78" s="84">
        <f>P78/'סכום נכסי הקרן'!$C$42</f>
        <v>3.693069324403418E-6</v>
      </c>
    </row>
    <row r="79" spans="2:18">
      <c r="B79" s="76" t="s">
        <v>1715</v>
      </c>
      <c r="C79" s="86" t="s">
        <v>1507</v>
      </c>
      <c r="D79" s="73" t="s">
        <v>1544</v>
      </c>
      <c r="E79" s="73"/>
      <c r="F79" s="73" t="s">
        <v>409</v>
      </c>
      <c r="G79" s="93">
        <v>41298</v>
      </c>
      <c r="H79" s="73" t="s">
        <v>295</v>
      </c>
      <c r="I79" s="83">
        <v>3.8799999945578345</v>
      </c>
      <c r="J79" s="86" t="s">
        <v>325</v>
      </c>
      <c r="K79" s="86" t="s">
        <v>122</v>
      </c>
      <c r="L79" s="87">
        <v>5.0999999999999997E-2</v>
      </c>
      <c r="M79" s="87">
        <v>2.7199999926370705E-2</v>
      </c>
      <c r="N79" s="83">
        <v>101.43713299999999</v>
      </c>
      <c r="O79" s="85">
        <v>123.18</v>
      </c>
      <c r="P79" s="83">
        <v>0.12495026099999999</v>
      </c>
      <c r="Q79" s="84">
        <f t="shared" si="1"/>
        <v>1.3722427969082283E-4</v>
      </c>
      <c r="R79" s="84">
        <f>P79/'סכום נכסי הקרן'!$C$42</f>
        <v>7.2727334275728662E-6</v>
      </c>
    </row>
    <row r="80" spans="2:18">
      <c r="B80" s="76" t="s">
        <v>1715</v>
      </c>
      <c r="C80" s="86" t="s">
        <v>1507</v>
      </c>
      <c r="D80" s="73" t="s">
        <v>1545</v>
      </c>
      <c r="E80" s="73"/>
      <c r="F80" s="73" t="s">
        <v>409</v>
      </c>
      <c r="G80" s="93">
        <v>41330</v>
      </c>
      <c r="H80" s="73" t="s">
        <v>295</v>
      </c>
      <c r="I80" s="83">
        <v>3.8800000028857671</v>
      </c>
      <c r="J80" s="86" t="s">
        <v>325</v>
      </c>
      <c r="K80" s="86" t="s">
        <v>122</v>
      </c>
      <c r="L80" s="87">
        <v>5.0999999999999997E-2</v>
      </c>
      <c r="M80" s="87">
        <v>2.7200000032980197E-2</v>
      </c>
      <c r="N80" s="83">
        <v>157.24485000000001</v>
      </c>
      <c r="O80" s="85">
        <v>123.41</v>
      </c>
      <c r="P80" s="83">
        <v>0.194055863</v>
      </c>
      <c r="Q80" s="84">
        <f t="shared" si="1"/>
        <v>2.1311821045300576E-4</v>
      </c>
      <c r="R80" s="84">
        <f>P80/'סכום נכסי הקרן'!$C$42</f>
        <v>1.1295026920004597E-5</v>
      </c>
    </row>
    <row r="81" spans="2:18">
      <c r="B81" s="76" t="s">
        <v>1715</v>
      </c>
      <c r="C81" s="86" t="s">
        <v>1507</v>
      </c>
      <c r="D81" s="73" t="s">
        <v>1546</v>
      </c>
      <c r="E81" s="73"/>
      <c r="F81" s="73" t="s">
        <v>409</v>
      </c>
      <c r="G81" s="93">
        <v>41389</v>
      </c>
      <c r="H81" s="73" t="s">
        <v>295</v>
      </c>
      <c r="I81" s="83">
        <v>3.9199999884983536</v>
      </c>
      <c r="J81" s="86" t="s">
        <v>325</v>
      </c>
      <c r="K81" s="86" t="s">
        <v>122</v>
      </c>
      <c r="L81" s="87">
        <v>5.0999999999999997E-2</v>
      </c>
      <c r="M81" s="87">
        <v>2.0599999942491766E-2</v>
      </c>
      <c r="N81" s="83">
        <v>68.828430999999995</v>
      </c>
      <c r="O81" s="85">
        <v>126.32</v>
      </c>
      <c r="P81" s="83">
        <v>8.6944074999999996E-2</v>
      </c>
      <c r="Q81" s="84">
        <f t="shared" si="1"/>
        <v>9.5484699029639304E-5</v>
      </c>
      <c r="R81" s="84">
        <f>P81/'סכום נכסי הקרן'!$C$42</f>
        <v>5.060582311083787E-6</v>
      </c>
    </row>
    <row r="82" spans="2:18">
      <c r="B82" s="76" t="s">
        <v>1715</v>
      </c>
      <c r="C82" s="86" t="s">
        <v>1507</v>
      </c>
      <c r="D82" s="73" t="s">
        <v>1547</v>
      </c>
      <c r="E82" s="73"/>
      <c r="F82" s="73" t="s">
        <v>409</v>
      </c>
      <c r="G82" s="93">
        <v>41422</v>
      </c>
      <c r="H82" s="73" t="s">
        <v>295</v>
      </c>
      <c r="I82" s="83">
        <v>3.9199999507494416</v>
      </c>
      <c r="J82" s="86" t="s">
        <v>325</v>
      </c>
      <c r="K82" s="86" t="s">
        <v>122</v>
      </c>
      <c r="L82" s="87">
        <v>5.0999999999999997E-2</v>
      </c>
      <c r="M82" s="87">
        <v>2.0899999646406254E-2</v>
      </c>
      <c r="N82" s="83">
        <v>25.208729999999999</v>
      </c>
      <c r="O82" s="85">
        <v>125.65</v>
      </c>
      <c r="P82" s="83">
        <v>3.1674767999999999E-2</v>
      </c>
      <c r="Q82" s="84">
        <f t="shared" si="1"/>
        <v>3.4786219639620641E-5</v>
      </c>
      <c r="R82" s="84">
        <f>P82/'סכום נכסי הקרן'!$C$42</f>
        <v>1.843630755154768E-6</v>
      </c>
    </row>
    <row r="83" spans="2:18">
      <c r="B83" s="76" t="s">
        <v>1715</v>
      </c>
      <c r="C83" s="86" t="s">
        <v>1507</v>
      </c>
      <c r="D83" s="73" t="s">
        <v>1548</v>
      </c>
      <c r="E83" s="73"/>
      <c r="F83" s="73" t="s">
        <v>409</v>
      </c>
      <c r="G83" s="93">
        <v>41450</v>
      </c>
      <c r="H83" s="73" t="s">
        <v>295</v>
      </c>
      <c r="I83" s="83">
        <v>3.9199999777398875</v>
      </c>
      <c r="J83" s="86" t="s">
        <v>325</v>
      </c>
      <c r="K83" s="86" t="s">
        <v>122</v>
      </c>
      <c r="L83" s="87">
        <v>5.0999999999999997E-2</v>
      </c>
      <c r="M83" s="87">
        <v>2.0999999846481984E-2</v>
      </c>
      <c r="N83" s="83">
        <v>41.529443999999991</v>
      </c>
      <c r="O83" s="85">
        <v>125.48</v>
      </c>
      <c r="P83" s="83">
        <v>5.2111148000000003E-2</v>
      </c>
      <c r="Q83" s="84">
        <f t="shared" si="1"/>
        <v>5.7230090525075919E-5</v>
      </c>
      <c r="R83" s="84">
        <f>P83/'סכום נכסי הקרן'!$C$42</f>
        <v>3.0331308232225057E-6</v>
      </c>
    </row>
    <row r="84" spans="2:18">
      <c r="B84" s="76" t="s">
        <v>1715</v>
      </c>
      <c r="C84" s="86" t="s">
        <v>1507</v>
      </c>
      <c r="D84" s="73" t="s">
        <v>1549</v>
      </c>
      <c r="E84" s="73"/>
      <c r="F84" s="73" t="s">
        <v>409</v>
      </c>
      <c r="G84" s="93">
        <v>41480</v>
      </c>
      <c r="H84" s="73" t="s">
        <v>295</v>
      </c>
      <c r="I84" s="83">
        <v>3.910000015738949</v>
      </c>
      <c r="J84" s="86" t="s">
        <v>325</v>
      </c>
      <c r="K84" s="86" t="s">
        <v>122</v>
      </c>
      <c r="L84" s="87">
        <v>5.0999999999999997E-2</v>
      </c>
      <c r="M84" s="87">
        <v>2.2699999971182203E-2</v>
      </c>
      <c r="N84" s="83">
        <v>36.471031000000004</v>
      </c>
      <c r="O84" s="85">
        <v>123.69</v>
      </c>
      <c r="P84" s="83">
        <v>4.5111019000000002E-2</v>
      </c>
      <c r="Q84" s="84">
        <f t="shared" si="1"/>
        <v>4.954233019484468E-5</v>
      </c>
      <c r="R84" s="84">
        <f>P84/'סכום נכסי הקרן'!$C$42</f>
        <v>2.6256881194763949E-6</v>
      </c>
    </row>
    <row r="85" spans="2:18">
      <c r="B85" s="76" t="s">
        <v>1715</v>
      </c>
      <c r="C85" s="86" t="s">
        <v>1507</v>
      </c>
      <c r="D85" s="73" t="s">
        <v>1550</v>
      </c>
      <c r="E85" s="73"/>
      <c r="F85" s="73" t="s">
        <v>409</v>
      </c>
      <c r="G85" s="93">
        <v>41512</v>
      </c>
      <c r="H85" s="73" t="s">
        <v>295</v>
      </c>
      <c r="I85" s="83">
        <v>3.8200000009051132</v>
      </c>
      <c r="J85" s="86" t="s">
        <v>325</v>
      </c>
      <c r="K85" s="86" t="s">
        <v>122</v>
      </c>
      <c r="L85" s="87">
        <v>5.0999999999999997E-2</v>
      </c>
      <c r="M85" s="87">
        <v>3.7600000012068181E-2</v>
      </c>
      <c r="N85" s="83">
        <v>113.70504699999999</v>
      </c>
      <c r="O85" s="85">
        <v>116.6</v>
      </c>
      <c r="P85" s="83">
        <v>0.13258008399999999</v>
      </c>
      <c r="Q85" s="84">
        <f t="shared" si="1"/>
        <v>1.4560358964155171E-4</v>
      </c>
      <c r="R85" s="84">
        <f>P85/'סכום נכסי הקרן'!$C$42</f>
        <v>7.7168274881572162E-6</v>
      </c>
    </row>
    <row r="86" spans="2:18">
      <c r="B86" s="76" t="s">
        <v>1715</v>
      </c>
      <c r="C86" s="86" t="s">
        <v>1507</v>
      </c>
      <c r="D86" s="73" t="s">
        <v>1551</v>
      </c>
      <c r="E86" s="73"/>
      <c r="F86" s="73" t="s">
        <v>409</v>
      </c>
      <c r="G86" s="93">
        <v>40871</v>
      </c>
      <c r="H86" s="73" t="s">
        <v>295</v>
      </c>
      <c r="I86" s="83">
        <v>3.8799999805102026</v>
      </c>
      <c r="J86" s="86" t="s">
        <v>325</v>
      </c>
      <c r="K86" s="86" t="s">
        <v>122</v>
      </c>
      <c r="L86" s="87">
        <v>5.1879999999999996E-2</v>
      </c>
      <c r="M86" s="87">
        <v>2.7199999916472296E-2</v>
      </c>
      <c r="N86" s="83">
        <v>57.223339000000003</v>
      </c>
      <c r="O86" s="85">
        <v>125.53</v>
      </c>
      <c r="P86" s="83">
        <v>7.183245499999999E-2</v>
      </c>
      <c r="Q86" s="84">
        <f t="shared" si="1"/>
        <v>7.8888645905257008E-5</v>
      </c>
      <c r="R86" s="84">
        <f>P86/'סכום נכסי הקרן'!$C$42</f>
        <v>4.1810100473749603E-6</v>
      </c>
    </row>
    <row r="87" spans="2:18">
      <c r="B87" s="76" t="s">
        <v>1715</v>
      </c>
      <c r="C87" s="86" t="s">
        <v>1507</v>
      </c>
      <c r="D87" s="73" t="s">
        <v>1552</v>
      </c>
      <c r="E87" s="73"/>
      <c r="F87" s="73" t="s">
        <v>409</v>
      </c>
      <c r="G87" s="93">
        <v>41547</v>
      </c>
      <c r="H87" s="73" t="s">
        <v>295</v>
      </c>
      <c r="I87" s="83">
        <v>3.8199999886385534</v>
      </c>
      <c r="J87" s="86" t="s">
        <v>325</v>
      </c>
      <c r="K87" s="86" t="s">
        <v>122</v>
      </c>
      <c r="L87" s="87">
        <v>5.0999999999999997E-2</v>
      </c>
      <c r="M87" s="87">
        <v>3.7699999860564069E-2</v>
      </c>
      <c r="N87" s="83">
        <v>83.198982000000001</v>
      </c>
      <c r="O87" s="85">
        <v>116.37</v>
      </c>
      <c r="P87" s="83">
        <v>9.681865499999999E-2</v>
      </c>
      <c r="Q87" s="84">
        <f t="shared" si="1"/>
        <v>1.0632927123705073E-4</v>
      </c>
      <c r="R87" s="84">
        <f>P87/'סכום נכסי הקרן'!$C$42</f>
        <v>5.6353325154810583E-6</v>
      </c>
    </row>
    <row r="88" spans="2:18">
      <c r="B88" s="76" t="s">
        <v>1715</v>
      </c>
      <c r="C88" s="86" t="s">
        <v>1507</v>
      </c>
      <c r="D88" s="73" t="s">
        <v>1553</v>
      </c>
      <c r="E88" s="73"/>
      <c r="F88" s="73" t="s">
        <v>409</v>
      </c>
      <c r="G88" s="93">
        <v>41571</v>
      </c>
      <c r="H88" s="73" t="s">
        <v>295</v>
      </c>
      <c r="I88" s="83">
        <v>3.899999975852749</v>
      </c>
      <c r="J88" s="86" t="s">
        <v>325</v>
      </c>
      <c r="K88" s="86" t="s">
        <v>122</v>
      </c>
      <c r="L88" s="87">
        <v>5.0999999999999997E-2</v>
      </c>
      <c r="M88" s="87">
        <v>2.3999999959754582E-2</v>
      </c>
      <c r="N88" s="83">
        <v>40.567427000000002</v>
      </c>
      <c r="O88" s="85">
        <v>122.5</v>
      </c>
      <c r="P88" s="83">
        <v>4.9695098E-2</v>
      </c>
      <c r="Q88" s="84">
        <f t="shared" si="1"/>
        <v>5.4576708945128576E-5</v>
      </c>
      <c r="R88" s="84">
        <f>P88/'סכום נכסי הקרן'!$C$42</f>
        <v>2.8925045655655696E-6</v>
      </c>
    </row>
    <row r="89" spans="2:18">
      <c r="B89" s="76" t="s">
        <v>1715</v>
      </c>
      <c r="C89" s="86" t="s">
        <v>1507</v>
      </c>
      <c r="D89" s="73" t="s">
        <v>1554</v>
      </c>
      <c r="E89" s="73"/>
      <c r="F89" s="73" t="s">
        <v>409</v>
      </c>
      <c r="G89" s="93">
        <v>41597</v>
      </c>
      <c r="H89" s="73" t="s">
        <v>295</v>
      </c>
      <c r="I89" s="83">
        <v>3.9000000156497565</v>
      </c>
      <c r="J89" s="86" t="s">
        <v>325</v>
      </c>
      <c r="K89" s="86" t="s">
        <v>122</v>
      </c>
      <c r="L89" s="87">
        <v>5.0999999999999997E-2</v>
      </c>
      <c r="M89" s="87">
        <v>2.4300000500792191E-2</v>
      </c>
      <c r="N89" s="83">
        <v>10.476924000000002</v>
      </c>
      <c r="O89" s="85">
        <v>121.98</v>
      </c>
      <c r="P89" s="83">
        <v>1.2779752E-2</v>
      </c>
      <c r="Q89" s="84">
        <f t="shared" si="1"/>
        <v>1.4035122846420885E-5</v>
      </c>
      <c r="R89" s="84">
        <f>P89/'סכום נכסי הקרן'!$C$42</f>
        <v>7.438458217105381E-7</v>
      </c>
    </row>
    <row r="90" spans="2:18">
      <c r="B90" s="76" t="s">
        <v>1715</v>
      </c>
      <c r="C90" s="86" t="s">
        <v>1507</v>
      </c>
      <c r="D90" s="73" t="s">
        <v>1555</v>
      </c>
      <c r="E90" s="73"/>
      <c r="F90" s="73" t="s">
        <v>409</v>
      </c>
      <c r="G90" s="93">
        <v>41630</v>
      </c>
      <c r="H90" s="73" t="s">
        <v>295</v>
      </c>
      <c r="I90" s="83">
        <v>3.8800000027711685</v>
      </c>
      <c r="J90" s="86" t="s">
        <v>325</v>
      </c>
      <c r="K90" s="86" t="s">
        <v>122</v>
      </c>
      <c r="L90" s="87">
        <v>5.0999999999999997E-2</v>
      </c>
      <c r="M90" s="87">
        <v>2.7199999972288311E-2</v>
      </c>
      <c r="N90" s="83">
        <v>119.19357399999998</v>
      </c>
      <c r="O90" s="85">
        <v>121.1</v>
      </c>
      <c r="P90" s="83">
        <v>0.14434342</v>
      </c>
      <c r="Q90" s="84">
        <f t="shared" si="1"/>
        <v>1.5852245268707291E-4</v>
      </c>
      <c r="R90" s="84">
        <f>P90/'סכום נכסי הקרן'!$C$42</f>
        <v>8.4015127882301094E-6</v>
      </c>
    </row>
    <row r="91" spans="2:18">
      <c r="B91" s="76" t="s">
        <v>1715</v>
      </c>
      <c r="C91" s="86" t="s">
        <v>1507</v>
      </c>
      <c r="D91" s="73" t="s">
        <v>1556</v>
      </c>
      <c r="E91" s="73"/>
      <c r="F91" s="73" t="s">
        <v>409</v>
      </c>
      <c r="G91" s="93">
        <v>41666</v>
      </c>
      <c r="H91" s="73" t="s">
        <v>295</v>
      </c>
      <c r="I91" s="83">
        <v>3.880000010037346</v>
      </c>
      <c r="J91" s="86" t="s">
        <v>325</v>
      </c>
      <c r="K91" s="86" t="s">
        <v>122</v>
      </c>
      <c r="L91" s="87">
        <v>5.0999999999999997E-2</v>
      </c>
      <c r="M91" s="87">
        <v>2.7200000114712526E-2</v>
      </c>
      <c r="N91" s="83">
        <v>23.054396000000001</v>
      </c>
      <c r="O91" s="85">
        <v>121</v>
      </c>
      <c r="P91" s="83">
        <v>2.7895819000000002E-2</v>
      </c>
      <c r="Q91" s="84">
        <f t="shared" si="1"/>
        <v>3.0636059805113731E-5</v>
      </c>
      <c r="R91" s="84">
        <f>P91/'סכום נכסי הקרן'!$C$42</f>
        <v>1.6236769231784343E-6</v>
      </c>
    </row>
    <row r="92" spans="2:18">
      <c r="B92" s="76" t="s">
        <v>1715</v>
      </c>
      <c r="C92" s="86" t="s">
        <v>1507</v>
      </c>
      <c r="D92" s="73" t="s">
        <v>1557</v>
      </c>
      <c r="E92" s="73"/>
      <c r="F92" s="73" t="s">
        <v>409</v>
      </c>
      <c r="G92" s="93">
        <v>41696</v>
      </c>
      <c r="H92" s="73" t="s">
        <v>295</v>
      </c>
      <c r="I92" s="83">
        <v>3.8800000636813428</v>
      </c>
      <c r="J92" s="86" t="s">
        <v>325</v>
      </c>
      <c r="K92" s="86" t="s">
        <v>122</v>
      </c>
      <c r="L92" s="87">
        <v>5.0999999999999997E-2</v>
      </c>
      <c r="M92" s="87">
        <v>2.7200000251763442E-2</v>
      </c>
      <c r="N92" s="83">
        <v>22.189848000000001</v>
      </c>
      <c r="O92" s="85">
        <v>121.72</v>
      </c>
      <c r="P92" s="83">
        <v>2.7009481000000002E-2</v>
      </c>
      <c r="Q92" s="84">
        <f t="shared" si="1"/>
        <v>2.9662655727049385E-5</v>
      </c>
      <c r="R92" s="84">
        <f>P92/'סכום נכסי הקרן'!$C$42</f>
        <v>1.5720875951599191E-6</v>
      </c>
    </row>
    <row r="93" spans="2:18">
      <c r="B93" s="76" t="s">
        <v>1715</v>
      </c>
      <c r="C93" s="86" t="s">
        <v>1507</v>
      </c>
      <c r="D93" s="73" t="s">
        <v>1558</v>
      </c>
      <c r="E93" s="73"/>
      <c r="F93" s="73" t="s">
        <v>409</v>
      </c>
      <c r="G93" s="93">
        <v>41725</v>
      </c>
      <c r="H93" s="73" t="s">
        <v>295</v>
      </c>
      <c r="I93" s="83">
        <v>3.8800000237493255</v>
      </c>
      <c r="J93" s="86" t="s">
        <v>325</v>
      </c>
      <c r="K93" s="86" t="s">
        <v>122</v>
      </c>
      <c r="L93" s="87">
        <v>5.0999999999999997E-2</v>
      </c>
      <c r="M93" s="87">
        <v>2.7200000244914917E-2</v>
      </c>
      <c r="N93" s="83">
        <v>44.191759000000005</v>
      </c>
      <c r="O93" s="85">
        <v>121.96</v>
      </c>
      <c r="P93" s="83">
        <v>5.389626899999999E-2</v>
      </c>
      <c r="Q93" s="84">
        <f t="shared" si="1"/>
        <v>5.9190566168948001E-5</v>
      </c>
      <c r="R93" s="84">
        <f>P93/'סכום נכסי הקרן'!$C$42</f>
        <v>3.1370338408317463E-6</v>
      </c>
    </row>
    <row r="94" spans="2:18">
      <c r="B94" s="76" t="s">
        <v>1715</v>
      </c>
      <c r="C94" s="86" t="s">
        <v>1507</v>
      </c>
      <c r="D94" s="73" t="s">
        <v>1559</v>
      </c>
      <c r="E94" s="73"/>
      <c r="F94" s="73" t="s">
        <v>409</v>
      </c>
      <c r="G94" s="93">
        <v>41787</v>
      </c>
      <c r="H94" s="73" t="s">
        <v>295</v>
      </c>
      <c r="I94" s="83">
        <v>3.8800000343217937</v>
      </c>
      <c r="J94" s="86" t="s">
        <v>325</v>
      </c>
      <c r="K94" s="86" t="s">
        <v>122</v>
      </c>
      <c r="L94" s="87">
        <v>5.0999999999999997E-2</v>
      </c>
      <c r="M94" s="87">
        <v>2.7200000307712632E-2</v>
      </c>
      <c r="N94" s="83">
        <v>27.821674000000002</v>
      </c>
      <c r="O94" s="85">
        <v>121.48</v>
      </c>
      <c r="P94" s="83">
        <v>3.3797767999999999E-2</v>
      </c>
      <c r="Q94" s="84">
        <f t="shared" si="1"/>
        <v>3.7117764555590181E-5</v>
      </c>
      <c r="R94" s="84">
        <f>P94/'סכום נכסי הקרן'!$C$42</f>
        <v>1.9672000293857134E-6</v>
      </c>
    </row>
    <row r="95" spans="2:18">
      <c r="B95" s="76" t="s">
        <v>1715</v>
      </c>
      <c r="C95" s="86" t="s">
        <v>1507</v>
      </c>
      <c r="D95" s="73" t="s">
        <v>1560</v>
      </c>
      <c r="E95" s="73"/>
      <c r="F95" s="73" t="s">
        <v>409</v>
      </c>
      <c r="G95" s="93">
        <v>41815</v>
      </c>
      <c r="H95" s="73" t="s">
        <v>295</v>
      </c>
      <c r="I95" s="83">
        <v>3.8799999683973003</v>
      </c>
      <c r="J95" s="86" t="s">
        <v>325</v>
      </c>
      <c r="K95" s="86" t="s">
        <v>122</v>
      </c>
      <c r="L95" s="87">
        <v>5.0999999999999997E-2</v>
      </c>
      <c r="M95" s="87">
        <v>2.7199999789315338E-2</v>
      </c>
      <c r="N95" s="83">
        <v>15.642844</v>
      </c>
      <c r="O95" s="85">
        <v>121.37</v>
      </c>
      <c r="P95" s="83">
        <v>1.8985720000000001E-2</v>
      </c>
      <c r="Q95" s="84">
        <f t="shared" si="1"/>
        <v>2.0850710759312854E-5</v>
      </c>
      <c r="R95" s="84">
        <f>P95/'סכום נכסי הקרן'!$C$42</f>
        <v>1.1050643622948394E-6</v>
      </c>
    </row>
    <row r="96" spans="2:18">
      <c r="B96" s="76" t="s">
        <v>1715</v>
      </c>
      <c r="C96" s="86" t="s">
        <v>1507</v>
      </c>
      <c r="D96" s="73" t="s">
        <v>1561</v>
      </c>
      <c r="E96" s="73"/>
      <c r="F96" s="73" t="s">
        <v>409</v>
      </c>
      <c r="G96" s="93">
        <v>41836</v>
      </c>
      <c r="H96" s="73" t="s">
        <v>295</v>
      </c>
      <c r="I96" s="83">
        <v>3.8799999864948673</v>
      </c>
      <c r="J96" s="86" t="s">
        <v>325</v>
      </c>
      <c r="K96" s="86" t="s">
        <v>122</v>
      </c>
      <c r="L96" s="87">
        <v>5.0999999999999997E-2</v>
      </c>
      <c r="M96" s="87">
        <v>2.7199999921812389E-2</v>
      </c>
      <c r="N96" s="83">
        <v>46.504339999999999</v>
      </c>
      <c r="O96" s="85">
        <v>121.01</v>
      </c>
      <c r="P96" s="83">
        <v>5.6274902000000002E-2</v>
      </c>
      <c r="Q96" s="84">
        <f t="shared" si="1"/>
        <v>6.1802855230703722E-5</v>
      </c>
      <c r="R96" s="84">
        <f>P96/'סכום נכסי הקרן'!$C$42</f>
        <v>3.2754822409597622E-6</v>
      </c>
    </row>
    <row r="97" spans="2:18">
      <c r="B97" s="76" t="s">
        <v>1715</v>
      </c>
      <c r="C97" s="86" t="s">
        <v>1507</v>
      </c>
      <c r="D97" s="73" t="s">
        <v>1562</v>
      </c>
      <c r="E97" s="73"/>
      <c r="F97" s="73" t="s">
        <v>409</v>
      </c>
      <c r="G97" s="93">
        <v>40903</v>
      </c>
      <c r="H97" s="73" t="s">
        <v>295</v>
      </c>
      <c r="I97" s="83">
        <v>3.8199999786552041</v>
      </c>
      <c r="J97" s="86" t="s">
        <v>325</v>
      </c>
      <c r="K97" s="86" t="s">
        <v>122</v>
      </c>
      <c r="L97" s="87">
        <v>5.2619999999999993E-2</v>
      </c>
      <c r="M97" s="87">
        <v>3.7399999769700883E-2</v>
      </c>
      <c r="N97" s="83">
        <v>58.711961000000002</v>
      </c>
      <c r="O97" s="85">
        <v>121.29</v>
      </c>
      <c r="P97" s="83">
        <v>7.1211735999999998E-2</v>
      </c>
      <c r="Q97" s="84">
        <f t="shared" si="1"/>
        <v>7.8206952910110671E-5</v>
      </c>
      <c r="R97" s="84">
        <f>P97/'סכום נכסי הקרן'!$C$42</f>
        <v>4.1448810806621213E-6</v>
      </c>
    </row>
    <row r="98" spans="2:18">
      <c r="B98" s="76" t="s">
        <v>1715</v>
      </c>
      <c r="C98" s="86" t="s">
        <v>1507</v>
      </c>
      <c r="D98" s="73" t="s">
        <v>1563</v>
      </c>
      <c r="E98" s="73"/>
      <c r="F98" s="73" t="s">
        <v>409</v>
      </c>
      <c r="G98" s="93">
        <v>41911</v>
      </c>
      <c r="H98" s="73" t="s">
        <v>295</v>
      </c>
      <c r="I98" s="83">
        <v>3.8799999384276092</v>
      </c>
      <c r="J98" s="86" t="s">
        <v>325</v>
      </c>
      <c r="K98" s="86" t="s">
        <v>122</v>
      </c>
      <c r="L98" s="87">
        <v>5.0999999999999997E-2</v>
      </c>
      <c r="M98" s="87">
        <v>2.7199999619699936E-2</v>
      </c>
      <c r="N98" s="83">
        <v>18.252890000000001</v>
      </c>
      <c r="O98" s="85">
        <v>121.01</v>
      </c>
      <c r="P98" s="83">
        <v>2.2087822000000003E-2</v>
      </c>
      <c r="Q98" s="84">
        <f t="shared" si="1"/>
        <v>2.4257536075807878E-5</v>
      </c>
      <c r="R98" s="84">
        <f>P98/'סכום נכסי הקרן'!$C$42</f>
        <v>1.2856222957523826E-6</v>
      </c>
    </row>
    <row r="99" spans="2:18">
      <c r="B99" s="76" t="s">
        <v>1715</v>
      </c>
      <c r="C99" s="86" t="s">
        <v>1507</v>
      </c>
      <c r="D99" s="73" t="s">
        <v>1564</v>
      </c>
      <c r="E99" s="73"/>
      <c r="F99" s="73" t="s">
        <v>409</v>
      </c>
      <c r="G99" s="93">
        <v>40933</v>
      </c>
      <c r="H99" s="73" t="s">
        <v>295</v>
      </c>
      <c r="I99" s="83">
        <v>3.8800000073677805</v>
      </c>
      <c r="J99" s="86" t="s">
        <v>325</v>
      </c>
      <c r="K99" s="86" t="s">
        <v>122</v>
      </c>
      <c r="L99" s="87">
        <v>5.1330999999999995E-2</v>
      </c>
      <c r="M99" s="87">
        <v>2.7200000036838902E-2</v>
      </c>
      <c r="N99" s="83">
        <v>216.50356300000004</v>
      </c>
      <c r="O99" s="85">
        <v>125.38</v>
      </c>
      <c r="P99" s="83">
        <v>0.27145217500000002</v>
      </c>
      <c r="Q99" s="84">
        <f t="shared" si="1"/>
        <v>2.9811725791338832E-4</v>
      </c>
      <c r="R99" s="84">
        <f>P99/'סכום נכסי הקרן'!$C$42</f>
        <v>1.5799881419294193E-5</v>
      </c>
    </row>
    <row r="100" spans="2:18">
      <c r="B100" s="76" t="s">
        <v>1715</v>
      </c>
      <c r="C100" s="86" t="s">
        <v>1507</v>
      </c>
      <c r="D100" s="73" t="s">
        <v>1565</v>
      </c>
      <c r="E100" s="73"/>
      <c r="F100" s="73" t="s">
        <v>409</v>
      </c>
      <c r="G100" s="93">
        <v>40993</v>
      </c>
      <c r="H100" s="73" t="s">
        <v>295</v>
      </c>
      <c r="I100" s="83">
        <v>3.8799999901307238</v>
      </c>
      <c r="J100" s="86" t="s">
        <v>325</v>
      </c>
      <c r="K100" s="86" t="s">
        <v>122</v>
      </c>
      <c r="L100" s="87">
        <v>5.1451999999999998E-2</v>
      </c>
      <c r="M100" s="87">
        <v>2.7099999967102412E-2</v>
      </c>
      <c r="N100" s="83">
        <v>125.999447</v>
      </c>
      <c r="O100" s="85">
        <v>125.45</v>
      </c>
      <c r="P100" s="83">
        <v>0.15806631200000001</v>
      </c>
      <c r="Q100" s="84">
        <f t="shared" si="1"/>
        <v>1.7359336134227738E-4</v>
      </c>
      <c r="R100" s="84">
        <f>P100/'סכום נכסי הקרן'!$C$42</f>
        <v>9.2002540999539195E-6</v>
      </c>
    </row>
    <row r="101" spans="2:18">
      <c r="B101" s="76" t="s">
        <v>1715</v>
      </c>
      <c r="C101" s="86" t="s">
        <v>1507</v>
      </c>
      <c r="D101" s="73" t="s">
        <v>1566</v>
      </c>
      <c r="E101" s="73"/>
      <c r="F101" s="73" t="s">
        <v>409</v>
      </c>
      <c r="G101" s="93">
        <v>41053</v>
      </c>
      <c r="H101" s="73" t="s">
        <v>295</v>
      </c>
      <c r="I101" s="83">
        <v>3.8799999934390774</v>
      </c>
      <c r="J101" s="86" t="s">
        <v>325</v>
      </c>
      <c r="K101" s="86" t="s">
        <v>122</v>
      </c>
      <c r="L101" s="87">
        <v>5.0999999999999997E-2</v>
      </c>
      <c r="M101" s="87">
        <v>2.7199999938035731E-2</v>
      </c>
      <c r="N101" s="83">
        <v>88.751050000000021</v>
      </c>
      <c r="O101" s="85">
        <v>123.65</v>
      </c>
      <c r="P101" s="83">
        <v>0.109740669</v>
      </c>
      <c r="Q101" s="84">
        <f t="shared" si="1"/>
        <v>1.2052063065569756E-4</v>
      </c>
      <c r="R101" s="84">
        <f>P101/'סכום נכסי הקרן'!$C$42</f>
        <v>6.3874587008706566E-6</v>
      </c>
    </row>
    <row r="102" spans="2:18">
      <c r="B102" s="76" t="s">
        <v>1715</v>
      </c>
      <c r="C102" s="86" t="s">
        <v>1507</v>
      </c>
      <c r="D102" s="73" t="s">
        <v>1567</v>
      </c>
      <c r="E102" s="73"/>
      <c r="F102" s="73" t="s">
        <v>409</v>
      </c>
      <c r="G102" s="93">
        <v>41085</v>
      </c>
      <c r="H102" s="73" t="s">
        <v>295</v>
      </c>
      <c r="I102" s="83">
        <v>3.8800000061407287</v>
      </c>
      <c r="J102" s="86" t="s">
        <v>325</v>
      </c>
      <c r="K102" s="86" t="s">
        <v>122</v>
      </c>
      <c r="L102" s="87">
        <v>5.0999999999999997E-2</v>
      </c>
      <c r="M102" s="87">
        <v>2.720000007725433E-2</v>
      </c>
      <c r="N102" s="83">
        <v>163.308077</v>
      </c>
      <c r="O102" s="85">
        <v>123.65</v>
      </c>
      <c r="P102" s="83">
        <v>0.201930427</v>
      </c>
      <c r="Q102" s="84">
        <f t="shared" si="1"/>
        <v>2.2176630261488837E-4</v>
      </c>
      <c r="R102" s="84">
        <f>P102/'סכום נכסי הקרן'!$C$42</f>
        <v>1.1753366137322134E-5</v>
      </c>
    </row>
    <row r="103" spans="2:18">
      <c r="B103" s="76" t="s">
        <v>1715</v>
      </c>
      <c r="C103" s="86" t="s">
        <v>1507</v>
      </c>
      <c r="D103" s="73" t="s">
        <v>1568</v>
      </c>
      <c r="E103" s="73"/>
      <c r="F103" s="73" t="s">
        <v>409</v>
      </c>
      <c r="G103" s="93">
        <v>41115</v>
      </c>
      <c r="H103" s="73" t="s">
        <v>295</v>
      </c>
      <c r="I103" s="83">
        <v>3.8800000062411426</v>
      </c>
      <c r="J103" s="86" t="s">
        <v>325</v>
      </c>
      <c r="K103" s="86" t="s">
        <v>122</v>
      </c>
      <c r="L103" s="87">
        <v>5.0999999999999997E-2</v>
      </c>
      <c r="M103" s="87">
        <v>2.7400000042350606E-2</v>
      </c>
      <c r="N103" s="83">
        <v>72.419021000000001</v>
      </c>
      <c r="O103" s="85">
        <v>123.9</v>
      </c>
      <c r="P103" s="83">
        <v>8.9727162999999999E-2</v>
      </c>
      <c r="Q103" s="84">
        <f t="shared" si="1"/>
        <v>9.8541173206321279E-5</v>
      </c>
      <c r="R103" s="84">
        <f>P103/'סכום נכסי הקרן'!$C$42</f>
        <v>5.2225720257709527E-6</v>
      </c>
    </row>
    <row r="104" spans="2:18">
      <c r="B104" s="76" t="s">
        <v>1715</v>
      </c>
      <c r="C104" s="86" t="s">
        <v>1507</v>
      </c>
      <c r="D104" s="73" t="s">
        <v>1569</v>
      </c>
      <c r="E104" s="73"/>
      <c r="F104" s="73" t="s">
        <v>409</v>
      </c>
      <c r="G104" s="93">
        <v>41179</v>
      </c>
      <c r="H104" s="73" t="s">
        <v>295</v>
      </c>
      <c r="I104" s="83">
        <v>3.8800000164332769</v>
      </c>
      <c r="J104" s="86" t="s">
        <v>325</v>
      </c>
      <c r="K104" s="86" t="s">
        <v>122</v>
      </c>
      <c r="L104" s="87">
        <v>5.0999999999999997E-2</v>
      </c>
      <c r="M104" s="87">
        <v>2.7200000085738831E-2</v>
      </c>
      <c r="N104" s="83">
        <v>91.320391000000001</v>
      </c>
      <c r="O104" s="85">
        <v>122.61</v>
      </c>
      <c r="P104" s="83">
        <v>0.11196793200000001</v>
      </c>
      <c r="Q104" s="84">
        <f t="shared" si="1"/>
        <v>1.2296668045512152E-4</v>
      </c>
      <c r="R104" s="84">
        <f>P104/'סכום נכסי הקרן'!$C$42</f>
        <v>6.517096605925503E-6</v>
      </c>
    </row>
    <row r="105" spans="2:18">
      <c r="B105" s="76" t="s">
        <v>1716</v>
      </c>
      <c r="C105" s="86" t="s">
        <v>1506</v>
      </c>
      <c r="D105" s="73">
        <v>4099</v>
      </c>
      <c r="E105" s="73"/>
      <c r="F105" s="73" t="s">
        <v>412</v>
      </c>
      <c r="G105" s="93">
        <v>42052</v>
      </c>
      <c r="H105" s="73" t="s">
        <v>120</v>
      </c>
      <c r="I105" s="83">
        <v>4.3499999972294985</v>
      </c>
      <c r="J105" s="86" t="s">
        <v>539</v>
      </c>
      <c r="K105" s="86" t="s">
        <v>122</v>
      </c>
      <c r="L105" s="87">
        <v>2.9779E-2</v>
      </c>
      <c r="M105" s="87">
        <v>3.4299999972294985E-2</v>
      </c>
      <c r="N105" s="83">
        <v>585.082086</v>
      </c>
      <c r="O105" s="85">
        <v>107.96</v>
      </c>
      <c r="P105" s="83">
        <v>0.63165462500000003</v>
      </c>
      <c r="Q105" s="84">
        <f t="shared" si="1"/>
        <v>6.9370284011653096E-4</v>
      </c>
      <c r="R105" s="84">
        <f>P105/'סכום נכסי הקרן'!$C$42</f>
        <v>3.676547507106451E-5</v>
      </c>
    </row>
    <row r="106" spans="2:18">
      <c r="B106" s="76" t="s">
        <v>1716</v>
      </c>
      <c r="C106" s="86" t="s">
        <v>1506</v>
      </c>
      <c r="D106" s="73" t="s">
        <v>1570</v>
      </c>
      <c r="E106" s="73"/>
      <c r="F106" s="73" t="s">
        <v>412</v>
      </c>
      <c r="G106" s="93">
        <v>42054</v>
      </c>
      <c r="H106" s="73" t="s">
        <v>120</v>
      </c>
      <c r="I106" s="83">
        <v>4.3500000783719415</v>
      </c>
      <c r="J106" s="86" t="s">
        <v>539</v>
      </c>
      <c r="K106" s="86" t="s">
        <v>122</v>
      </c>
      <c r="L106" s="87">
        <v>2.9779E-2</v>
      </c>
      <c r="M106" s="87">
        <v>3.4300000850895358E-2</v>
      </c>
      <c r="N106" s="83">
        <v>16.54644</v>
      </c>
      <c r="O106" s="85">
        <v>107.96</v>
      </c>
      <c r="P106" s="83">
        <v>1.7863535999999999E-2</v>
      </c>
      <c r="Q106" s="84">
        <f t="shared" si="1"/>
        <v>1.9618293236947159E-5</v>
      </c>
      <c r="R106" s="84">
        <f>P106/'סכום נכסי הקרן'!$C$42</f>
        <v>1.0397476112663046E-6</v>
      </c>
    </row>
    <row r="107" spans="2:18">
      <c r="B107" s="76" t="s">
        <v>1717</v>
      </c>
      <c r="C107" s="86" t="s">
        <v>1506</v>
      </c>
      <c r="D107" s="73">
        <v>9079</v>
      </c>
      <c r="E107" s="73"/>
      <c r="F107" s="73" t="s">
        <v>1535</v>
      </c>
      <c r="G107" s="93">
        <v>44705</v>
      </c>
      <c r="H107" s="73" t="s">
        <v>1505</v>
      </c>
      <c r="I107" s="83">
        <v>7.9600000000322169</v>
      </c>
      <c r="J107" s="86" t="s">
        <v>315</v>
      </c>
      <c r="K107" s="86" t="s">
        <v>122</v>
      </c>
      <c r="L107" s="87">
        <v>2.3671999999999999E-2</v>
      </c>
      <c r="M107" s="87">
        <v>2.5900000000281892E-2</v>
      </c>
      <c r="N107" s="83">
        <v>2431.1863739999999</v>
      </c>
      <c r="O107" s="85">
        <v>102.14</v>
      </c>
      <c r="P107" s="83">
        <v>2.4832135269999998</v>
      </c>
      <c r="Q107" s="84">
        <f t="shared" si="1"/>
        <v>2.727142663280092E-3</v>
      </c>
      <c r="R107" s="84">
        <f>P107/'סכום נכסי הקרן'!$C$42</f>
        <v>1.4453551261980969E-4</v>
      </c>
    </row>
    <row r="108" spans="2:18">
      <c r="B108" s="76" t="s">
        <v>1717</v>
      </c>
      <c r="C108" s="86" t="s">
        <v>1506</v>
      </c>
      <c r="D108" s="73">
        <v>9017</v>
      </c>
      <c r="E108" s="73"/>
      <c r="F108" s="73" t="s">
        <v>1535</v>
      </c>
      <c r="G108" s="93">
        <v>44651</v>
      </c>
      <c r="H108" s="73" t="s">
        <v>1505</v>
      </c>
      <c r="I108" s="83">
        <v>8.0400000000617418</v>
      </c>
      <c r="J108" s="86" t="s">
        <v>315</v>
      </c>
      <c r="K108" s="86" t="s">
        <v>122</v>
      </c>
      <c r="L108" s="87">
        <v>1.797E-2</v>
      </c>
      <c r="M108" s="87">
        <v>4.2199999999536948E-2</v>
      </c>
      <c r="N108" s="83">
        <v>5956.6782149999999</v>
      </c>
      <c r="O108" s="85">
        <v>87.01</v>
      </c>
      <c r="P108" s="83">
        <v>5.1829056419999997</v>
      </c>
      <c r="Q108" s="84">
        <f t="shared" si="1"/>
        <v>5.692028874024934E-3</v>
      </c>
      <c r="R108" s="84">
        <f>P108/'סכום נכסי הקרן'!$C$42</f>
        <v>3.0167116749383509E-4</v>
      </c>
    </row>
    <row r="109" spans="2:18">
      <c r="B109" s="76" t="s">
        <v>1717</v>
      </c>
      <c r="C109" s="86" t="s">
        <v>1506</v>
      </c>
      <c r="D109" s="73">
        <v>9080</v>
      </c>
      <c r="E109" s="73"/>
      <c r="F109" s="73" t="s">
        <v>1535</v>
      </c>
      <c r="G109" s="93">
        <v>44705</v>
      </c>
      <c r="H109" s="73" t="s">
        <v>1505</v>
      </c>
      <c r="I109" s="83">
        <v>7.60000000080914</v>
      </c>
      <c r="J109" s="86" t="s">
        <v>315</v>
      </c>
      <c r="K109" s="86" t="s">
        <v>122</v>
      </c>
      <c r="L109" s="87">
        <v>2.3184999999999997E-2</v>
      </c>
      <c r="M109" s="87">
        <v>2.8200000002196243E-2</v>
      </c>
      <c r="N109" s="83">
        <v>1727.8132700000001</v>
      </c>
      <c r="O109" s="85">
        <v>100.14</v>
      </c>
      <c r="P109" s="83">
        <v>1.7302322409999999</v>
      </c>
      <c r="Q109" s="84">
        <f t="shared" si="1"/>
        <v>1.9001950941828218E-3</v>
      </c>
      <c r="R109" s="84">
        <f>P109/'סכום נכסי הקרן'!$C$42</f>
        <v>1.0070821586026949E-4</v>
      </c>
    </row>
    <row r="110" spans="2:18">
      <c r="B110" s="76" t="s">
        <v>1717</v>
      </c>
      <c r="C110" s="86" t="s">
        <v>1506</v>
      </c>
      <c r="D110" s="73">
        <v>9019</v>
      </c>
      <c r="E110" s="73"/>
      <c r="F110" s="73" t="s">
        <v>1535</v>
      </c>
      <c r="G110" s="93">
        <v>44651</v>
      </c>
      <c r="H110" s="73" t="s">
        <v>1505</v>
      </c>
      <c r="I110" s="83">
        <v>7.6199999999936727</v>
      </c>
      <c r="J110" s="86" t="s">
        <v>315</v>
      </c>
      <c r="K110" s="86" t="s">
        <v>122</v>
      </c>
      <c r="L110" s="87">
        <v>1.8769999999999998E-2</v>
      </c>
      <c r="M110" s="87">
        <v>4.6100000000601112E-2</v>
      </c>
      <c r="N110" s="83">
        <v>3679.6566370000005</v>
      </c>
      <c r="O110" s="85">
        <v>85.9</v>
      </c>
      <c r="P110" s="83">
        <v>3.1608250209999995</v>
      </c>
      <c r="Q110" s="84">
        <f t="shared" si="1"/>
        <v>3.4713167724832114E-3</v>
      </c>
      <c r="R110" s="84">
        <f>P110/'סכום נכסי הקרן'!$C$42</f>
        <v>1.8397590853319951E-4</v>
      </c>
    </row>
    <row r="111" spans="2:18">
      <c r="B111" s="76" t="s">
        <v>1718</v>
      </c>
      <c r="C111" s="86" t="s">
        <v>1506</v>
      </c>
      <c r="D111" s="73">
        <v>4100</v>
      </c>
      <c r="E111" s="73"/>
      <c r="F111" s="73" t="s">
        <v>412</v>
      </c>
      <c r="G111" s="93">
        <v>42052</v>
      </c>
      <c r="H111" s="73" t="s">
        <v>120</v>
      </c>
      <c r="I111" s="83">
        <v>4.4300000011408223</v>
      </c>
      <c r="J111" s="86" t="s">
        <v>539</v>
      </c>
      <c r="K111" s="86" t="s">
        <v>122</v>
      </c>
      <c r="L111" s="87">
        <v>2.9779E-2</v>
      </c>
      <c r="M111" s="87">
        <v>1.9699999996459515E-2</v>
      </c>
      <c r="N111" s="83">
        <v>663.59823100000006</v>
      </c>
      <c r="O111" s="85">
        <v>114.92</v>
      </c>
      <c r="P111" s="83">
        <v>0.76260709100000001</v>
      </c>
      <c r="Q111" s="84">
        <f t="shared" si="1"/>
        <v>8.3751892882871835E-4</v>
      </c>
      <c r="R111" s="84">
        <f>P111/'סכום נכסי הקרן'!$C$42</f>
        <v>4.4387567008121763E-5</v>
      </c>
    </row>
    <row r="112" spans="2:18">
      <c r="B112" s="76" t="s">
        <v>1719</v>
      </c>
      <c r="C112" s="86" t="s">
        <v>1507</v>
      </c>
      <c r="D112" s="73" t="s">
        <v>1571</v>
      </c>
      <c r="E112" s="73"/>
      <c r="F112" s="73" t="s">
        <v>412</v>
      </c>
      <c r="G112" s="93">
        <v>41767</v>
      </c>
      <c r="H112" s="73" t="s">
        <v>120</v>
      </c>
      <c r="I112" s="83">
        <v>4.7199999670034973</v>
      </c>
      <c r="J112" s="86" t="s">
        <v>539</v>
      </c>
      <c r="K112" s="86" t="s">
        <v>122</v>
      </c>
      <c r="L112" s="87">
        <v>5.3499999999999999E-2</v>
      </c>
      <c r="M112" s="87">
        <v>2.6499999788741905E-2</v>
      </c>
      <c r="N112" s="83">
        <v>40.169918000000003</v>
      </c>
      <c r="O112" s="85">
        <v>123.73</v>
      </c>
      <c r="P112" s="83">
        <v>4.9702236999999996E-2</v>
      </c>
      <c r="Q112" s="84">
        <f t="shared" si="1"/>
        <v>5.4584549217928905E-5</v>
      </c>
      <c r="R112" s="84">
        <f>P112/'סכום נכסי הקרן'!$C$42</f>
        <v>2.8929200912597448E-6</v>
      </c>
    </row>
    <row r="113" spans="2:18">
      <c r="B113" s="76" t="s">
        <v>1719</v>
      </c>
      <c r="C113" s="86" t="s">
        <v>1507</v>
      </c>
      <c r="D113" s="73" t="s">
        <v>1572</v>
      </c>
      <c r="E113" s="73"/>
      <c r="F113" s="73" t="s">
        <v>412</v>
      </c>
      <c r="G113" s="93">
        <v>41269</v>
      </c>
      <c r="H113" s="73" t="s">
        <v>120</v>
      </c>
      <c r="I113" s="83">
        <v>4.7799999923915193</v>
      </c>
      <c r="J113" s="86" t="s">
        <v>539</v>
      </c>
      <c r="K113" s="86" t="s">
        <v>122</v>
      </c>
      <c r="L113" s="87">
        <v>5.3499999999999999E-2</v>
      </c>
      <c r="M113" s="87">
        <v>1.8399999983092264E-2</v>
      </c>
      <c r="N113" s="83">
        <v>199.50624999999999</v>
      </c>
      <c r="O113" s="85">
        <v>130.44</v>
      </c>
      <c r="P113" s="83">
        <v>0.26023594100000003</v>
      </c>
      <c r="Q113" s="84">
        <f t="shared" si="1"/>
        <v>2.8579923937404559E-4</v>
      </c>
      <c r="R113" s="84">
        <f>P113/'סכום נכסי הקרן'!$C$42</f>
        <v>1.5147040206395251E-5</v>
      </c>
    </row>
    <row r="114" spans="2:18">
      <c r="B114" s="76" t="s">
        <v>1719</v>
      </c>
      <c r="C114" s="86" t="s">
        <v>1507</v>
      </c>
      <c r="D114" s="73" t="s">
        <v>1573</v>
      </c>
      <c r="E114" s="73"/>
      <c r="F114" s="73" t="s">
        <v>412</v>
      </c>
      <c r="G114" s="93">
        <v>41767</v>
      </c>
      <c r="H114" s="73" t="s">
        <v>120</v>
      </c>
      <c r="I114" s="83">
        <v>5.4</v>
      </c>
      <c r="J114" s="86" t="s">
        <v>539</v>
      </c>
      <c r="K114" s="86" t="s">
        <v>122</v>
      </c>
      <c r="L114" s="87">
        <v>5.3499999999999999E-2</v>
      </c>
      <c r="M114" s="87">
        <v>3.0099999987145673E-2</v>
      </c>
      <c r="N114" s="83">
        <v>31.437328999999998</v>
      </c>
      <c r="O114" s="85">
        <v>123.73</v>
      </c>
      <c r="P114" s="83">
        <v>3.8897404999999996E-2</v>
      </c>
      <c r="Q114" s="84">
        <f t="shared" si="1"/>
        <v>4.2718345205915258E-5</v>
      </c>
      <c r="R114" s="84">
        <f>P114/'סכום נכסי הקרן'!$C$42</f>
        <v>2.2640245432487728E-6</v>
      </c>
    </row>
    <row r="115" spans="2:18">
      <c r="B115" s="76" t="s">
        <v>1719</v>
      </c>
      <c r="C115" s="86" t="s">
        <v>1507</v>
      </c>
      <c r="D115" s="73" t="s">
        <v>1574</v>
      </c>
      <c r="E115" s="73"/>
      <c r="F115" s="73" t="s">
        <v>412</v>
      </c>
      <c r="G115" s="93">
        <v>41767</v>
      </c>
      <c r="H115" s="73" t="s">
        <v>120</v>
      </c>
      <c r="I115" s="83">
        <v>4.7200000305821268</v>
      </c>
      <c r="J115" s="86" t="s">
        <v>539</v>
      </c>
      <c r="K115" s="86" t="s">
        <v>122</v>
      </c>
      <c r="L115" s="87">
        <v>5.3499999999999999E-2</v>
      </c>
      <c r="M115" s="87">
        <v>2.6500000181078384E-2</v>
      </c>
      <c r="N115" s="83">
        <v>40.169916000000001</v>
      </c>
      <c r="O115" s="85">
        <v>123.73</v>
      </c>
      <c r="P115" s="83">
        <v>4.9702233999999998E-2</v>
      </c>
      <c r="Q115" s="84">
        <f t="shared" si="1"/>
        <v>5.4584545923235198E-5</v>
      </c>
      <c r="R115" s="84">
        <f>P115/'סכום נכסי הקרן'!$C$42</f>
        <v>2.8929199166446612E-6</v>
      </c>
    </row>
    <row r="116" spans="2:18">
      <c r="B116" s="76" t="s">
        <v>1719</v>
      </c>
      <c r="C116" s="86" t="s">
        <v>1507</v>
      </c>
      <c r="D116" s="73" t="s">
        <v>1575</v>
      </c>
      <c r="E116" s="73"/>
      <c r="F116" s="73" t="s">
        <v>412</v>
      </c>
      <c r="G116" s="93">
        <v>41269</v>
      </c>
      <c r="H116" s="73" t="s">
        <v>120</v>
      </c>
      <c r="I116" s="83">
        <v>4.7799999958047117</v>
      </c>
      <c r="J116" s="86" t="s">
        <v>539</v>
      </c>
      <c r="K116" s="86" t="s">
        <v>122</v>
      </c>
      <c r="L116" s="87">
        <v>5.3499999999999999E-2</v>
      </c>
      <c r="M116" s="87">
        <v>1.8399999982640188E-2</v>
      </c>
      <c r="N116" s="83">
        <v>211.975379</v>
      </c>
      <c r="O116" s="85">
        <v>130.44</v>
      </c>
      <c r="P116" s="83">
        <v>0.276500672</v>
      </c>
      <c r="Q116" s="84">
        <f t="shared" si="1"/>
        <v>3.0366167501825759E-4</v>
      </c>
      <c r="R116" s="84">
        <f>P116/'סכום נכסי הקרן'!$C$42</f>
        <v>1.6093729328030464E-5</v>
      </c>
    </row>
    <row r="117" spans="2:18">
      <c r="B117" s="76" t="s">
        <v>1719</v>
      </c>
      <c r="C117" s="86" t="s">
        <v>1507</v>
      </c>
      <c r="D117" s="73" t="s">
        <v>1576</v>
      </c>
      <c r="E117" s="73"/>
      <c r="F117" s="73" t="s">
        <v>412</v>
      </c>
      <c r="G117" s="93">
        <v>41281</v>
      </c>
      <c r="H117" s="73" t="s">
        <v>120</v>
      </c>
      <c r="I117" s="83">
        <v>4.7800000065481356</v>
      </c>
      <c r="J117" s="86" t="s">
        <v>539</v>
      </c>
      <c r="K117" s="86" t="s">
        <v>122</v>
      </c>
      <c r="L117" s="87">
        <v>5.3499999999999999E-2</v>
      </c>
      <c r="M117" s="87">
        <v>1.8500000017231934E-2</v>
      </c>
      <c r="N117" s="83">
        <v>267.05839800000001</v>
      </c>
      <c r="O117" s="85">
        <v>130.38</v>
      </c>
      <c r="P117" s="83">
        <v>0.34819072400000001</v>
      </c>
      <c r="Q117" s="84">
        <f t="shared" si="1"/>
        <v>3.8239392950068429E-4</v>
      </c>
      <c r="R117" s="84">
        <f>P117/'סכום נכסי הקרן'!$C$42</f>
        <v>2.0266450804817431E-5</v>
      </c>
    </row>
    <row r="118" spans="2:18">
      <c r="B118" s="76" t="s">
        <v>1719</v>
      </c>
      <c r="C118" s="86" t="s">
        <v>1507</v>
      </c>
      <c r="D118" s="73" t="s">
        <v>1577</v>
      </c>
      <c r="E118" s="73"/>
      <c r="F118" s="73" t="s">
        <v>412</v>
      </c>
      <c r="G118" s="93">
        <v>41767</v>
      </c>
      <c r="H118" s="73" t="s">
        <v>120</v>
      </c>
      <c r="I118" s="83">
        <v>4.7200000095978991</v>
      </c>
      <c r="J118" s="86" t="s">
        <v>539</v>
      </c>
      <c r="K118" s="86" t="s">
        <v>122</v>
      </c>
      <c r="L118" s="87">
        <v>5.3499999999999999E-2</v>
      </c>
      <c r="M118" s="87">
        <v>2.6499999948582681E-2</v>
      </c>
      <c r="N118" s="83">
        <v>47.155988999999998</v>
      </c>
      <c r="O118" s="85">
        <v>123.73</v>
      </c>
      <c r="P118" s="83">
        <v>5.8346102000000004E-2</v>
      </c>
      <c r="Q118" s="84">
        <f t="shared" si="1"/>
        <v>6.4077511768601092E-5</v>
      </c>
      <c r="R118" s="84">
        <f>P118/'סכום נכסי הקרן'!$C$42</f>
        <v>3.3960364947455061E-6</v>
      </c>
    </row>
    <row r="119" spans="2:18">
      <c r="B119" s="76" t="s">
        <v>1719</v>
      </c>
      <c r="C119" s="86" t="s">
        <v>1507</v>
      </c>
      <c r="D119" s="73" t="s">
        <v>1578</v>
      </c>
      <c r="E119" s="73"/>
      <c r="F119" s="73" t="s">
        <v>412</v>
      </c>
      <c r="G119" s="93">
        <v>41281</v>
      </c>
      <c r="H119" s="73" t="s">
        <v>120</v>
      </c>
      <c r="I119" s="83">
        <v>4.7800000026314189</v>
      </c>
      <c r="J119" s="86" t="s">
        <v>539</v>
      </c>
      <c r="K119" s="86" t="s">
        <v>122</v>
      </c>
      <c r="L119" s="87">
        <v>5.3499999999999999E-2</v>
      </c>
      <c r="M119" s="87">
        <v>1.8499999998006503E-2</v>
      </c>
      <c r="N119" s="83">
        <v>192.37257499999998</v>
      </c>
      <c r="O119" s="85">
        <v>130.38</v>
      </c>
      <c r="P119" s="83">
        <v>0.25081535299999996</v>
      </c>
      <c r="Q119" s="84">
        <f t="shared" si="1"/>
        <v>2.7545325536234341E-4</v>
      </c>
      <c r="R119" s="84">
        <f>P119/'סכום נכסי הקרן'!$C$42</f>
        <v>1.4598714619024192E-5</v>
      </c>
    </row>
    <row r="120" spans="2:18">
      <c r="B120" s="76" t="s">
        <v>1719</v>
      </c>
      <c r="C120" s="86" t="s">
        <v>1507</v>
      </c>
      <c r="D120" s="73" t="s">
        <v>1579</v>
      </c>
      <c r="E120" s="73"/>
      <c r="F120" s="73" t="s">
        <v>412</v>
      </c>
      <c r="G120" s="93">
        <v>41767</v>
      </c>
      <c r="H120" s="73" t="s">
        <v>120</v>
      </c>
      <c r="I120" s="83">
        <v>4.7200000513355969</v>
      </c>
      <c r="J120" s="86" t="s">
        <v>539</v>
      </c>
      <c r="K120" s="86" t="s">
        <v>122</v>
      </c>
      <c r="L120" s="87">
        <v>5.3499999999999999E-2</v>
      </c>
      <c r="M120" s="87">
        <v>2.6500000326107269E-2</v>
      </c>
      <c r="N120" s="83">
        <v>38.414593000000004</v>
      </c>
      <c r="O120" s="85">
        <v>123.73</v>
      </c>
      <c r="P120" s="83">
        <v>4.7530373000000001E-2</v>
      </c>
      <c r="Q120" s="84">
        <f t="shared" si="1"/>
        <v>5.219934033079878E-5</v>
      </c>
      <c r="R120" s="84">
        <f>P120/'סכום נכסי הקרן'!$C$42</f>
        <v>2.7665066865455117E-6</v>
      </c>
    </row>
    <row r="121" spans="2:18">
      <c r="B121" s="76" t="s">
        <v>1719</v>
      </c>
      <c r="C121" s="86" t="s">
        <v>1507</v>
      </c>
      <c r="D121" s="73" t="s">
        <v>1580</v>
      </c>
      <c r="E121" s="73"/>
      <c r="F121" s="73" t="s">
        <v>412</v>
      </c>
      <c r="G121" s="93">
        <v>41281</v>
      </c>
      <c r="H121" s="73" t="s">
        <v>120</v>
      </c>
      <c r="I121" s="83">
        <v>4.780000007901088</v>
      </c>
      <c r="J121" s="86" t="s">
        <v>539</v>
      </c>
      <c r="K121" s="86" t="s">
        <v>122</v>
      </c>
      <c r="L121" s="87">
        <v>5.3499999999999999E-2</v>
      </c>
      <c r="M121" s="87">
        <v>1.8500000011619246E-2</v>
      </c>
      <c r="N121" s="83">
        <v>231.03569800000002</v>
      </c>
      <c r="O121" s="85">
        <v>130.38</v>
      </c>
      <c r="P121" s="83">
        <v>0.30122432900000001</v>
      </c>
      <c r="Q121" s="84">
        <f t="shared" si="1"/>
        <v>3.3081396742641806E-4</v>
      </c>
      <c r="R121" s="84">
        <f>P121/'סכום נכסי הקרן'!$C$42</f>
        <v>1.7532770473496707E-5</v>
      </c>
    </row>
    <row r="122" spans="2:18">
      <c r="B122" s="76" t="s">
        <v>1720</v>
      </c>
      <c r="C122" s="86" t="s">
        <v>1506</v>
      </c>
      <c r="D122" s="73">
        <v>9533</v>
      </c>
      <c r="E122" s="73"/>
      <c r="F122" s="73" t="s">
        <v>1535</v>
      </c>
      <c r="G122" s="93">
        <v>45015</v>
      </c>
      <c r="H122" s="73" t="s">
        <v>1505</v>
      </c>
      <c r="I122" s="83">
        <v>4.3400000012628466</v>
      </c>
      <c r="J122" s="86" t="s">
        <v>497</v>
      </c>
      <c r="K122" s="86" t="s">
        <v>122</v>
      </c>
      <c r="L122" s="87">
        <v>3.3593000000000005E-2</v>
      </c>
      <c r="M122" s="87">
        <v>3.5000000010886607E-2</v>
      </c>
      <c r="N122" s="83">
        <v>1847.2904040000001</v>
      </c>
      <c r="O122" s="85">
        <v>99.45</v>
      </c>
      <c r="P122" s="83">
        <v>1.8371200519999997</v>
      </c>
      <c r="Q122" s="84">
        <f t="shared" si="1"/>
        <v>2.0175826270684375E-3</v>
      </c>
      <c r="R122" s="84">
        <f>P122/'סכום נכסי הקרן'!$C$42</f>
        <v>1.0692962388165641E-4</v>
      </c>
    </row>
    <row r="123" spans="2:18">
      <c r="B123" s="76" t="s">
        <v>1721</v>
      </c>
      <c r="C123" s="86" t="s">
        <v>1507</v>
      </c>
      <c r="D123" s="73" t="s">
        <v>1581</v>
      </c>
      <c r="E123" s="73"/>
      <c r="F123" s="73" t="s">
        <v>1535</v>
      </c>
      <c r="G123" s="93">
        <v>44748</v>
      </c>
      <c r="H123" s="73" t="s">
        <v>1505</v>
      </c>
      <c r="I123" s="83">
        <v>2.0800000000221761</v>
      </c>
      <c r="J123" s="86" t="s">
        <v>315</v>
      </c>
      <c r="K123" s="86" t="s">
        <v>122</v>
      </c>
      <c r="L123" s="87">
        <v>7.0660000000000001E-2</v>
      </c>
      <c r="M123" s="87">
        <v>9.3600000000711156E-2</v>
      </c>
      <c r="N123" s="83">
        <v>53643.916658000002</v>
      </c>
      <c r="O123" s="85">
        <v>97.51</v>
      </c>
      <c r="P123" s="83">
        <v>52.308136723000004</v>
      </c>
      <c r="Q123" s="84">
        <f t="shared" si="1"/>
        <v>5.7446429693994425E-2</v>
      </c>
      <c r="R123" s="84">
        <f>P123/'סכום נכסי הקרן'!$C$42</f>
        <v>3.0445965573406364E-3</v>
      </c>
    </row>
    <row r="124" spans="2:18">
      <c r="B124" s="76" t="s">
        <v>1722</v>
      </c>
      <c r="C124" s="86" t="s">
        <v>1507</v>
      </c>
      <c r="D124" s="73">
        <v>7127</v>
      </c>
      <c r="E124" s="73"/>
      <c r="F124" s="73" t="s">
        <v>1535</v>
      </c>
      <c r="G124" s="93">
        <v>43631</v>
      </c>
      <c r="H124" s="73" t="s">
        <v>1505</v>
      </c>
      <c r="I124" s="83">
        <v>5.0999999995522316</v>
      </c>
      <c r="J124" s="86" t="s">
        <v>315</v>
      </c>
      <c r="K124" s="86" t="s">
        <v>122</v>
      </c>
      <c r="L124" s="87">
        <v>3.1E-2</v>
      </c>
      <c r="M124" s="87">
        <v>3.1299999997910416E-2</v>
      </c>
      <c r="N124" s="83">
        <v>1230.4676999999999</v>
      </c>
      <c r="O124" s="85">
        <v>108.9</v>
      </c>
      <c r="P124" s="83">
        <v>1.3399792560000001</v>
      </c>
      <c r="Q124" s="84">
        <f t="shared" si="1"/>
        <v>1.4716070757566863E-3</v>
      </c>
      <c r="R124" s="84">
        <f>P124/'סכום נכסי הקרן'!$C$42</f>
        <v>7.799352998042494E-5</v>
      </c>
    </row>
    <row r="125" spans="2:18">
      <c r="B125" s="76" t="s">
        <v>1722</v>
      </c>
      <c r="C125" s="86" t="s">
        <v>1507</v>
      </c>
      <c r="D125" s="73">
        <v>7128</v>
      </c>
      <c r="E125" s="73"/>
      <c r="F125" s="73" t="s">
        <v>1535</v>
      </c>
      <c r="G125" s="93">
        <v>43634</v>
      </c>
      <c r="H125" s="73" t="s">
        <v>1505</v>
      </c>
      <c r="I125" s="83">
        <v>5.1299999966916703</v>
      </c>
      <c r="J125" s="86" t="s">
        <v>315</v>
      </c>
      <c r="K125" s="86" t="s">
        <v>122</v>
      </c>
      <c r="L125" s="87">
        <v>2.4900000000000002E-2</v>
      </c>
      <c r="M125" s="87">
        <v>3.1399999990650365E-2</v>
      </c>
      <c r="N125" s="83">
        <v>517.94737299999997</v>
      </c>
      <c r="O125" s="85">
        <v>107.38</v>
      </c>
      <c r="P125" s="83">
        <v>0.55617186800000007</v>
      </c>
      <c r="Q125" s="84">
        <f t="shared" si="1"/>
        <v>6.1080531853070243E-4</v>
      </c>
      <c r="R125" s="84">
        <f>P125/'סכום נכסי הקרן'!$C$42</f>
        <v>3.2371999093937423E-5</v>
      </c>
    </row>
    <row r="126" spans="2:18">
      <c r="B126" s="76" t="s">
        <v>1722</v>
      </c>
      <c r="C126" s="86" t="s">
        <v>1507</v>
      </c>
      <c r="D126" s="73">
        <v>7130</v>
      </c>
      <c r="E126" s="73"/>
      <c r="F126" s="73" t="s">
        <v>1535</v>
      </c>
      <c r="G126" s="93">
        <v>43634</v>
      </c>
      <c r="H126" s="73" t="s">
        <v>1505</v>
      </c>
      <c r="I126" s="83">
        <v>5.3999999994737964</v>
      </c>
      <c r="J126" s="86" t="s">
        <v>315</v>
      </c>
      <c r="K126" s="86" t="s">
        <v>122</v>
      </c>
      <c r="L126" s="87">
        <v>3.6000000000000004E-2</v>
      </c>
      <c r="M126" s="87">
        <v>3.1600000008419268E-2</v>
      </c>
      <c r="N126" s="83">
        <v>340.05611599999997</v>
      </c>
      <c r="O126" s="85">
        <v>111.77</v>
      </c>
      <c r="P126" s="83">
        <v>0.38008072299999995</v>
      </c>
      <c r="Q126" s="84">
        <f t="shared" si="1"/>
        <v>4.1741652254765721E-4</v>
      </c>
      <c r="R126" s="84">
        <f>P126/'סכום נכסי הקרן'!$C$42</f>
        <v>2.2122609086332066E-5</v>
      </c>
    </row>
    <row r="127" spans="2:18">
      <c r="B127" s="76" t="s">
        <v>1714</v>
      </c>
      <c r="C127" s="86" t="s">
        <v>1506</v>
      </c>
      <c r="D127" s="73">
        <v>9922</v>
      </c>
      <c r="E127" s="73"/>
      <c r="F127" s="73" t="s">
        <v>412</v>
      </c>
      <c r="G127" s="93">
        <v>40489</v>
      </c>
      <c r="H127" s="73" t="s">
        <v>120</v>
      </c>
      <c r="I127" s="83">
        <v>1.9800000005128771</v>
      </c>
      <c r="J127" s="86" t="s">
        <v>315</v>
      </c>
      <c r="K127" s="86" t="s">
        <v>122</v>
      </c>
      <c r="L127" s="87">
        <v>5.7000000000000002E-2</v>
      </c>
      <c r="M127" s="87">
        <v>2.2600000026576379E-2</v>
      </c>
      <c r="N127" s="83">
        <v>346.348251</v>
      </c>
      <c r="O127" s="85">
        <v>123.85</v>
      </c>
      <c r="P127" s="83">
        <v>0.42895231100000009</v>
      </c>
      <c r="Q127" s="84">
        <f t="shared" si="1"/>
        <v>4.7108882708687445E-4</v>
      </c>
      <c r="R127" s="84">
        <f>P127/'סכום נכסי הקרן'!$C$42</f>
        <v>2.4967181229372004E-5</v>
      </c>
    </row>
    <row r="128" spans="2:18">
      <c r="B128" s="76" t="s">
        <v>1723</v>
      </c>
      <c r="C128" s="86" t="s">
        <v>1507</v>
      </c>
      <c r="D128" s="73" t="s">
        <v>1582</v>
      </c>
      <c r="E128" s="73"/>
      <c r="F128" s="73" t="s">
        <v>456</v>
      </c>
      <c r="G128" s="93">
        <v>43801</v>
      </c>
      <c r="H128" s="73" t="s">
        <v>295</v>
      </c>
      <c r="I128" s="83">
        <v>4.6999999999092568</v>
      </c>
      <c r="J128" s="86" t="s">
        <v>325</v>
      </c>
      <c r="K128" s="86" t="s">
        <v>123</v>
      </c>
      <c r="L128" s="87">
        <v>2.3629999999999998E-2</v>
      </c>
      <c r="M128" s="87">
        <v>7.0499999998289833E-2</v>
      </c>
      <c r="N128" s="83">
        <v>4528.6067510000003</v>
      </c>
      <c r="O128" s="85">
        <v>80.45</v>
      </c>
      <c r="P128" s="83">
        <v>14.326043908999999</v>
      </c>
      <c r="Q128" s="84">
        <f t="shared" si="1"/>
        <v>1.5733308922272878E-2</v>
      </c>
      <c r="R128" s="84">
        <f>P128/'סכום נכסי הקרן'!$C$42</f>
        <v>8.3384778541487764E-4</v>
      </c>
    </row>
    <row r="129" spans="2:18">
      <c r="B129" s="76" t="s">
        <v>1724</v>
      </c>
      <c r="C129" s="86" t="s">
        <v>1507</v>
      </c>
      <c r="D129" s="73">
        <v>9365</v>
      </c>
      <c r="E129" s="73"/>
      <c r="F129" s="73" t="s">
        <v>288</v>
      </c>
      <c r="G129" s="93">
        <v>44906</v>
      </c>
      <c r="H129" s="73" t="s">
        <v>1505</v>
      </c>
      <c r="I129" s="83">
        <v>2.4099999989095777</v>
      </c>
      <c r="J129" s="86" t="s">
        <v>315</v>
      </c>
      <c r="K129" s="86" t="s">
        <v>122</v>
      </c>
      <c r="L129" s="87">
        <v>7.1800000000000003E-2</v>
      </c>
      <c r="M129" s="87">
        <v>8.6199999923670431E-2</v>
      </c>
      <c r="N129" s="83">
        <v>37.608204000000001</v>
      </c>
      <c r="O129" s="85">
        <v>97.54</v>
      </c>
      <c r="P129" s="83">
        <v>3.6683044000000005E-2</v>
      </c>
      <c r="Q129" s="84">
        <f t="shared" si="1"/>
        <v>4.0286464785909982E-5</v>
      </c>
      <c r="R129" s="84">
        <f>P129/'סכום נכסי הקרן'!$C$42</f>
        <v>2.1351375994638884E-6</v>
      </c>
    </row>
    <row r="130" spans="2:18">
      <c r="B130" s="76" t="s">
        <v>1724</v>
      </c>
      <c r="C130" s="86" t="s">
        <v>1507</v>
      </c>
      <c r="D130" s="73">
        <v>9509</v>
      </c>
      <c r="E130" s="73"/>
      <c r="F130" s="73" t="s">
        <v>288</v>
      </c>
      <c r="G130" s="93">
        <v>44991</v>
      </c>
      <c r="H130" s="73" t="s">
        <v>1505</v>
      </c>
      <c r="I130" s="83">
        <v>2.4099999998751032</v>
      </c>
      <c r="J130" s="86" t="s">
        <v>315</v>
      </c>
      <c r="K130" s="86" t="s">
        <v>122</v>
      </c>
      <c r="L130" s="87">
        <v>7.1800000000000003E-2</v>
      </c>
      <c r="M130" s="87">
        <v>7.9399999995547171E-2</v>
      </c>
      <c r="N130" s="83">
        <v>1859.9418760000001</v>
      </c>
      <c r="O130" s="85">
        <v>99.01</v>
      </c>
      <c r="P130" s="83">
        <v>1.8415287030000003</v>
      </c>
      <c r="Q130" s="84">
        <f t="shared" si="1"/>
        <v>2.022424345309293E-3</v>
      </c>
      <c r="R130" s="84">
        <f>P130/'סכום נכסי הקרן'!$C$42</f>
        <v>1.0718622953611124E-4</v>
      </c>
    </row>
    <row r="131" spans="2:18">
      <c r="B131" s="76" t="s">
        <v>1724</v>
      </c>
      <c r="C131" s="86" t="s">
        <v>1507</v>
      </c>
      <c r="D131" s="73">
        <v>9316</v>
      </c>
      <c r="E131" s="73"/>
      <c r="F131" s="73" t="s">
        <v>288</v>
      </c>
      <c r="G131" s="93">
        <v>44885</v>
      </c>
      <c r="H131" s="73" t="s">
        <v>1505</v>
      </c>
      <c r="I131" s="83">
        <v>2.4099999999365496</v>
      </c>
      <c r="J131" s="86" t="s">
        <v>315</v>
      </c>
      <c r="K131" s="86" t="s">
        <v>122</v>
      </c>
      <c r="L131" s="87">
        <v>7.1800000000000003E-2</v>
      </c>
      <c r="M131" s="87">
        <v>9.1499999997611686E-2</v>
      </c>
      <c r="N131" s="83">
        <v>14550.533871</v>
      </c>
      <c r="O131" s="85">
        <v>96.4</v>
      </c>
      <c r="P131" s="83">
        <v>14.026716629000001</v>
      </c>
      <c r="Q131" s="84">
        <f t="shared" si="1"/>
        <v>1.5404578353316219E-2</v>
      </c>
      <c r="R131" s="84">
        <f>P131/'סכום נכסי הקרן'!$C$42</f>
        <v>8.1642543273135299E-4</v>
      </c>
    </row>
    <row r="132" spans="2:18">
      <c r="B132" s="76" t="s">
        <v>1725</v>
      </c>
      <c r="C132" s="86" t="s">
        <v>1507</v>
      </c>
      <c r="D132" s="73" t="s">
        <v>1583</v>
      </c>
      <c r="E132" s="73"/>
      <c r="F132" s="73" t="s">
        <v>464</v>
      </c>
      <c r="G132" s="93">
        <v>44074</v>
      </c>
      <c r="H132" s="73" t="s">
        <v>120</v>
      </c>
      <c r="I132" s="83">
        <v>8.6099999973215002</v>
      </c>
      <c r="J132" s="86" t="s">
        <v>539</v>
      </c>
      <c r="K132" s="86" t="s">
        <v>122</v>
      </c>
      <c r="L132" s="87">
        <v>2.35E-2</v>
      </c>
      <c r="M132" s="87">
        <v>4.0599999986077856E-2</v>
      </c>
      <c r="N132" s="83">
        <v>1401.819753</v>
      </c>
      <c r="O132" s="85">
        <v>94.28</v>
      </c>
      <c r="P132" s="83">
        <v>1.3216356140000001</v>
      </c>
      <c r="Q132" s="84">
        <f t="shared" si="1"/>
        <v>1.4514615151135089E-3</v>
      </c>
      <c r="R132" s="84">
        <f>P132/'סכום נכסי הקרן'!$C$42</f>
        <v>7.6925837786033838E-5</v>
      </c>
    </row>
    <row r="133" spans="2:18">
      <c r="B133" s="76" t="s">
        <v>1725</v>
      </c>
      <c r="C133" s="86" t="s">
        <v>1507</v>
      </c>
      <c r="D133" s="73" t="s">
        <v>1584</v>
      </c>
      <c r="E133" s="73"/>
      <c r="F133" s="73" t="s">
        <v>464</v>
      </c>
      <c r="G133" s="93">
        <v>44189</v>
      </c>
      <c r="H133" s="73" t="s">
        <v>120</v>
      </c>
      <c r="I133" s="83">
        <v>8.4999999877669694</v>
      </c>
      <c r="J133" s="86" t="s">
        <v>539</v>
      </c>
      <c r="K133" s="86" t="s">
        <v>122</v>
      </c>
      <c r="L133" s="87">
        <v>2.4700000000000003E-2</v>
      </c>
      <c r="M133" s="87">
        <v>4.3299999916815393E-2</v>
      </c>
      <c r="N133" s="83">
        <v>175.26991799999999</v>
      </c>
      <c r="O133" s="85">
        <v>93.28</v>
      </c>
      <c r="P133" s="83">
        <v>0.163491792</v>
      </c>
      <c r="Q133" s="84">
        <f t="shared" si="1"/>
        <v>1.7955179295353239E-4</v>
      </c>
      <c r="R133" s="84">
        <f>P133/'סכום נכסי הקרן'!$C$42</f>
        <v>9.5160443147228813E-6</v>
      </c>
    </row>
    <row r="134" spans="2:18">
      <c r="B134" s="76" t="s">
        <v>1725</v>
      </c>
      <c r="C134" s="86" t="s">
        <v>1507</v>
      </c>
      <c r="D134" s="73" t="s">
        <v>1585</v>
      </c>
      <c r="E134" s="73"/>
      <c r="F134" s="73" t="s">
        <v>464</v>
      </c>
      <c r="G134" s="93">
        <v>44322</v>
      </c>
      <c r="H134" s="73" t="s">
        <v>120</v>
      </c>
      <c r="I134" s="83">
        <v>8.3300000000138699</v>
      </c>
      <c r="J134" s="86" t="s">
        <v>539</v>
      </c>
      <c r="K134" s="86" t="s">
        <v>122</v>
      </c>
      <c r="L134" s="87">
        <v>2.5600000000000001E-2</v>
      </c>
      <c r="M134" s="87">
        <v>4.8800000004993155E-2</v>
      </c>
      <c r="N134" s="83">
        <v>806.47406000000001</v>
      </c>
      <c r="O134" s="85">
        <v>89.4</v>
      </c>
      <c r="P134" s="83">
        <v>0.72098780299999998</v>
      </c>
      <c r="Q134" s="84">
        <f t="shared" si="1"/>
        <v>7.9181132668897645E-4</v>
      </c>
      <c r="R134" s="84">
        <f>P134/'סכום נכסי הקרן'!$C$42</f>
        <v>4.1965115188918417E-5</v>
      </c>
    </row>
    <row r="135" spans="2:18">
      <c r="B135" s="76" t="s">
        <v>1725</v>
      </c>
      <c r="C135" s="86" t="s">
        <v>1507</v>
      </c>
      <c r="D135" s="73" t="s">
        <v>1586</v>
      </c>
      <c r="E135" s="73"/>
      <c r="F135" s="73" t="s">
        <v>464</v>
      </c>
      <c r="G135" s="93">
        <v>44418</v>
      </c>
      <c r="H135" s="73" t="s">
        <v>120</v>
      </c>
      <c r="I135" s="83">
        <v>8.4599999968815425</v>
      </c>
      <c r="J135" s="86" t="s">
        <v>539</v>
      </c>
      <c r="K135" s="86" t="s">
        <v>122</v>
      </c>
      <c r="L135" s="87">
        <v>2.2700000000000001E-2</v>
      </c>
      <c r="M135" s="87">
        <v>4.679999997732031E-2</v>
      </c>
      <c r="N135" s="83">
        <v>804.87950200000012</v>
      </c>
      <c r="O135" s="85">
        <v>87.65</v>
      </c>
      <c r="P135" s="83">
        <v>0.70547682</v>
      </c>
      <c r="Q135" s="84">
        <f t="shared" si="1"/>
        <v>7.747766806431263E-4</v>
      </c>
      <c r="R135" s="84">
        <f>P135/'סכום נכסי הקרן'!$C$42</f>
        <v>4.1062297990652506E-5</v>
      </c>
    </row>
    <row r="136" spans="2:18">
      <c r="B136" s="76" t="s">
        <v>1725</v>
      </c>
      <c r="C136" s="86" t="s">
        <v>1507</v>
      </c>
      <c r="D136" s="73" t="s">
        <v>1587</v>
      </c>
      <c r="E136" s="73"/>
      <c r="F136" s="73" t="s">
        <v>464</v>
      </c>
      <c r="G136" s="93">
        <v>44530</v>
      </c>
      <c r="H136" s="73" t="s">
        <v>120</v>
      </c>
      <c r="I136" s="83">
        <v>8.5</v>
      </c>
      <c r="J136" s="86" t="s">
        <v>539</v>
      </c>
      <c r="K136" s="86" t="s">
        <v>122</v>
      </c>
      <c r="L136" s="87">
        <v>1.7899999999999999E-2</v>
      </c>
      <c r="M136" s="87">
        <v>4.9800000010427364E-2</v>
      </c>
      <c r="N136" s="83">
        <v>664.82856300000003</v>
      </c>
      <c r="O136" s="85">
        <v>80.78</v>
      </c>
      <c r="P136" s="83">
        <v>0.53704852800000002</v>
      </c>
      <c r="Q136" s="84">
        <f t="shared" si="1"/>
        <v>5.8980346918856535E-4</v>
      </c>
      <c r="R136" s="84">
        <f>P136/'סכום נכסי הקרן'!$C$42</f>
        <v>3.1258924555703031E-5</v>
      </c>
    </row>
    <row r="137" spans="2:18">
      <c r="B137" s="76" t="s">
        <v>1725</v>
      </c>
      <c r="C137" s="86" t="s">
        <v>1507</v>
      </c>
      <c r="D137" s="73" t="s">
        <v>1588</v>
      </c>
      <c r="E137" s="73"/>
      <c r="F137" s="73" t="s">
        <v>464</v>
      </c>
      <c r="G137" s="93">
        <v>44612</v>
      </c>
      <c r="H137" s="73" t="s">
        <v>120</v>
      </c>
      <c r="I137" s="83">
        <v>8.2899999967172793</v>
      </c>
      <c r="J137" s="86" t="s">
        <v>539</v>
      </c>
      <c r="K137" s="86" t="s">
        <v>122</v>
      </c>
      <c r="L137" s="87">
        <v>2.3599999999999999E-2</v>
      </c>
      <c r="M137" s="87">
        <v>5.2299999979810503E-2</v>
      </c>
      <c r="N137" s="83">
        <v>777.441011</v>
      </c>
      <c r="O137" s="85">
        <v>83.46</v>
      </c>
      <c r="P137" s="83">
        <v>0.64885229700000002</v>
      </c>
      <c r="Q137" s="84">
        <f t="shared" si="1"/>
        <v>7.1258986070914135E-4</v>
      </c>
      <c r="R137" s="84">
        <f>P137/'סכום נכסי הקרן'!$C$42</f>
        <v>3.7766466049633446E-5</v>
      </c>
    </row>
    <row r="138" spans="2:18">
      <c r="B138" s="76" t="s">
        <v>1725</v>
      </c>
      <c r="C138" s="86" t="s">
        <v>1507</v>
      </c>
      <c r="D138" s="73" t="s">
        <v>1589</v>
      </c>
      <c r="E138" s="73"/>
      <c r="F138" s="73" t="s">
        <v>464</v>
      </c>
      <c r="G138" s="93">
        <v>44662</v>
      </c>
      <c r="H138" s="73" t="s">
        <v>120</v>
      </c>
      <c r="I138" s="83">
        <v>8.3599999964442855</v>
      </c>
      <c r="J138" s="86" t="s">
        <v>539</v>
      </c>
      <c r="K138" s="86" t="s">
        <v>122</v>
      </c>
      <c r="L138" s="87">
        <v>2.4E-2</v>
      </c>
      <c r="M138" s="87">
        <v>4.9399999977179754E-2</v>
      </c>
      <c r="N138" s="83">
        <v>885.26693999999998</v>
      </c>
      <c r="O138" s="85">
        <v>85.14</v>
      </c>
      <c r="P138" s="83">
        <v>0.75371633799999993</v>
      </c>
      <c r="Q138" s="84">
        <f t="shared" si="1"/>
        <v>8.2775482616442679E-4</v>
      </c>
      <c r="R138" s="84">
        <f>P138/'סכום נכסי הקרן'!$C$42</f>
        <v>4.3870080481707905E-5</v>
      </c>
    </row>
    <row r="139" spans="2:18">
      <c r="B139" s="76" t="s">
        <v>1726</v>
      </c>
      <c r="C139" s="86" t="s">
        <v>1506</v>
      </c>
      <c r="D139" s="73">
        <v>7490</v>
      </c>
      <c r="E139" s="73"/>
      <c r="F139" s="73" t="s">
        <v>288</v>
      </c>
      <c r="G139" s="93">
        <v>43899</v>
      </c>
      <c r="H139" s="73" t="s">
        <v>1505</v>
      </c>
      <c r="I139" s="83">
        <v>3.4399999999326782</v>
      </c>
      <c r="J139" s="86" t="s">
        <v>118</v>
      </c>
      <c r="K139" s="86" t="s">
        <v>122</v>
      </c>
      <c r="L139" s="87">
        <v>2.3889999999999998E-2</v>
      </c>
      <c r="M139" s="87">
        <v>5.3000000001262287E-2</v>
      </c>
      <c r="N139" s="83">
        <v>5209.6450089999998</v>
      </c>
      <c r="O139" s="85">
        <v>91.24</v>
      </c>
      <c r="P139" s="83">
        <v>4.7532800279999998</v>
      </c>
      <c r="Q139" s="84">
        <f t="shared" ref="Q139:Q202" si="2">IFERROR(P139/$P$10,0)</f>
        <v>5.2202006045515515E-3</v>
      </c>
      <c r="R139" s="84">
        <f>P139/'סכום נכסי הקרן'!$C$42</f>
        <v>2.7666479664456318E-4</v>
      </c>
    </row>
    <row r="140" spans="2:18">
      <c r="B140" s="76" t="s">
        <v>1726</v>
      </c>
      <c r="C140" s="86" t="s">
        <v>1506</v>
      </c>
      <c r="D140" s="73">
        <v>7491</v>
      </c>
      <c r="E140" s="73"/>
      <c r="F140" s="73" t="s">
        <v>288</v>
      </c>
      <c r="G140" s="93">
        <v>43899</v>
      </c>
      <c r="H140" s="73" t="s">
        <v>1505</v>
      </c>
      <c r="I140" s="83">
        <v>3.5999999997033254</v>
      </c>
      <c r="J140" s="86" t="s">
        <v>118</v>
      </c>
      <c r="K140" s="86" t="s">
        <v>122</v>
      </c>
      <c r="L140" s="87">
        <v>1.2969999999999999E-2</v>
      </c>
      <c r="M140" s="87">
        <v>2.2799999994659856E-2</v>
      </c>
      <c r="N140" s="83">
        <v>1279.8100019999999</v>
      </c>
      <c r="O140" s="85">
        <v>105.35</v>
      </c>
      <c r="P140" s="83">
        <v>1.348279749</v>
      </c>
      <c r="Q140" s="84">
        <f t="shared" si="2"/>
        <v>1.4807229364510765E-3</v>
      </c>
      <c r="R140" s="84">
        <f>P140/'סכום נכסי הקרן'!$C$42</f>
        <v>7.847666040707073E-5</v>
      </c>
    </row>
    <row r="141" spans="2:18">
      <c r="B141" s="76" t="s">
        <v>1727</v>
      </c>
      <c r="C141" s="86" t="s">
        <v>1507</v>
      </c>
      <c r="D141" s="73" t="s">
        <v>1590</v>
      </c>
      <c r="E141" s="73"/>
      <c r="F141" s="73" t="s">
        <v>464</v>
      </c>
      <c r="G141" s="93">
        <v>43924</v>
      </c>
      <c r="H141" s="73" t="s">
        <v>120</v>
      </c>
      <c r="I141" s="83">
        <v>8.1600000145227121</v>
      </c>
      <c r="J141" s="86" t="s">
        <v>539</v>
      </c>
      <c r="K141" s="86" t="s">
        <v>122</v>
      </c>
      <c r="L141" s="87">
        <v>3.1400000000000004E-2</v>
      </c>
      <c r="M141" s="87">
        <v>3.2000000058875856E-2</v>
      </c>
      <c r="N141" s="83">
        <v>192.42702</v>
      </c>
      <c r="O141" s="85">
        <v>105.92</v>
      </c>
      <c r="P141" s="83">
        <v>0.20381869399999999</v>
      </c>
      <c r="Q141" s="84">
        <f t="shared" si="2"/>
        <v>2.2384005641792323E-4</v>
      </c>
      <c r="R141" s="84">
        <f>P141/'סכום נכסי הקרן'!$C$42</f>
        <v>1.1863272770739113E-5</v>
      </c>
    </row>
    <row r="142" spans="2:18">
      <c r="B142" s="76" t="s">
        <v>1727</v>
      </c>
      <c r="C142" s="86" t="s">
        <v>1507</v>
      </c>
      <c r="D142" s="73" t="s">
        <v>1591</v>
      </c>
      <c r="E142" s="73"/>
      <c r="F142" s="73" t="s">
        <v>464</v>
      </c>
      <c r="G142" s="93">
        <v>44015</v>
      </c>
      <c r="H142" s="73" t="s">
        <v>120</v>
      </c>
      <c r="I142" s="83">
        <v>7.760000021634843</v>
      </c>
      <c r="J142" s="86" t="s">
        <v>539</v>
      </c>
      <c r="K142" s="86" t="s">
        <v>122</v>
      </c>
      <c r="L142" s="87">
        <v>3.1E-2</v>
      </c>
      <c r="M142" s="87">
        <v>4.8500000152119992E-2</v>
      </c>
      <c r="N142" s="83">
        <v>158.63315399999999</v>
      </c>
      <c r="O142" s="85">
        <v>93.24</v>
      </c>
      <c r="P142" s="83">
        <v>0.147909555</v>
      </c>
      <c r="Q142" s="84">
        <f t="shared" si="2"/>
        <v>1.6243889353912709E-4</v>
      </c>
      <c r="R142" s="84">
        <f>P142/'סכום נכסי הקרן'!$C$42</f>
        <v>8.6090797753990079E-6</v>
      </c>
    </row>
    <row r="143" spans="2:18">
      <c r="B143" s="76" t="s">
        <v>1727</v>
      </c>
      <c r="C143" s="86" t="s">
        <v>1507</v>
      </c>
      <c r="D143" s="73" t="s">
        <v>1592</v>
      </c>
      <c r="E143" s="73"/>
      <c r="F143" s="73" t="s">
        <v>464</v>
      </c>
      <c r="G143" s="93">
        <v>44108</v>
      </c>
      <c r="H143" s="73" t="s">
        <v>120</v>
      </c>
      <c r="I143" s="83">
        <v>7.5799999883736575</v>
      </c>
      <c r="J143" s="86" t="s">
        <v>539</v>
      </c>
      <c r="K143" s="86" t="s">
        <v>122</v>
      </c>
      <c r="L143" s="87">
        <v>3.1E-2</v>
      </c>
      <c r="M143" s="87">
        <v>5.589999990223303E-2</v>
      </c>
      <c r="N143" s="83">
        <v>257.30372899999998</v>
      </c>
      <c r="O143" s="85">
        <v>88.25</v>
      </c>
      <c r="P143" s="83">
        <v>0.22707055800000001</v>
      </c>
      <c r="Q143" s="84">
        <f t="shared" si="2"/>
        <v>2.4937597977921157E-4</v>
      </c>
      <c r="R143" s="84">
        <f>P143/'סכום נכסי הקרן'!$C$42</f>
        <v>1.3216648163577854E-5</v>
      </c>
    </row>
    <row r="144" spans="2:18">
      <c r="B144" s="76" t="s">
        <v>1727</v>
      </c>
      <c r="C144" s="86" t="s">
        <v>1507</v>
      </c>
      <c r="D144" s="73" t="s">
        <v>1593</v>
      </c>
      <c r="E144" s="73"/>
      <c r="F144" s="73" t="s">
        <v>464</v>
      </c>
      <c r="G144" s="93">
        <v>44200</v>
      </c>
      <c r="H144" s="73" t="s">
        <v>120</v>
      </c>
      <c r="I144" s="83">
        <v>7.4399999957422098</v>
      </c>
      <c r="J144" s="86" t="s">
        <v>539</v>
      </c>
      <c r="K144" s="86" t="s">
        <v>122</v>
      </c>
      <c r="L144" s="87">
        <v>3.1E-2</v>
      </c>
      <c r="M144" s="87">
        <v>6.2099999927262756E-2</v>
      </c>
      <c r="N144" s="83">
        <v>133.492637</v>
      </c>
      <c r="O144" s="85">
        <v>84.45</v>
      </c>
      <c r="P144" s="83">
        <v>0.11273454200000001</v>
      </c>
      <c r="Q144" s="84">
        <f t="shared" si="2"/>
        <v>1.2380859550365257E-4</v>
      </c>
      <c r="R144" s="84">
        <f>P144/'סכום נכסי הקרן'!$C$42</f>
        <v>6.5617171623636495E-6</v>
      </c>
    </row>
    <row r="145" spans="2:18">
      <c r="B145" s="76" t="s">
        <v>1727</v>
      </c>
      <c r="C145" s="86" t="s">
        <v>1507</v>
      </c>
      <c r="D145" s="73" t="s">
        <v>1594</v>
      </c>
      <c r="E145" s="73"/>
      <c r="F145" s="73" t="s">
        <v>464</v>
      </c>
      <c r="G145" s="93">
        <v>44290</v>
      </c>
      <c r="H145" s="73" t="s">
        <v>120</v>
      </c>
      <c r="I145" s="83">
        <v>7.3400000055212109</v>
      </c>
      <c r="J145" s="86" t="s">
        <v>539</v>
      </c>
      <c r="K145" s="86" t="s">
        <v>122</v>
      </c>
      <c r="L145" s="87">
        <v>3.1E-2</v>
      </c>
      <c r="M145" s="87">
        <v>6.6300000029509906E-2</v>
      </c>
      <c r="N145" s="83">
        <v>256.40568500000001</v>
      </c>
      <c r="O145" s="85">
        <v>81.94</v>
      </c>
      <c r="P145" s="83">
        <v>0.21009882600000002</v>
      </c>
      <c r="Q145" s="84">
        <f t="shared" si="2"/>
        <v>2.3073709355226976E-4</v>
      </c>
      <c r="R145" s="84">
        <f>P145/'סכום נכסי הקרן'!$C$42</f>
        <v>1.2228808029012565E-5</v>
      </c>
    </row>
    <row r="146" spans="2:18">
      <c r="B146" s="76" t="s">
        <v>1727</v>
      </c>
      <c r="C146" s="86" t="s">
        <v>1507</v>
      </c>
      <c r="D146" s="73" t="s">
        <v>1595</v>
      </c>
      <c r="E146" s="73"/>
      <c r="F146" s="73" t="s">
        <v>464</v>
      </c>
      <c r="G146" s="93">
        <v>44496</v>
      </c>
      <c r="H146" s="73" t="s">
        <v>120</v>
      </c>
      <c r="I146" s="83">
        <v>6.6500000072087113</v>
      </c>
      <c r="J146" s="86" t="s">
        <v>539</v>
      </c>
      <c r="K146" s="86" t="s">
        <v>122</v>
      </c>
      <c r="L146" s="87">
        <v>3.1E-2</v>
      </c>
      <c r="M146" s="87">
        <v>9.8200000127086892E-2</v>
      </c>
      <c r="N146" s="83">
        <v>287.22921700000001</v>
      </c>
      <c r="O146" s="85">
        <v>65.2</v>
      </c>
      <c r="P146" s="83">
        <v>0.18727344099999998</v>
      </c>
      <c r="Q146" s="84">
        <f t="shared" si="2"/>
        <v>2.0566954275066945E-4</v>
      </c>
      <c r="R146" s="84">
        <f>P146/'סכום נכסי הקרן'!$C$42</f>
        <v>1.0900255858267435E-5</v>
      </c>
    </row>
    <row r="147" spans="2:18">
      <c r="B147" s="76" t="s">
        <v>1727</v>
      </c>
      <c r="C147" s="86" t="s">
        <v>1507</v>
      </c>
      <c r="D147" s="73" t="s">
        <v>1596</v>
      </c>
      <c r="E147" s="73"/>
      <c r="F147" s="73" t="s">
        <v>464</v>
      </c>
      <c r="G147" s="93">
        <v>44615</v>
      </c>
      <c r="H147" s="73" t="s">
        <v>120</v>
      </c>
      <c r="I147" s="83">
        <v>6.9599999935685135</v>
      </c>
      <c r="J147" s="86" t="s">
        <v>539</v>
      </c>
      <c r="K147" s="86" t="s">
        <v>122</v>
      </c>
      <c r="L147" s="87">
        <v>3.1E-2</v>
      </c>
      <c r="M147" s="87">
        <v>8.2899999933675306E-2</v>
      </c>
      <c r="N147" s="83">
        <v>348.67005700000004</v>
      </c>
      <c r="O147" s="85">
        <v>71.349999999999994</v>
      </c>
      <c r="P147" s="83">
        <v>0.24877608500000001</v>
      </c>
      <c r="Q147" s="84">
        <f t="shared" si="2"/>
        <v>2.7321366754430322E-4</v>
      </c>
      <c r="R147" s="84">
        <f>P147/'סכום נכסי הקרן'!$C$42</f>
        <v>1.4480018968189341E-5</v>
      </c>
    </row>
    <row r="148" spans="2:18">
      <c r="B148" s="76" t="s">
        <v>1727</v>
      </c>
      <c r="C148" s="86" t="s">
        <v>1507</v>
      </c>
      <c r="D148" s="73" t="s">
        <v>1597</v>
      </c>
      <c r="E148" s="73"/>
      <c r="F148" s="73" t="s">
        <v>464</v>
      </c>
      <c r="G148" s="93">
        <v>44753</v>
      </c>
      <c r="H148" s="73" t="s">
        <v>120</v>
      </c>
      <c r="I148" s="83">
        <v>7.8099999974394212</v>
      </c>
      <c r="J148" s="86" t="s">
        <v>539</v>
      </c>
      <c r="K148" s="86" t="s">
        <v>122</v>
      </c>
      <c r="L148" s="87">
        <v>3.2599999999999997E-2</v>
      </c>
      <c r="M148" s="87">
        <v>4.4899999976933627E-2</v>
      </c>
      <c r="N148" s="83">
        <v>514.70342900000003</v>
      </c>
      <c r="O148" s="85">
        <v>91.81</v>
      </c>
      <c r="P148" s="83">
        <v>0.47254924099999995</v>
      </c>
      <c r="Q148" s="84">
        <f t="shared" si="2"/>
        <v>5.1896833744645031E-4</v>
      </c>
      <c r="R148" s="84">
        <f>P148/'סכום נכסי הקרן'!$C$42</f>
        <v>2.7504741756360848E-5</v>
      </c>
    </row>
    <row r="149" spans="2:18">
      <c r="B149" s="76" t="s">
        <v>1727</v>
      </c>
      <c r="C149" s="86" t="s">
        <v>1507</v>
      </c>
      <c r="D149" s="73" t="s">
        <v>1598</v>
      </c>
      <c r="E149" s="73"/>
      <c r="F149" s="73" t="s">
        <v>464</v>
      </c>
      <c r="G149" s="93">
        <v>44959</v>
      </c>
      <c r="H149" s="73" t="s">
        <v>120</v>
      </c>
      <c r="I149" s="83">
        <v>7.5999999946841239</v>
      </c>
      <c r="J149" s="86" t="s">
        <v>539</v>
      </c>
      <c r="K149" s="86" t="s">
        <v>122</v>
      </c>
      <c r="L149" s="87">
        <v>3.8100000000000002E-2</v>
      </c>
      <c r="M149" s="87">
        <v>4.9699999967218765E-2</v>
      </c>
      <c r="N149" s="83">
        <v>249.05004099999999</v>
      </c>
      <c r="O149" s="85">
        <v>90.64</v>
      </c>
      <c r="P149" s="83">
        <v>0.22573894200000003</v>
      </c>
      <c r="Q149" s="84">
        <f t="shared" si="2"/>
        <v>2.4791355749243643E-4</v>
      </c>
      <c r="R149" s="84">
        <f>P149/'סכום נכסי הקרן'!$C$42</f>
        <v>1.3139141417146242E-5</v>
      </c>
    </row>
    <row r="150" spans="2:18">
      <c r="B150" s="76" t="s">
        <v>1727</v>
      </c>
      <c r="C150" s="86" t="s">
        <v>1507</v>
      </c>
      <c r="D150" s="73" t="s">
        <v>1599</v>
      </c>
      <c r="E150" s="73"/>
      <c r="F150" s="73" t="s">
        <v>464</v>
      </c>
      <c r="G150" s="93">
        <v>43011</v>
      </c>
      <c r="H150" s="73" t="s">
        <v>120</v>
      </c>
      <c r="I150" s="83">
        <v>7.8199999797514046</v>
      </c>
      <c r="J150" s="86" t="s">
        <v>539</v>
      </c>
      <c r="K150" s="86" t="s">
        <v>122</v>
      </c>
      <c r="L150" s="87">
        <v>3.9E-2</v>
      </c>
      <c r="M150" s="87">
        <v>3.9799999872857671E-2</v>
      </c>
      <c r="N150" s="83">
        <v>158.38927699999999</v>
      </c>
      <c r="O150" s="85">
        <v>107.26</v>
      </c>
      <c r="P150" s="83">
        <v>0.16988834200000003</v>
      </c>
      <c r="Q150" s="84">
        <f t="shared" si="2"/>
        <v>1.86576683972018E-4</v>
      </c>
      <c r="R150" s="84">
        <f>P150/'סכום נכסי הקרן'!$C$42</f>
        <v>9.8883556859343537E-6</v>
      </c>
    </row>
    <row r="151" spans="2:18">
      <c r="B151" s="76" t="s">
        <v>1727</v>
      </c>
      <c r="C151" s="86" t="s">
        <v>1507</v>
      </c>
      <c r="D151" s="73" t="s">
        <v>1600</v>
      </c>
      <c r="E151" s="73"/>
      <c r="F151" s="73" t="s">
        <v>464</v>
      </c>
      <c r="G151" s="93">
        <v>43104</v>
      </c>
      <c r="H151" s="73" t="s">
        <v>120</v>
      </c>
      <c r="I151" s="83">
        <v>7.5099999864318923</v>
      </c>
      <c r="J151" s="86" t="s">
        <v>539</v>
      </c>
      <c r="K151" s="86" t="s">
        <v>122</v>
      </c>
      <c r="L151" s="87">
        <v>3.8199999999999998E-2</v>
      </c>
      <c r="M151" s="87">
        <v>5.3399999921835889E-2</v>
      </c>
      <c r="N151" s="83">
        <v>281.44055200000003</v>
      </c>
      <c r="O151" s="85">
        <v>96.37</v>
      </c>
      <c r="P151" s="83">
        <v>0.27122426799999999</v>
      </c>
      <c r="Q151" s="84">
        <f t="shared" si="2"/>
        <v>2.9786696332687686E-4</v>
      </c>
      <c r="R151" s="84">
        <f>P151/'סכום נכסי הקרן'!$C$42</f>
        <v>1.5786616086000667E-5</v>
      </c>
    </row>
    <row r="152" spans="2:18">
      <c r="B152" s="76" t="s">
        <v>1727</v>
      </c>
      <c r="C152" s="86" t="s">
        <v>1507</v>
      </c>
      <c r="D152" s="73" t="s">
        <v>1601</v>
      </c>
      <c r="E152" s="73"/>
      <c r="F152" s="73" t="s">
        <v>464</v>
      </c>
      <c r="G152" s="93">
        <v>43194</v>
      </c>
      <c r="H152" s="73" t="s">
        <v>120</v>
      </c>
      <c r="I152" s="83">
        <v>7.8199999952135055</v>
      </c>
      <c r="J152" s="86" t="s">
        <v>539</v>
      </c>
      <c r="K152" s="86" t="s">
        <v>122</v>
      </c>
      <c r="L152" s="87">
        <v>3.7900000000000003E-2</v>
      </c>
      <c r="M152" s="87">
        <v>4.0599999981270229E-2</v>
      </c>
      <c r="N152" s="83">
        <v>181.584732</v>
      </c>
      <c r="O152" s="85">
        <v>105.85</v>
      </c>
      <c r="P152" s="83">
        <v>0.192207456</v>
      </c>
      <c r="Q152" s="84">
        <f t="shared" si="2"/>
        <v>2.1108823214707431E-4</v>
      </c>
      <c r="R152" s="84">
        <f>P152/'סכום נכסי הקרן'!$C$42</f>
        <v>1.1187440338999701E-5</v>
      </c>
    </row>
    <row r="153" spans="2:18">
      <c r="B153" s="76" t="s">
        <v>1727</v>
      </c>
      <c r="C153" s="86" t="s">
        <v>1507</v>
      </c>
      <c r="D153" s="73" t="s">
        <v>1602</v>
      </c>
      <c r="E153" s="73"/>
      <c r="F153" s="73" t="s">
        <v>464</v>
      </c>
      <c r="G153" s="93">
        <v>43285</v>
      </c>
      <c r="H153" s="73" t="s">
        <v>120</v>
      </c>
      <c r="I153" s="83">
        <v>7.7899999964283024</v>
      </c>
      <c r="J153" s="86" t="s">
        <v>539</v>
      </c>
      <c r="K153" s="86" t="s">
        <v>122</v>
      </c>
      <c r="L153" s="87">
        <v>4.0099999999999997E-2</v>
      </c>
      <c r="M153" s="87">
        <v>4.0800000006211645E-2</v>
      </c>
      <c r="N153" s="83">
        <v>242.24633700000001</v>
      </c>
      <c r="O153" s="85">
        <v>106.33</v>
      </c>
      <c r="P153" s="83">
        <v>0.25758054800000002</v>
      </c>
      <c r="Q153" s="84">
        <f t="shared" si="2"/>
        <v>2.828830038351614E-4</v>
      </c>
      <c r="R153" s="84">
        <f>P153/'סכום נכסי הקרן'!$C$42</f>
        <v>1.499248298274573E-5</v>
      </c>
    </row>
    <row r="154" spans="2:18">
      <c r="B154" s="76" t="s">
        <v>1727</v>
      </c>
      <c r="C154" s="86" t="s">
        <v>1507</v>
      </c>
      <c r="D154" s="73" t="s">
        <v>1603</v>
      </c>
      <c r="E154" s="73"/>
      <c r="F154" s="73" t="s">
        <v>464</v>
      </c>
      <c r="G154" s="93">
        <v>43377</v>
      </c>
      <c r="H154" s="73" t="s">
        <v>120</v>
      </c>
      <c r="I154" s="83">
        <v>7.7299999932024255</v>
      </c>
      <c r="J154" s="86" t="s">
        <v>539</v>
      </c>
      <c r="K154" s="86" t="s">
        <v>122</v>
      </c>
      <c r="L154" s="87">
        <v>3.9699999999999999E-2</v>
      </c>
      <c r="M154" s="87">
        <v>4.3199999974558791E-2</v>
      </c>
      <c r="N154" s="83">
        <v>484.32871499999999</v>
      </c>
      <c r="O154" s="85">
        <v>103.88</v>
      </c>
      <c r="P154" s="83">
        <v>0.50312065400000006</v>
      </c>
      <c r="Q154" s="84">
        <f t="shared" si="2"/>
        <v>5.5254281815966528E-4</v>
      </c>
      <c r="R154" s="84">
        <f>P154/'סכום נכסי הקרן'!$C$42</f>
        <v>2.9284151702957409E-5</v>
      </c>
    </row>
    <row r="155" spans="2:18">
      <c r="B155" s="76" t="s">
        <v>1727</v>
      </c>
      <c r="C155" s="86" t="s">
        <v>1507</v>
      </c>
      <c r="D155" s="73" t="s">
        <v>1604</v>
      </c>
      <c r="E155" s="73"/>
      <c r="F155" s="73" t="s">
        <v>464</v>
      </c>
      <c r="G155" s="93">
        <v>43469</v>
      </c>
      <c r="H155" s="73" t="s">
        <v>120</v>
      </c>
      <c r="I155" s="83">
        <v>7.8599999905042637</v>
      </c>
      <c r="J155" s="86" t="s">
        <v>539</v>
      </c>
      <c r="K155" s="86" t="s">
        <v>122</v>
      </c>
      <c r="L155" s="87">
        <v>4.1700000000000001E-2</v>
      </c>
      <c r="M155" s="87">
        <v>3.6499999947245898E-2</v>
      </c>
      <c r="N155" s="83">
        <v>342.13288399999999</v>
      </c>
      <c r="O155" s="85">
        <v>110.81</v>
      </c>
      <c r="P155" s="83">
        <v>0.37911746000000002</v>
      </c>
      <c r="Q155" s="84">
        <f t="shared" si="2"/>
        <v>4.1635863703169327E-4</v>
      </c>
      <c r="R155" s="84">
        <f>P155/'סכום נכסי הקרן'!$C$42</f>
        <v>2.2066542336542373E-5</v>
      </c>
    </row>
    <row r="156" spans="2:18">
      <c r="B156" s="76" t="s">
        <v>1727</v>
      </c>
      <c r="C156" s="86" t="s">
        <v>1507</v>
      </c>
      <c r="D156" s="73" t="s">
        <v>1605</v>
      </c>
      <c r="E156" s="73"/>
      <c r="F156" s="73" t="s">
        <v>464</v>
      </c>
      <c r="G156" s="93">
        <v>43559</v>
      </c>
      <c r="H156" s="73" t="s">
        <v>120</v>
      </c>
      <c r="I156" s="83">
        <v>7.8600000044230383</v>
      </c>
      <c r="J156" s="86" t="s">
        <v>539</v>
      </c>
      <c r="K156" s="86" t="s">
        <v>122</v>
      </c>
      <c r="L156" s="87">
        <v>3.7200000000000004E-2</v>
      </c>
      <c r="M156" s="87">
        <v>3.9800000019762499E-2</v>
      </c>
      <c r="N156" s="83">
        <v>812.399271</v>
      </c>
      <c r="O156" s="85">
        <v>104.64</v>
      </c>
      <c r="P156" s="83">
        <v>0.85009463400000007</v>
      </c>
      <c r="Q156" s="84">
        <f t="shared" si="2"/>
        <v>9.3360048139222115E-4</v>
      </c>
      <c r="R156" s="84">
        <f>P156/'סכום נכסי הקרן'!$C$42</f>
        <v>4.9479781889308119E-5</v>
      </c>
    </row>
    <row r="157" spans="2:18">
      <c r="B157" s="76" t="s">
        <v>1727</v>
      </c>
      <c r="C157" s="86" t="s">
        <v>1507</v>
      </c>
      <c r="D157" s="73" t="s">
        <v>1606</v>
      </c>
      <c r="E157" s="73"/>
      <c r="F157" s="73" t="s">
        <v>464</v>
      </c>
      <c r="G157" s="93">
        <v>43742</v>
      </c>
      <c r="H157" s="73" t="s">
        <v>120</v>
      </c>
      <c r="I157" s="83">
        <v>7.5700000016601727</v>
      </c>
      <c r="J157" s="86" t="s">
        <v>539</v>
      </c>
      <c r="K157" s="86" t="s">
        <v>122</v>
      </c>
      <c r="L157" s="87">
        <v>3.1E-2</v>
      </c>
      <c r="M157" s="87">
        <v>5.6400000015026375E-2</v>
      </c>
      <c r="N157" s="83">
        <v>945.80552599999999</v>
      </c>
      <c r="O157" s="85">
        <v>87.25</v>
      </c>
      <c r="P157" s="83">
        <v>0.82521535899999998</v>
      </c>
      <c r="Q157" s="84">
        <f t="shared" si="2"/>
        <v>9.0627728443543444E-4</v>
      </c>
      <c r="R157" s="84">
        <f>P157/'סכום נכסי הקרן'!$C$42</f>
        <v>4.8031682993810185E-5</v>
      </c>
    </row>
    <row r="158" spans="2:18">
      <c r="B158" s="76" t="s">
        <v>1727</v>
      </c>
      <c r="C158" s="86" t="s">
        <v>1507</v>
      </c>
      <c r="D158" s="73" t="s">
        <v>1607</v>
      </c>
      <c r="E158" s="73"/>
      <c r="F158" s="73" t="s">
        <v>464</v>
      </c>
      <c r="G158" s="93">
        <v>42935</v>
      </c>
      <c r="H158" s="73" t="s">
        <v>120</v>
      </c>
      <c r="I158" s="83">
        <v>7.7999999990126243</v>
      </c>
      <c r="J158" s="86" t="s">
        <v>539</v>
      </c>
      <c r="K158" s="86" t="s">
        <v>122</v>
      </c>
      <c r="L158" s="87">
        <v>4.0800000000000003E-2</v>
      </c>
      <c r="M158" s="87">
        <v>3.9499999997531565E-2</v>
      </c>
      <c r="N158" s="83">
        <v>741.90007200000002</v>
      </c>
      <c r="O158" s="85">
        <v>109.21</v>
      </c>
      <c r="P158" s="83">
        <v>0.81022901599999997</v>
      </c>
      <c r="Q158" s="84">
        <f t="shared" si="2"/>
        <v>8.8981881442571915E-4</v>
      </c>
      <c r="R158" s="84">
        <f>P158/'סכום נכסי הקרן'!$C$42</f>
        <v>4.7159402481381536E-5</v>
      </c>
    </row>
    <row r="159" spans="2:18">
      <c r="B159" s="76" t="s">
        <v>1708</v>
      </c>
      <c r="C159" s="86" t="s">
        <v>1507</v>
      </c>
      <c r="D159" s="73" t="s">
        <v>1608</v>
      </c>
      <c r="E159" s="73"/>
      <c r="F159" s="73" t="s">
        <v>288</v>
      </c>
      <c r="G159" s="93">
        <v>40742</v>
      </c>
      <c r="H159" s="73" t="s">
        <v>1505</v>
      </c>
      <c r="I159" s="83">
        <v>5.459999999701787</v>
      </c>
      <c r="J159" s="86" t="s">
        <v>315</v>
      </c>
      <c r="K159" s="86" t="s">
        <v>122</v>
      </c>
      <c r="L159" s="87">
        <v>0.06</v>
      </c>
      <c r="M159" s="87">
        <v>1.7899999999125928E-2</v>
      </c>
      <c r="N159" s="83">
        <v>2730.8615570000002</v>
      </c>
      <c r="O159" s="85">
        <v>142.44</v>
      </c>
      <c r="P159" s="83">
        <v>3.8898390460000001</v>
      </c>
      <c r="Q159" s="84">
        <f t="shared" si="2"/>
        <v>4.2719427468869992E-3</v>
      </c>
      <c r="R159" s="84">
        <f>P159/'סכום נכסי הקרן'!$C$42</f>
        <v>2.264081901975567E-4</v>
      </c>
    </row>
    <row r="160" spans="2:18">
      <c r="B160" s="76" t="s">
        <v>1708</v>
      </c>
      <c r="C160" s="86" t="s">
        <v>1507</v>
      </c>
      <c r="D160" s="73" t="s">
        <v>1609</v>
      </c>
      <c r="E160" s="73"/>
      <c r="F160" s="73" t="s">
        <v>288</v>
      </c>
      <c r="G160" s="93">
        <v>42201</v>
      </c>
      <c r="H160" s="73" t="s">
        <v>1505</v>
      </c>
      <c r="I160" s="83">
        <v>4.9999999910046542</v>
      </c>
      <c r="J160" s="86" t="s">
        <v>315</v>
      </c>
      <c r="K160" s="86" t="s">
        <v>122</v>
      </c>
      <c r="L160" s="87">
        <v>4.2030000000000005E-2</v>
      </c>
      <c r="M160" s="87">
        <v>3.4199999926238164E-2</v>
      </c>
      <c r="N160" s="83">
        <v>193.97767200000001</v>
      </c>
      <c r="O160" s="85">
        <v>114.62</v>
      </c>
      <c r="P160" s="83">
        <v>0.22233719199999999</v>
      </c>
      <c r="Q160" s="84">
        <f t="shared" si="2"/>
        <v>2.4417764938226242E-4</v>
      </c>
      <c r="R160" s="84">
        <f>P160/'סכום נכסי הקרן'!$C$42</f>
        <v>1.2941142463488625E-5</v>
      </c>
    </row>
    <row r="161" spans="2:18">
      <c r="B161" s="76" t="s">
        <v>1728</v>
      </c>
      <c r="C161" s="86" t="s">
        <v>1507</v>
      </c>
      <c r="D161" s="73" t="s">
        <v>1610</v>
      </c>
      <c r="E161" s="73"/>
      <c r="F161" s="73" t="s">
        <v>288</v>
      </c>
      <c r="G161" s="93">
        <v>42521</v>
      </c>
      <c r="H161" s="73" t="s">
        <v>1505</v>
      </c>
      <c r="I161" s="83">
        <v>1.6600000014402581</v>
      </c>
      <c r="J161" s="86" t="s">
        <v>118</v>
      </c>
      <c r="K161" s="86" t="s">
        <v>122</v>
      </c>
      <c r="L161" s="87">
        <v>2.3E-2</v>
      </c>
      <c r="M161" s="87">
        <v>3.9800000098602267E-2</v>
      </c>
      <c r="N161" s="83">
        <v>167.27505600000001</v>
      </c>
      <c r="O161" s="85">
        <v>107.92</v>
      </c>
      <c r="P161" s="83">
        <v>0.180523239</v>
      </c>
      <c r="Q161" s="84">
        <f t="shared" si="2"/>
        <v>1.9825626005878658E-4</v>
      </c>
      <c r="R161" s="84">
        <f>P161/'סכום נכסי הקרן'!$C$42</f>
        <v>1.05073601625292E-5</v>
      </c>
    </row>
    <row r="162" spans="2:18">
      <c r="B162" s="76" t="s">
        <v>1729</v>
      </c>
      <c r="C162" s="86" t="s">
        <v>1507</v>
      </c>
      <c r="D162" s="73" t="s">
        <v>1611</v>
      </c>
      <c r="E162" s="73"/>
      <c r="F162" s="73" t="s">
        <v>464</v>
      </c>
      <c r="G162" s="93">
        <v>44592</v>
      </c>
      <c r="H162" s="73" t="s">
        <v>120</v>
      </c>
      <c r="I162" s="83">
        <v>11.77000002136932</v>
      </c>
      <c r="J162" s="86" t="s">
        <v>539</v>
      </c>
      <c r="K162" s="86" t="s">
        <v>122</v>
      </c>
      <c r="L162" s="87">
        <v>2.7473999999999998E-2</v>
      </c>
      <c r="M162" s="87">
        <v>4.4700000103373577E-2</v>
      </c>
      <c r="N162" s="83">
        <v>300.85236200000003</v>
      </c>
      <c r="O162" s="85">
        <v>81.349999999999994</v>
      </c>
      <c r="P162" s="83">
        <v>0.244743401</v>
      </c>
      <c r="Q162" s="84">
        <f t="shared" si="2"/>
        <v>2.6878484800689782E-4</v>
      </c>
      <c r="R162" s="84">
        <f>P162/'סכום נכסי הקרן'!$C$42</f>
        <v>1.4245296483458891E-5</v>
      </c>
    </row>
    <row r="163" spans="2:18">
      <c r="B163" s="76" t="s">
        <v>1729</v>
      </c>
      <c r="C163" s="86" t="s">
        <v>1507</v>
      </c>
      <c r="D163" s="73" t="s">
        <v>1612</v>
      </c>
      <c r="E163" s="73"/>
      <c r="F163" s="73" t="s">
        <v>464</v>
      </c>
      <c r="G163" s="93">
        <v>44837</v>
      </c>
      <c r="H163" s="73" t="s">
        <v>120</v>
      </c>
      <c r="I163" s="83">
        <v>11.679999986195599</v>
      </c>
      <c r="J163" s="86" t="s">
        <v>539</v>
      </c>
      <c r="K163" s="86" t="s">
        <v>122</v>
      </c>
      <c r="L163" s="87">
        <v>3.9636999999999999E-2</v>
      </c>
      <c r="M163" s="87">
        <v>3.8199999944161969E-2</v>
      </c>
      <c r="N163" s="83">
        <v>262.64257300000003</v>
      </c>
      <c r="O163" s="85">
        <v>98.19</v>
      </c>
      <c r="P163" s="83">
        <v>0.257888742</v>
      </c>
      <c r="Q163" s="84">
        <f t="shared" si="2"/>
        <v>2.8322147211299101E-4</v>
      </c>
      <c r="R163" s="84">
        <f>P163/'סכום נכסי הקרן'!$C$42</f>
        <v>1.5010421423114233E-5</v>
      </c>
    </row>
    <row r="164" spans="2:18">
      <c r="B164" s="76" t="s">
        <v>1730</v>
      </c>
      <c r="C164" s="86" t="s">
        <v>1506</v>
      </c>
      <c r="D164" s="73" t="s">
        <v>1613</v>
      </c>
      <c r="E164" s="73"/>
      <c r="F164" s="73" t="s">
        <v>464</v>
      </c>
      <c r="G164" s="93">
        <v>42432</v>
      </c>
      <c r="H164" s="73" t="s">
        <v>120</v>
      </c>
      <c r="I164" s="83">
        <v>4.7599999997112477</v>
      </c>
      <c r="J164" s="86" t="s">
        <v>539</v>
      </c>
      <c r="K164" s="86" t="s">
        <v>122</v>
      </c>
      <c r="L164" s="87">
        <v>2.5399999999999999E-2</v>
      </c>
      <c r="M164" s="87">
        <v>2.1099999999819534E-2</v>
      </c>
      <c r="N164" s="83">
        <v>981.50243799999998</v>
      </c>
      <c r="O164" s="85">
        <v>112.91</v>
      </c>
      <c r="P164" s="83">
        <v>1.1082143819999999</v>
      </c>
      <c r="Q164" s="84">
        <f t="shared" si="2"/>
        <v>1.2170756515103268E-3</v>
      </c>
      <c r="R164" s="84">
        <f>P164/'סכום נכסי הקרן'!$C$42</f>
        <v>6.4503649023097326E-5</v>
      </c>
    </row>
    <row r="165" spans="2:18">
      <c r="B165" s="76" t="s">
        <v>1731</v>
      </c>
      <c r="C165" s="86" t="s">
        <v>1507</v>
      </c>
      <c r="D165" s="73" t="s">
        <v>1614</v>
      </c>
      <c r="E165" s="73"/>
      <c r="F165" s="73" t="s">
        <v>464</v>
      </c>
      <c r="G165" s="93">
        <v>42242</v>
      </c>
      <c r="H165" s="73" t="s">
        <v>120</v>
      </c>
      <c r="I165" s="83">
        <v>3.1300000005470752</v>
      </c>
      <c r="J165" s="86" t="s">
        <v>469</v>
      </c>
      <c r="K165" s="86" t="s">
        <v>122</v>
      </c>
      <c r="L165" s="87">
        <v>2.3599999999999999E-2</v>
      </c>
      <c r="M165" s="87">
        <v>3.2400000005470747E-2</v>
      </c>
      <c r="N165" s="83">
        <v>1712.1605910000001</v>
      </c>
      <c r="O165" s="85">
        <v>106.76</v>
      </c>
      <c r="P165" s="83">
        <v>1.8279027000000001</v>
      </c>
      <c r="Q165" s="84">
        <f t="shared" si="2"/>
        <v>2.0074598431804014E-3</v>
      </c>
      <c r="R165" s="84">
        <f>P165/'סכום נכסי הקרן'!$C$42</f>
        <v>1.0639312765133558E-4</v>
      </c>
    </row>
    <row r="166" spans="2:18">
      <c r="B166" s="76" t="s">
        <v>1732</v>
      </c>
      <c r="C166" s="86" t="s">
        <v>1506</v>
      </c>
      <c r="D166" s="73">
        <v>7134</v>
      </c>
      <c r="E166" s="73"/>
      <c r="F166" s="73" t="s">
        <v>464</v>
      </c>
      <c r="G166" s="93">
        <v>43705</v>
      </c>
      <c r="H166" s="73" t="s">
        <v>120</v>
      </c>
      <c r="I166" s="83">
        <v>5.2899999907990916</v>
      </c>
      <c r="J166" s="86" t="s">
        <v>539</v>
      </c>
      <c r="K166" s="86" t="s">
        <v>122</v>
      </c>
      <c r="L166" s="87">
        <v>0.04</v>
      </c>
      <c r="M166" s="87">
        <v>3.9399999921655632E-2</v>
      </c>
      <c r="N166" s="83">
        <v>99.828821000000005</v>
      </c>
      <c r="O166" s="85">
        <v>109.96</v>
      </c>
      <c r="P166" s="83">
        <v>0.10977176900000001</v>
      </c>
      <c r="Q166" s="84">
        <f t="shared" si="2"/>
        <v>1.2055478564716561E-4</v>
      </c>
      <c r="R166" s="84">
        <f>P166/'סכום נכסי הקרן'!$C$42</f>
        <v>6.3892688772383361E-6</v>
      </c>
    </row>
    <row r="167" spans="2:18">
      <c r="B167" s="76" t="s">
        <v>1732</v>
      </c>
      <c r="C167" s="86" t="s">
        <v>1506</v>
      </c>
      <c r="D167" s="73" t="s">
        <v>1615</v>
      </c>
      <c r="E167" s="73"/>
      <c r="F167" s="73" t="s">
        <v>464</v>
      </c>
      <c r="G167" s="93">
        <v>43256</v>
      </c>
      <c r="H167" s="73" t="s">
        <v>120</v>
      </c>
      <c r="I167" s="83">
        <v>5.299999999563143</v>
      </c>
      <c r="J167" s="86" t="s">
        <v>539</v>
      </c>
      <c r="K167" s="86" t="s">
        <v>122</v>
      </c>
      <c r="L167" s="87">
        <v>0.04</v>
      </c>
      <c r="M167" s="87">
        <v>3.8599999993665556E-2</v>
      </c>
      <c r="N167" s="83">
        <v>1640.1790129999999</v>
      </c>
      <c r="O167" s="85">
        <v>111.65</v>
      </c>
      <c r="P167" s="83">
        <v>1.831259806</v>
      </c>
      <c r="Q167" s="84">
        <f t="shared" si="2"/>
        <v>2.0111467218552346E-3</v>
      </c>
      <c r="R167" s="84">
        <f>P167/'סכום נכסי הקרן'!$C$42</f>
        <v>1.0658852809972765E-4</v>
      </c>
    </row>
    <row r="168" spans="2:18">
      <c r="B168" s="76" t="s">
        <v>1733</v>
      </c>
      <c r="C168" s="86" t="s">
        <v>1507</v>
      </c>
      <c r="D168" s="73" t="s">
        <v>1616</v>
      </c>
      <c r="E168" s="73"/>
      <c r="F168" s="73" t="s">
        <v>456</v>
      </c>
      <c r="G168" s="93">
        <v>44376</v>
      </c>
      <c r="H168" s="73" t="s">
        <v>295</v>
      </c>
      <c r="I168" s="83">
        <v>4.9999999999550235</v>
      </c>
      <c r="J168" s="86" t="s">
        <v>118</v>
      </c>
      <c r="K168" s="86" t="s">
        <v>122</v>
      </c>
      <c r="L168" s="87">
        <v>6.9000000000000006E-2</v>
      </c>
      <c r="M168" s="87">
        <v>8.6399999999226401E-2</v>
      </c>
      <c r="N168" s="83">
        <v>47819.961265000005</v>
      </c>
      <c r="O168" s="85">
        <v>92.99</v>
      </c>
      <c r="P168" s="83">
        <v>44.467783946000004</v>
      </c>
      <c r="Q168" s="84">
        <f t="shared" si="2"/>
        <v>4.8835909365863482E-2</v>
      </c>
      <c r="R168" s="84">
        <f>P168/'סכום נכסי הקרן'!$C$42</f>
        <v>2.5882486052122957E-3</v>
      </c>
    </row>
    <row r="169" spans="2:18">
      <c r="B169" s="76" t="s">
        <v>1733</v>
      </c>
      <c r="C169" s="86" t="s">
        <v>1507</v>
      </c>
      <c r="D169" s="73" t="s">
        <v>1617</v>
      </c>
      <c r="E169" s="73"/>
      <c r="F169" s="73" t="s">
        <v>456</v>
      </c>
      <c r="G169" s="93">
        <v>44431</v>
      </c>
      <c r="H169" s="73" t="s">
        <v>295</v>
      </c>
      <c r="I169" s="83">
        <v>4.9999999997396829</v>
      </c>
      <c r="J169" s="86" t="s">
        <v>118</v>
      </c>
      <c r="K169" s="86" t="s">
        <v>122</v>
      </c>
      <c r="L169" s="87">
        <v>6.9000000000000006E-2</v>
      </c>
      <c r="M169" s="87">
        <v>8.619999999424699E-2</v>
      </c>
      <c r="N169" s="83">
        <v>8254.1179109999994</v>
      </c>
      <c r="O169" s="85">
        <v>93.08</v>
      </c>
      <c r="P169" s="83">
        <v>7.6829332909999994</v>
      </c>
      <c r="Q169" s="84">
        <f t="shared" si="2"/>
        <v>8.4376373313067177E-3</v>
      </c>
      <c r="R169" s="84">
        <f>P169/'סכום נכסי הקרן'!$C$42</f>
        <v>4.471853465537628E-4</v>
      </c>
    </row>
    <row r="170" spans="2:18">
      <c r="B170" s="76" t="s">
        <v>1733</v>
      </c>
      <c r="C170" s="86" t="s">
        <v>1507</v>
      </c>
      <c r="D170" s="73" t="s">
        <v>1618</v>
      </c>
      <c r="E170" s="73"/>
      <c r="F170" s="73" t="s">
        <v>456</v>
      </c>
      <c r="G170" s="93">
        <v>44859</v>
      </c>
      <c r="H170" s="73" t="s">
        <v>295</v>
      </c>
      <c r="I170" s="83">
        <v>5.0300000000036311</v>
      </c>
      <c r="J170" s="86" t="s">
        <v>118</v>
      </c>
      <c r="K170" s="86" t="s">
        <v>122</v>
      </c>
      <c r="L170" s="87">
        <v>6.9000000000000006E-2</v>
      </c>
      <c r="M170" s="87">
        <v>7.359999999962881E-2</v>
      </c>
      <c r="N170" s="83">
        <v>25122.274948999999</v>
      </c>
      <c r="O170" s="85">
        <v>98.66</v>
      </c>
      <c r="P170" s="83">
        <v>24.785637497</v>
      </c>
      <c r="Q170" s="84">
        <f t="shared" si="2"/>
        <v>2.7220361326045363E-2</v>
      </c>
      <c r="R170" s="84">
        <f>P170/'סכום נכסי הקרן'!$C$42</f>
        <v>1.4426487220233607E-3</v>
      </c>
    </row>
    <row r="171" spans="2:18">
      <c r="B171" s="76" t="s">
        <v>1734</v>
      </c>
      <c r="C171" s="86" t="s">
        <v>1507</v>
      </c>
      <c r="D171" s="73" t="s">
        <v>1619</v>
      </c>
      <c r="E171" s="73"/>
      <c r="F171" s="73" t="s">
        <v>456</v>
      </c>
      <c r="G171" s="93">
        <v>42516</v>
      </c>
      <c r="H171" s="73" t="s">
        <v>295</v>
      </c>
      <c r="I171" s="83">
        <v>3.6600000011537444</v>
      </c>
      <c r="J171" s="86" t="s">
        <v>325</v>
      </c>
      <c r="K171" s="86" t="s">
        <v>122</v>
      </c>
      <c r="L171" s="87">
        <v>2.3269999999999999E-2</v>
      </c>
      <c r="M171" s="87">
        <v>3.6200000012448295E-2</v>
      </c>
      <c r="N171" s="83">
        <v>1245.226357</v>
      </c>
      <c r="O171" s="85">
        <v>105.8</v>
      </c>
      <c r="P171" s="83">
        <v>1.3174494779999999</v>
      </c>
      <c r="Q171" s="84">
        <f t="shared" si="2"/>
        <v>1.4468641697963362E-3</v>
      </c>
      <c r="R171" s="84">
        <f>P171/'סכום נכסי הקרן'!$C$42</f>
        <v>7.668218362336213E-5</v>
      </c>
    </row>
    <row r="172" spans="2:18">
      <c r="B172" s="76" t="s">
        <v>1735</v>
      </c>
      <c r="C172" s="86" t="s">
        <v>1506</v>
      </c>
      <c r="D172" s="73" t="s">
        <v>1620</v>
      </c>
      <c r="E172" s="73"/>
      <c r="F172" s="73" t="s">
        <v>288</v>
      </c>
      <c r="G172" s="93">
        <v>42978</v>
      </c>
      <c r="H172" s="73" t="s">
        <v>1505</v>
      </c>
      <c r="I172" s="83">
        <v>1.1399999997389099</v>
      </c>
      <c r="J172" s="86" t="s">
        <v>118</v>
      </c>
      <c r="K172" s="86" t="s">
        <v>122</v>
      </c>
      <c r="L172" s="87">
        <v>2.76E-2</v>
      </c>
      <c r="M172" s="87">
        <v>6.3299999996953946E-2</v>
      </c>
      <c r="N172" s="83">
        <v>1906.902928</v>
      </c>
      <c r="O172" s="85">
        <v>96.41</v>
      </c>
      <c r="P172" s="83">
        <v>1.8384451320000001</v>
      </c>
      <c r="Q172" s="84">
        <f t="shared" si="2"/>
        <v>2.0190378713158489E-3</v>
      </c>
      <c r="R172" s="84">
        <f>P172/'סכום נכסי הקרן'!$C$42</f>
        <v>1.0700675020002569E-4</v>
      </c>
    </row>
    <row r="173" spans="2:18">
      <c r="B173" s="76" t="s">
        <v>1736</v>
      </c>
      <c r="C173" s="86" t="s">
        <v>1507</v>
      </c>
      <c r="D173" s="73" t="s">
        <v>1621</v>
      </c>
      <c r="E173" s="73"/>
      <c r="F173" s="73" t="s">
        <v>464</v>
      </c>
      <c r="G173" s="93">
        <v>42794</v>
      </c>
      <c r="H173" s="73" t="s">
        <v>120</v>
      </c>
      <c r="I173" s="83">
        <v>5.5499999996547347</v>
      </c>
      <c r="J173" s="86" t="s">
        <v>539</v>
      </c>
      <c r="K173" s="86" t="s">
        <v>122</v>
      </c>
      <c r="L173" s="87">
        <v>2.8999999999999998E-2</v>
      </c>
      <c r="M173" s="87">
        <v>2.4399999999309471E-2</v>
      </c>
      <c r="N173" s="83">
        <v>2556.329964</v>
      </c>
      <c r="O173" s="85">
        <v>113.3</v>
      </c>
      <c r="P173" s="83">
        <v>2.89632158</v>
      </c>
      <c r="Q173" s="84">
        <f t="shared" si="2"/>
        <v>3.1808308313056336E-3</v>
      </c>
      <c r="R173" s="84">
        <f>P173/'סכום נכסי הקרן'!$C$42</f>
        <v>1.6858047837024255E-4</v>
      </c>
    </row>
    <row r="174" spans="2:18">
      <c r="B174" s="76" t="s">
        <v>1737</v>
      </c>
      <c r="C174" s="86" t="s">
        <v>1507</v>
      </c>
      <c r="D174" s="73" t="s">
        <v>1622</v>
      </c>
      <c r="E174" s="73"/>
      <c r="F174" s="73" t="s">
        <v>464</v>
      </c>
      <c r="G174" s="93">
        <v>44728</v>
      </c>
      <c r="H174" s="73" t="s">
        <v>120</v>
      </c>
      <c r="I174" s="83">
        <v>9.6399999922665778</v>
      </c>
      <c r="J174" s="86" t="s">
        <v>539</v>
      </c>
      <c r="K174" s="86" t="s">
        <v>122</v>
      </c>
      <c r="L174" s="87">
        <v>2.6314999999999998E-2</v>
      </c>
      <c r="M174" s="87">
        <v>3.0799999990333223E-2</v>
      </c>
      <c r="N174" s="83">
        <v>334.20566200000002</v>
      </c>
      <c r="O174" s="85">
        <v>99.05</v>
      </c>
      <c r="P174" s="83">
        <v>0.33103070400000001</v>
      </c>
      <c r="Q174" s="84">
        <f t="shared" si="2"/>
        <v>3.6354825951060631E-4</v>
      </c>
      <c r="R174" s="84">
        <f>P174/'סכום נכסי הקרן'!$C$42</f>
        <v>1.9267651361958972E-5</v>
      </c>
    </row>
    <row r="175" spans="2:18">
      <c r="B175" s="76" t="s">
        <v>1737</v>
      </c>
      <c r="C175" s="86" t="s">
        <v>1507</v>
      </c>
      <c r="D175" s="73" t="s">
        <v>1623</v>
      </c>
      <c r="E175" s="73"/>
      <c r="F175" s="73" t="s">
        <v>464</v>
      </c>
      <c r="G175" s="93">
        <v>44923</v>
      </c>
      <c r="H175" s="73" t="s">
        <v>120</v>
      </c>
      <c r="I175" s="83">
        <v>9.3300000375387331</v>
      </c>
      <c r="J175" s="86" t="s">
        <v>539</v>
      </c>
      <c r="K175" s="86" t="s">
        <v>122</v>
      </c>
      <c r="L175" s="87">
        <v>3.0750000000000003E-2</v>
      </c>
      <c r="M175" s="87">
        <v>3.6700000103423031E-2</v>
      </c>
      <c r="N175" s="83">
        <v>108.765204</v>
      </c>
      <c r="O175" s="85">
        <v>96.01</v>
      </c>
      <c r="P175" s="83">
        <v>0.104425476</v>
      </c>
      <c r="Q175" s="84">
        <f t="shared" si="2"/>
        <v>1.1468331967286813E-4</v>
      </c>
      <c r="R175" s="84">
        <f>P175/'סכום נכסי הקרן'!$C$42</f>
        <v>6.0780877440136617E-6</v>
      </c>
    </row>
    <row r="176" spans="2:18">
      <c r="B176" s="76" t="s">
        <v>1728</v>
      </c>
      <c r="C176" s="86" t="s">
        <v>1507</v>
      </c>
      <c r="D176" s="73" t="s">
        <v>1624</v>
      </c>
      <c r="E176" s="73"/>
      <c r="F176" s="73" t="s">
        <v>288</v>
      </c>
      <c r="G176" s="93">
        <v>42474</v>
      </c>
      <c r="H176" s="73" t="s">
        <v>1505</v>
      </c>
      <c r="I176" s="83">
        <v>0.63999999960347131</v>
      </c>
      <c r="J176" s="86" t="s">
        <v>118</v>
      </c>
      <c r="K176" s="86" t="s">
        <v>122</v>
      </c>
      <c r="L176" s="87">
        <v>6.3500000000000001E-2</v>
      </c>
      <c r="M176" s="87">
        <v>6.5199999994712945E-2</v>
      </c>
      <c r="N176" s="83">
        <v>1508.75674</v>
      </c>
      <c r="O176" s="85">
        <v>100.29</v>
      </c>
      <c r="P176" s="83">
        <v>1.5131314400000002</v>
      </c>
      <c r="Q176" s="84">
        <f t="shared" si="2"/>
        <v>1.6617682129654579E-3</v>
      </c>
      <c r="R176" s="84">
        <f>P176/'סכום נכסי הקרן'!$C$42</f>
        <v>8.8071857681029325E-5</v>
      </c>
    </row>
    <row r="177" spans="2:18">
      <c r="B177" s="76" t="s">
        <v>1728</v>
      </c>
      <c r="C177" s="86" t="s">
        <v>1507</v>
      </c>
      <c r="D177" s="73" t="s">
        <v>1625</v>
      </c>
      <c r="E177" s="73"/>
      <c r="F177" s="73" t="s">
        <v>288</v>
      </c>
      <c r="G177" s="93">
        <v>42562</v>
      </c>
      <c r="H177" s="73" t="s">
        <v>1505</v>
      </c>
      <c r="I177" s="83">
        <v>1.6300000015447738</v>
      </c>
      <c r="J177" s="86" t="s">
        <v>118</v>
      </c>
      <c r="K177" s="86" t="s">
        <v>122</v>
      </c>
      <c r="L177" s="87">
        <v>3.3700000000000001E-2</v>
      </c>
      <c r="M177" s="87">
        <v>7.1700000041543921E-2</v>
      </c>
      <c r="N177" s="83">
        <v>706.09364200000016</v>
      </c>
      <c r="O177" s="85">
        <v>94.43</v>
      </c>
      <c r="P177" s="83">
        <v>0.66676421900000005</v>
      </c>
      <c r="Q177" s="84">
        <f t="shared" si="2"/>
        <v>7.3226129296271789E-4</v>
      </c>
      <c r="R177" s="84">
        <f>P177/'סכום נכסי הקרן'!$C$42</f>
        <v>3.8809029969379701E-5</v>
      </c>
    </row>
    <row r="178" spans="2:18">
      <c r="B178" s="76" t="s">
        <v>1728</v>
      </c>
      <c r="C178" s="86" t="s">
        <v>1507</v>
      </c>
      <c r="D178" s="73" t="s">
        <v>1626</v>
      </c>
      <c r="E178" s="73"/>
      <c r="F178" s="73" t="s">
        <v>288</v>
      </c>
      <c r="G178" s="93">
        <v>42717</v>
      </c>
      <c r="H178" s="73" t="s">
        <v>1505</v>
      </c>
      <c r="I178" s="83">
        <v>1.7599999986601831</v>
      </c>
      <c r="J178" s="86" t="s">
        <v>118</v>
      </c>
      <c r="K178" s="86" t="s">
        <v>122</v>
      </c>
      <c r="L178" s="87">
        <v>3.85E-2</v>
      </c>
      <c r="M178" s="87">
        <v>7.0999999899513749E-2</v>
      </c>
      <c r="N178" s="83">
        <v>157.21343100000001</v>
      </c>
      <c r="O178" s="85">
        <v>94.95</v>
      </c>
      <c r="P178" s="83">
        <v>0.149274145</v>
      </c>
      <c r="Q178" s="84">
        <f t="shared" si="2"/>
        <v>1.6393752890270829E-4</v>
      </c>
      <c r="R178" s="84">
        <f>P178/'סכום נכסי הקרן'!$C$42</f>
        <v>8.6885057744205839E-6</v>
      </c>
    </row>
    <row r="179" spans="2:18">
      <c r="B179" s="76" t="s">
        <v>1728</v>
      </c>
      <c r="C179" s="86" t="s">
        <v>1507</v>
      </c>
      <c r="D179" s="73" t="s">
        <v>1627</v>
      </c>
      <c r="E179" s="73"/>
      <c r="F179" s="73" t="s">
        <v>288</v>
      </c>
      <c r="G179" s="93">
        <v>42710</v>
      </c>
      <c r="H179" s="73" t="s">
        <v>1505</v>
      </c>
      <c r="I179" s="83">
        <v>1.7599999992828237</v>
      </c>
      <c r="J179" s="86" t="s">
        <v>118</v>
      </c>
      <c r="K179" s="86" t="s">
        <v>122</v>
      </c>
      <c r="L179" s="87">
        <v>3.8399999999999997E-2</v>
      </c>
      <c r="M179" s="87">
        <v>7.0999999961900026E-2</v>
      </c>
      <c r="N179" s="83">
        <v>470.02465999999998</v>
      </c>
      <c r="O179" s="85">
        <v>94.93</v>
      </c>
      <c r="P179" s="83">
        <v>0.44619440700000002</v>
      </c>
      <c r="Q179" s="84">
        <f t="shared" si="2"/>
        <v>4.9002463550395343E-4</v>
      </c>
      <c r="R179" s="84">
        <f>P179/'סכום נכסי הקרן'!$C$42</f>
        <v>2.5970757908100351E-5</v>
      </c>
    </row>
    <row r="180" spans="2:18">
      <c r="B180" s="76" t="s">
        <v>1728</v>
      </c>
      <c r="C180" s="86" t="s">
        <v>1507</v>
      </c>
      <c r="D180" s="73" t="s">
        <v>1628</v>
      </c>
      <c r="E180" s="73"/>
      <c r="F180" s="73" t="s">
        <v>288</v>
      </c>
      <c r="G180" s="93">
        <v>42474</v>
      </c>
      <c r="H180" s="73" t="s">
        <v>1505</v>
      </c>
      <c r="I180" s="83">
        <v>0.64000000042294125</v>
      </c>
      <c r="J180" s="86" t="s">
        <v>118</v>
      </c>
      <c r="K180" s="86" t="s">
        <v>122</v>
      </c>
      <c r="L180" s="87">
        <v>3.1800000000000002E-2</v>
      </c>
      <c r="M180" s="87">
        <v>7.7000000017842823E-2</v>
      </c>
      <c r="N180" s="83">
        <v>1552.968038</v>
      </c>
      <c r="O180" s="85">
        <v>97.44</v>
      </c>
      <c r="P180" s="83">
        <v>1.5132120490000003</v>
      </c>
      <c r="Q180" s="84">
        <f t="shared" si="2"/>
        <v>1.6618567402872345E-3</v>
      </c>
      <c r="R180" s="84">
        <f>P180/'סכום נכסי הקרן'!$C$42</f>
        <v>8.8076549530123299E-5</v>
      </c>
    </row>
    <row r="181" spans="2:18">
      <c r="B181" s="76" t="s">
        <v>1738</v>
      </c>
      <c r="C181" s="86" t="s">
        <v>1506</v>
      </c>
      <c r="D181" s="73" t="s">
        <v>1629</v>
      </c>
      <c r="E181" s="73"/>
      <c r="F181" s="73" t="s">
        <v>288</v>
      </c>
      <c r="G181" s="93">
        <v>43614</v>
      </c>
      <c r="H181" s="73" t="s">
        <v>1505</v>
      </c>
      <c r="I181" s="83">
        <v>0.16000000120851321</v>
      </c>
      <c r="J181" s="86" t="s">
        <v>118</v>
      </c>
      <c r="K181" s="86" t="s">
        <v>122</v>
      </c>
      <c r="L181" s="87">
        <v>2.427E-2</v>
      </c>
      <c r="M181" s="87">
        <v>6.2300000063231137E-2</v>
      </c>
      <c r="N181" s="83">
        <v>465.14687600000002</v>
      </c>
      <c r="O181" s="85">
        <v>99.62</v>
      </c>
      <c r="P181" s="83">
        <v>0.46337930899999996</v>
      </c>
      <c r="Q181" s="84">
        <f t="shared" si="2"/>
        <v>5.0889763168366828E-4</v>
      </c>
      <c r="R181" s="84">
        <f>P181/'סכום נכסי הקרן'!$C$42</f>
        <v>2.6971005608463004E-5</v>
      </c>
    </row>
    <row r="182" spans="2:18">
      <c r="B182" s="76" t="s">
        <v>1738</v>
      </c>
      <c r="C182" s="86" t="s">
        <v>1506</v>
      </c>
      <c r="D182" s="73">
        <v>7355</v>
      </c>
      <c r="E182" s="73"/>
      <c r="F182" s="73" t="s">
        <v>288</v>
      </c>
      <c r="G182" s="93">
        <v>43842</v>
      </c>
      <c r="H182" s="73" t="s">
        <v>1505</v>
      </c>
      <c r="I182" s="83">
        <v>0.39999999989094764</v>
      </c>
      <c r="J182" s="86" t="s">
        <v>118</v>
      </c>
      <c r="K182" s="86" t="s">
        <v>122</v>
      </c>
      <c r="L182" s="87">
        <v>2.0838000000000002E-2</v>
      </c>
      <c r="M182" s="87">
        <v>6.9699999985496044E-2</v>
      </c>
      <c r="N182" s="83">
        <v>1860.5875000000001</v>
      </c>
      <c r="O182" s="85">
        <v>98.57</v>
      </c>
      <c r="P182" s="83">
        <v>1.8339811779999999</v>
      </c>
      <c r="Q182" s="84">
        <f t="shared" si="2"/>
        <v>2.0141354175928993E-3</v>
      </c>
      <c r="R182" s="84">
        <f>P182/'סכום נכסי הקרן'!$C$42</f>
        <v>1.0674692563291295E-4</v>
      </c>
    </row>
    <row r="183" spans="2:18">
      <c r="B183" s="76" t="s">
        <v>1737</v>
      </c>
      <c r="C183" s="86" t="s">
        <v>1507</v>
      </c>
      <c r="D183" s="73" t="s">
        <v>1630</v>
      </c>
      <c r="E183" s="73"/>
      <c r="F183" s="73" t="s">
        <v>464</v>
      </c>
      <c r="G183" s="93">
        <v>44143</v>
      </c>
      <c r="H183" s="73" t="s">
        <v>120</v>
      </c>
      <c r="I183" s="83">
        <v>6.7300000025034654</v>
      </c>
      <c r="J183" s="86" t="s">
        <v>539</v>
      </c>
      <c r="K183" s="86" t="s">
        <v>122</v>
      </c>
      <c r="L183" s="87">
        <v>2.5243000000000002E-2</v>
      </c>
      <c r="M183" s="87">
        <v>3.4900000012517328E-2</v>
      </c>
      <c r="N183" s="83">
        <v>780.01635500000009</v>
      </c>
      <c r="O183" s="85">
        <v>102.42</v>
      </c>
      <c r="P183" s="83">
        <v>0.79889279999999996</v>
      </c>
      <c r="Q183" s="84">
        <f t="shared" si="2"/>
        <v>8.7736902790610887E-4</v>
      </c>
      <c r="R183" s="84">
        <f>P183/'סכום נכסי הקרן'!$C$42</f>
        <v>4.6499577712825139E-5</v>
      </c>
    </row>
    <row r="184" spans="2:18">
      <c r="B184" s="76" t="s">
        <v>1737</v>
      </c>
      <c r="C184" s="86" t="s">
        <v>1507</v>
      </c>
      <c r="D184" s="73" t="s">
        <v>1631</v>
      </c>
      <c r="E184" s="73"/>
      <c r="F184" s="73" t="s">
        <v>464</v>
      </c>
      <c r="G184" s="93">
        <v>43779</v>
      </c>
      <c r="H184" s="73" t="s">
        <v>120</v>
      </c>
      <c r="I184" s="83">
        <v>7.2000000042428081</v>
      </c>
      <c r="J184" s="86" t="s">
        <v>539</v>
      </c>
      <c r="K184" s="86" t="s">
        <v>122</v>
      </c>
      <c r="L184" s="87">
        <v>2.5243000000000002E-2</v>
      </c>
      <c r="M184" s="87">
        <v>3.9300000021214046E-2</v>
      </c>
      <c r="N184" s="83">
        <v>240.13544099999999</v>
      </c>
      <c r="O184" s="85">
        <v>98.15</v>
      </c>
      <c r="P184" s="83">
        <v>0.23569294999999998</v>
      </c>
      <c r="Q184" s="84">
        <f t="shared" si="2"/>
        <v>2.5884536001053349E-4</v>
      </c>
      <c r="R184" s="84">
        <f>P184/'סכום נכסי הקרן'!$C$42</f>
        <v>1.3718514730499524E-5</v>
      </c>
    </row>
    <row r="185" spans="2:18">
      <c r="B185" s="76" t="s">
        <v>1737</v>
      </c>
      <c r="C185" s="86" t="s">
        <v>1507</v>
      </c>
      <c r="D185" s="73" t="s">
        <v>1632</v>
      </c>
      <c r="E185" s="73"/>
      <c r="F185" s="73" t="s">
        <v>464</v>
      </c>
      <c r="G185" s="93">
        <v>43835</v>
      </c>
      <c r="H185" s="73" t="s">
        <v>120</v>
      </c>
      <c r="I185" s="83">
        <v>7.2000000198787193</v>
      </c>
      <c r="J185" s="86" t="s">
        <v>539</v>
      </c>
      <c r="K185" s="86" t="s">
        <v>122</v>
      </c>
      <c r="L185" s="87">
        <v>2.5243000000000002E-2</v>
      </c>
      <c r="M185" s="87">
        <v>3.9800000140680164E-2</v>
      </c>
      <c r="N185" s="83">
        <v>133.72163699999999</v>
      </c>
      <c r="O185" s="85">
        <v>97.81</v>
      </c>
      <c r="P185" s="83">
        <v>0.130793142</v>
      </c>
      <c r="Q185" s="84">
        <f t="shared" si="2"/>
        <v>1.4364111411859721E-4</v>
      </c>
      <c r="R185" s="84">
        <f>P185/'סכום נכסי הקרן'!$C$42</f>
        <v>7.6128184791921697E-6</v>
      </c>
    </row>
    <row r="186" spans="2:18">
      <c r="B186" s="76" t="s">
        <v>1737</v>
      </c>
      <c r="C186" s="86" t="s">
        <v>1507</v>
      </c>
      <c r="D186" s="73" t="s">
        <v>1633</v>
      </c>
      <c r="E186" s="73"/>
      <c r="F186" s="73" t="s">
        <v>464</v>
      </c>
      <c r="G186" s="93">
        <v>43227</v>
      </c>
      <c r="H186" s="73" t="s">
        <v>120</v>
      </c>
      <c r="I186" s="83">
        <v>7.260000006029979</v>
      </c>
      <c r="J186" s="86" t="s">
        <v>539</v>
      </c>
      <c r="K186" s="86" t="s">
        <v>122</v>
      </c>
      <c r="L186" s="87">
        <v>2.7806000000000001E-2</v>
      </c>
      <c r="M186" s="87">
        <v>3.4600000060299792E-2</v>
      </c>
      <c r="N186" s="83">
        <v>78.985540999999998</v>
      </c>
      <c r="O186" s="85">
        <v>104.98</v>
      </c>
      <c r="P186" s="83">
        <v>8.2919025000000007E-2</v>
      </c>
      <c r="Q186" s="84">
        <f t="shared" si="2"/>
        <v>9.10642633894965E-5</v>
      </c>
      <c r="R186" s="84">
        <f>P186/'סכום נכסי הקרן'!$C$42</f>
        <v>4.8263041635363233E-6</v>
      </c>
    </row>
    <row r="187" spans="2:18">
      <c r="B187" s="76" t="s">
        <v>1737</v>
      </c>
      <c r="C187" s="86" t="s">
        <v>1507</v>
      </c>
      <c r="D187" s="73" t="s">
        <v>1634</v>
      </c>
      <c r="E187" s="73"/>
      <c r="F187" s="73" t="s">
        <v>464</v>
      </c>
      <c r="G187" s="93">
        <v>43279</v>
      </c>
      <c r="H187" s="73" t="s">
        <v>120</v>
      </c>
      <c r="I187" s="83">
        <v>7.2900000256202313</v>
      </c>
      <c r="J187" s="86" t="s">
        <v>539</v>
      </c>
      <c r="K187" s="86" t="s">
        <v>122</v>
      </c>
      <c r="L187" s="87">
        <v>2.7797000000000002E-2</v>
      </c>
      <c r="M187" s="87">
        <v>3.3000000133760234E-2</v>
      </c>
      <c r="N187" s="83">
        <v>92.376022000000006</v>
      </c>
      <c r="O187" s="85">
        <v>105.21</v>
      </c>
      <c r="P187" s="83">
        <v>9.718881900000001E-2</v>
      </c>
      <c r="Q187" s="84">
        <f t="shared" si="2"/>
        <v>1.0673579690463198E-4</v>
      </c>
      <c r="R187" s="84">
        <f>P187/'סכום נכסי הקרן'!$C$42</f>
        <v>5.6568779214285036E-6</v>
      </c>
    </row>
    <row r="188" spans="2:18">
      <c r="B188" s="76" t="s">
        <v>1737</v>
      </c>
      <c r="C188" s="86" t="s">
        <v>1507</v>
      </c>
      <c r="D188" s="73" t="s">
        <v>1635</v>
      </c>
      <c r="E188" s="73"/>
      <c r="F188" s="73" t="s">
        <v>464</v>
      </c>
      <c r="G188" s="93">
        <v>43321</v>
      </c>
      <c r="H188" s="73" t="s">
        <v>120</v>
      </c>
      <c r="I188" s="83">
        <v>7.2900000007456995</v>
      </c>
      <c r="J188" s="86" t="s">
        <v>539</v>
      </c>
      <c r="K188" s="86" t="s">
        <v>122</v>
      </c>
      <c r="L188" s="87">
        <v>2.8528999999999999E-2</v>
      </c>
      <c r="M188" s="87">
        <v>3.220000000691136E-2</v>
      </c>
      <c r="N188" s="83">
        <v>517.47720500000003</v>
      </c>
      <c r="O188" s="85">
        <v>106.25</v>
      </c>
      <c r="P188" s="83">
        <v>0.54981957100000001</v>
      </c>
      <c r="Q188" s="84">
        <f t="shared" si="2"/>
        <v>6.0382902753914399E-4</v>
      </c>
      <c r="R188" s="84">
        <f>P188/'סכום נכסי הקרן'!$C$42</f>
        <v>3.200226346982559E-5</v>
      </c>
    </row>
    <row r="189" spans="2:18">
      <c r="B189" s="76" t="s">
        <v>1737</v>
      </c>
      <c r="C189" s="86" t="s">
        <v>1507</v>
      </c>
      <c r="D189" s="73" t="s">
        <v>1636</v>
      </c>
      <c r="E189" s="73"/>
      <c r="F189" s="73" t="s">
        <v>464</v>
      </c>
      <c r="G189" s="93">
        <v>43138</v>
      </c>
      <c r="H189" s="73" t="s">
        <v>120</v>
      </c>
      <c r="I189" s="83">
        <v>7.1799999995959229</v>
      </c>
      <c r="J189" s="86" t="s">
        <v>539</v>
      </c>
      <c r="K189" s="86" t="s">
        <v>122</v>
      </c>
      <c r="L189" s="87">
        <v>2.6242999999999999E-2</v>
      </c>
      <c r="M189" s="87">
        <v>3.979999999595922E-2</v>
      </c>
      <c r="N189" s="83">
        <v>495.25128899999999</v>
      </c>
      <c r="O189" s="85">
        <v>99.94</v>
      </c>
      <c r="P189" s="83">
        <v>0.49495413999999999</v>
      </c>
      <c r="Q189" s="84">
        <f t="shared" si="2"/>
        <v>5.4357409738816536E-4</v>
      </c>
      <c r="R189" s="84">
        <f>P189/'סכום נכסי הקרן'!$C$42</f>
        <v>2.8808819527744569E-5</v>
      </c>
    </row>
    <row r="190" spans="2:18">
      <c r="B190" s="76" t="s">
        <v>1737</v>
      </c>
      <c r="C190" s="86" t="s">
        <v>1507</v>
      </c>
      <c r="D190" s="73" t="s">
        <v>1637</v>
      </c>
      <c r="E190" s="73"/>
      <c r="F190" s="73" t="s">
        <v>464</v>
      </c>
      <c r="G190" s="93">
        <v>43417</v>
      </c>
      <c r="H190" s="73" t="s">
        <v>120</v>
      </c>
      <c r="I190" s="83">
        <v>7.2199999978630274</v>
      </c>
      <c r="J190" s="86" t="s">
        <v>539</v>
      </c>
      <c r="K190" s="86" t="s">
        <v>122</v>
      </c>
      <c r="L190" s="87">
        <v>3.0796999999999998E-2</v>
      </c>
      <c r="M190" s="87">
        <v>3.3999999987241951E-2</v>
      </c>
      <c r="N190" s="83">
        <v>589.17127700000003</v>
      </c>
      <c r="O190" s="85">
        <v>106.43</v>
      </c>
      <c r="P190" s="83">
        <v>0.627054997</v>
      </c>
      <c r="Q190" s="84">
        <f t="shared" si="2"/>
        <v>6.8865138496874425E-4</v>
      </c>
      <c r="R190" s="84">
        <f>P190/'סכום נכסי הקרן'!$C$42</f>
        <v>3.6497753594996525E-5</v>
      </c>
    </row>
    <row r="191" spans="2:18">
      <c r="B191" s="76" t="s">
        <v>1737</v>
      </c>
      <c r="C191" s="86" t="s">
        <v>1507</v>
      </c>
      <c r="D191" s="73" t="s">
        <v>1638</v>
      </c>
      <c r="E191" s="73"/>
      <c r="F191" s="73" t="s">
        <v>464</v>
      </c>
      <c r="G191" s="93">
        <v>43485</v>
      </c>
      <c r="H191" s="73" t="s">
        <v>120</v>
      </c>
      <c r="I191" s="83">
        <v>7.2900000037851802</v>
      </c>
      <c r="J191" s="86" t="s">
        <v>539</v>
      </c>
      <c r="K191" s="86" t="s">
        <v>122</v>
      </c>
      <c r="L191" s="87">
        <v>3.0190999999999999E-2</v>
      </c>
      <c r="M191" s="87">
        <v>3.1000000017317824E-2</v>
      </c>
      <c r="N191" s="83">
        <v>744.53482899999983</v>
      </c>
      <c r="O191" s="85">
        <v>108.58</v>
      </c>
      <c r="P191" s="83">
        <v>0.80841588600000003</v>
      </c>
      <c r="Q191" s="84">
        <f t="shared" si="2"/>
        <v>8.878275784231323E-4</v>
      </c>
      <c r="R191" s="84">
        <f>P191/'סכום נכסי הקרן'!$C$42</f>
        <v>4.7053869199145857E-5</v>
      </c>
    </row>
    <row r="192" spans="2:18">
      <c r="B192" s="76" t="s">
        <v>1737</v>
      </c>
      <c r="C192" s="86" t="s">
        <v>1507</v>
      </c>
      <c r="D192" s="73" t="s">
        <v>1639</v>
      </c>
      <c r="E192" s="73"/>
      <c r="F192" s="73" t="s">
        <v>464</v>
      </c>
      <c r="G192" s="93">
        <v>43613</v>
      </c>
      <c r="H192" s="73" t="s">
        <v>120</v>
      </c>
      <c r="I192" s="83">
        <v>7.2900000115220891</v>
      </c>
      <c r="J192" s="86" t="s">
        <v>539</v>
      </c>
      <c r="K192" s="86" t="s">
        <v>122</v>
      </c>
      <c r="L192" s="87">
        <v>2.5243000000000002E-2</v>
      </c>
      <c r="M192" s="87">
        <v>3.4700000073962754E-2</v>
      </c>
      <c r="N192" s="83">
        <v>196.508489</v>
      </c>
      <c r="O192" s="85">
        <v>101.14</v>
      </c>
      <c r="P192" s="83">
        <v>0.198748699</v>
      </c>
      <c r="Q192" s="84">
        <f t="shared" si="2"/>
        <v>2.1827202953792279E-4</v>
      </c>
      <c r="R192" s="84">
        <f>P192/'סכום נכסי הקרן'!$C$42</f>
        <v>1.1568173570313055E-5</v>
      </c>
    </row>
    <row r="193" spans="2:18">
      <c r="B193" s="76" t="s">
        <v>1737</v>
      </c>
      <c r="C193" s="86" t="s">
        <v>1507</v>
      </c>
      <c r="D193" s="73" t="s">
        <v>1640</v>
      </c>
      <c r="E193" s="73"/>
      <c r="F193" s="73" t="s">
        <v>464</v>
      </c>
      <c r="G193" s="93">
        <v>43657</v>
      </c>
      <c r="H193" s="73" t="s">
        <v>120</v>
      </c>
      <c r="I193" s="83">
        <v>7.200000010644783</v>
      </c>
      <c r="J193" s="86" t="s">
        <v>539</v>
      </c>
      <c r="K193" s="86" t="s">
        <v>122</v>
      </c>
      <c r="L193" s="87">
        <v>2.5243000000000002E-2</v>
      </c>
      <c r="M193" s="87">
        <v>3.9900000077174674E-2</v>
      </c>
      <c r="N193" s="83">
        <v>193.87621799999999</v>
      </c>
      <c r="O193" s="85">
        <v>96.91</v>
      </c>
      <c r="P193" s="83">
        <v>0.18788544500000001</v>
      </c>
      <c r="Q193" s="84">
        <f t="shared" si="2"/>
        <v>2.0634166466058611E-4</v>
      </c>
      <c r="R193" s="84">
        <f>P193/'סכום נכסי הקרן'!$C$42</f>
        <v>1.093587756816213E-5</v>
      </c>
    </row>
    <row r="194" spans="2:18">
      <c r="B194" s="76" t="s">
        <v>1737</v>
      </c>
      <c r="C194" s="86" t="s">
        <v>1507</v>
      </c>
      <c r="D194" s="73" t="s">
        <v>1641</v>
      </c>
      <c r="E194" s="73"/>
      <c r="F194" s="73" t="s">
        <v>464</v>
      </c>
      <c r="G194" s="93">
        <v>43541</v>
      </c>
      <c r="H194" s="73" t="s">
        <v>120</v>
      </c>
      <c r="I194" s="83">
        <v>7.2900000055277232</v>
      </c>
      <c r="J194" s="86" t="s">
        <v>539</v>
      </c>
      <c r="K194" s="86" t="s">
        <v>122</v>
      </c>
      <c r="L194" s="87">
        <v>2.7271E-2</v>
      </c>
      <c r="M194" s="87">
        <v>3.3100000064241103E-2</v>
      </c>
      <c r="N194" s="83">
        <v>63.936715999999997</v>
      </c>
      <c r="O194" s="85">
        <v>104.69</v>
      </c>
      <c r="P194" s="83">
        <v>6.6935346999999992E-2</v>
      </c>
      <c r="Q194" s="84">
        <f t="shared" si="2"/>
        <v>7.3510488929112982E-5</v>
      </c>
      <c r="R194" s="84">
        <f>P194/'סכום נכסי הקרן'!$C$42</f>
        <v>3.895973739607388E-6</v>
      </c>
    </row>
    <row r="195" spans="2:18">
      <c r="B195" s="76" t="s">
        <v>1739</v>
      </c>
      <c r="C195" s="86" t="s">
        <v>1506</v>
      </c>
      <c r="D195" s="73">
        <v>22333</v>
      </c>
      <c r="E195" s="73"/>
      <c r="F195" s="73" t="s">
        <v>456</v>
      </c>
      <c r="G195" s="93">
        <v>41639</v>
      </c>
      <c r="H195" s="73" t="s">
        <v>295</v>
      </c>
      <c r="I195" s="83">
        <v>0.4999999992218514</v>
      </c>
      <c r="J195" s="86" t="s">
        <v>117</v>
      </c>
      <c r="K195" s="86" t="s">
        <v>122</v>
      </c>
      <c r="L195" s="87">
        <v>3.7000000000000005E-2</v>
      </c>
      <c r="M195" s="87">
        <v>7.7100000005135769E-2</v>
      </c>
      <c r="N195" s="83">
        <v>596.11355900000001</v>
      </c>
      <c r="O195" s="85">
        <v>107.79</v>
      </c>
      <c r="P195" s="83">
        <v>0.64255077700000007</v>
      </c>
      <c r="Q195" s="84">
        <f t="shared" si="2"/>
        <v>7.0566933460509973E-4</v>
      </c>
      <c r="R195" s="84">
        <f>P195/'סכום נכסי הקרן'!$C$42</f>
        <v>3.7399685902223282E-5</v>
      </c>
    </row>
    <row r="196" spans="2:18">
      <c r="B196" s="76" t="s">
        <v>1739</v>
      </c>
      <c r="C196" s="86" t="s">
        <v>1506</v>
      </c>
      <c r="D196" s="73">
        <v>22334</v>
      </c>
      <c r="E196" s="73"/>
      <c r="F196" s="73" t="s">
        <v>456</v>
      </c>
      <c r="G196" s="93">
        <v>42004</v>
      </c>
      <c r="H196" s="73" t="s">
        <v>295</v>
      </c>
      <c r="I196" s="83">
        <v>0.95999999930054225</v>
      </c>
      <c r="J196" s="86" t="s">
        <v>117</v>
      </c>
      <c r="K196" s="86" t="s">
        <v>122</v>
      </c>
      <c r="L196" s="87">
        <v>3.7000000000000005E-2</v>
      </c>
      <c r="M196" s="87">
        <v>0.13530000001149112</v>
      </c>
      <c r="N196" s="83">
        <v>397.40904</v>
      </c>
      <c r="O196" s="85">
        <v>100.73</v>
      </c>
      <c r="P196" s="83">
        <v>0.40031011799999999</v>
      </c>
      <c r="Q196" s="84">
        <f t="shared" si="2"/>
        <v>4.3963307604053979E-4</v>
      </c>
      <c r="R196" s="84">
        <f>P196/'סכום נכסי הקרן'!$C$42</f>
        <v>2.3300061586699997E-5</v>
      </c>
    </row>
    <row r="197" spans="2:18">
      <c r="B197" s="76" t="s">
        <v>1739</v>
      </c>
      <c r="C197" s="86" t="s">
        <v>1506</v>
      </c>
      <c r="D197" s="73" t="s">
        <v>1642</v>
      </c>
      <c r="E197" s="73"/>
      <c r="F197" s="73" t="s">
        <v>456</v>
      </c>
      <c r="G197" s="93">
        <v>42759</v>
      </c>
      <c r="H197" s="73" t="s">
        <v>295</v>
      </c>
      <c r="I197" s="83">
        <v>1.899999999686204</v>
      </c>
      <c r="J197" s="86" t="s">
        <v>117</v>
      </c>
      <c r="K197" s="86" t="s">
        <v>122</v>
      </c>
      <c r="L197" s="87">
        <v>6.5500000000000003E-2</v>
      </c>
      <c r="M197" s="87">
        <v>7.1699999989929986E-2</v>
      </c>
      <c r="N197" s="83">
        <v>3498.4777889999996</v>
      </c>
      <c r="O197" s="85">
        <v>100.2</v>
      </c>
      <c r="P197" s="83">
        <v>3.505463609</v>
      </c>
      <c r="Q197" s="84">
        <f t="shared" si="2"/>
        <v>3.8498096352709279E-3</v>
      </c>
      <c r="R197" s="84">
        <f>P197/'סכום נכסי הקרן'!$C$42</f>
        <v>2.0403560716303364E-4</v>
      </c>
    </row>
    <row r="198" spans="2:18">
      <c r="B198" s="76" t="s">
        <v>1739</v>
      </c>
      <c r="C198" s="86" t="s">
        <v>1506</v>
      </c>
      <c r="D198" s="73" t="s">
        <v>1643</v>
      </c>
      <c r="E198" s="73"/>
      <c r="F198" s="73" t="s">
        <v>456</v>
      </c>
      <c r="G198" s="93">
        <v>42759</v>
      </c>
      <c r="H198" s="73" t="s">
        <v>295</v>
      </c>
      <c r="I198" s="83">
        <v>1.9499999999118145</v>
      </c>
      <c r="J198" s="86" t="s">
        <v>117</v>
      </c>
      <c r="K198" s="86" t="s">
        <v>122</v>
      </c>
      <c r="L198" s="87">
        <v>3.8800000000000001E-2</v>
      </c>
      <c r="M198" s="87">
        <v>5.7799999994944028E-2</v>
      </c>
      <c r="N198" s="83">
        <v>3498.4777889999996</v>
      </c>
      <c r="O198" s="85">
        <v>97.24</v>
      </c>
      <c r="P198" s="83">
        <v>3.401919774</v>
      </c>
      <c r="Q198" s="84">
        <f t="shared" si="2"/>
        <v>3.7360945612840042E-3</v>
      </c>
      <c r="R198" s="84">
        <f>P198/'סכום נכסי הקרן'!$C$42</f>
        <v>1.9800883535802245E-4</v>
      </c>
    </row>
    <row r="199" spans="2:18">
      <c r="B199" s="76" t="s">
        <v>1740</v>
      </c>
      <c r="C199" s="86" t="s">
        <v>1506</v>
      </c>
      <c r="D199" s="73">
        <v>7561</v>
      </c>
      <c r="E199" s="73"/>
      <c r="F199" s="73" t="s">
        <v>489</v>
      </c>
      <c r="G199" s="93">
        <v>43920</v>
      </c>
      <c r="H199" s="73" t="s">
        <v>120</v>
      </c>
      <c r="I199" s="83">
        <v>4.4900000001219169</v>
      </c>
      <c r="J199" s="86" t="s">
        <v>143</v>
      </c>
      <c r="K199" s="86" t="s">
        <v>122</v>
      </c>
      <c r="L199" s="87">
        <v>4.8917999999999996E-2</v>
      </c>
      <c r="M199" s="87">
        <v>5.8900000002860359E-2</v>
      </c>
      <c r="N199" s="83">
        <v>8781.5692870000003</v>
      </c>
      <c r="O199" s="85">
        <v>97.14</v>
      </c>
      <c r="P199" s="83">
        <v>8.5304161040000004</v>
      </c>
      <c r="Q199" s="84">
        <f t="shared" si="2"/>
        <v>9.36836942929151E-3</v>
      </c>
      <c r="R199" s="84">
        <f>P199/'סכום נכסי הקרן'!$C$42</f>
        <v>4.9651310732889704E-4</v>
      </c>
    </row>
    <row r="200" spans="2:18">
      <c r="B200" s="76" t="s">
        <v>1740</v>
      </c>
      <c r="C200" s="86" t="s">
        <v>1506</v>
      </c>
      <c r="D200" s="73">
        <v>8991</v>
      </c>
      <c r="E200" s="73"/>
      <c r="F200" s="73" t="s">
        <v>489</v>
      </c>
      <c r="G200" s="93">
        <v>44636</v>
      </c>
      <c r="H200" s="73" t="s">
        <v>120</v>
      </c>
      <c r="I200" s="83">
        <v>4.9400000000126374</v>
      </c>
      <c r="J200" s="86" t="s">
        <v>143</v>
      </c>
      <c r="K200" s="86" t="s">
        <v>122</v>
      </c>
      <c r="L200" s="87">
        <v>4.2824000000000001E-2</v>
      </c>
      <c r="M200" s="87">
        <v>8.7099999999557642E-2</v>
      </c>
      <c r="N200" s="83">
        <v>7712.1161080000002</v>
      </c>
      <c r="O200" s="85">
        <v>82.08</v>
      </c>
      <c r="P200" s="83">
        <v>6.3301046680000006</v>
      </c>
      <c r="Q200" s="84">
        <f t="shared" si="2"/>
        <v>6.9519186793360549E-3</v>
      </c>
      <c r="R200" s="84">
        <f>P200/'סכום נכסי הקרן'!$C$42</f>
        <v>3.6844391880861018E-4</v>
      </c>
    </row>
    <row r="201" spans="2:18">
      <c r="B201" s="76" t="s">
        <v>1740</v>
      </c>
      <c r="C201" s="86" t="s">
        <v>1506</v>
      </c>
      <c r="D201" s="73">
        <v>9112</v>
      </c>
      <c r="E201" s="73"/>
      <c r="F201" s="73" t="s">
        <v>489</v>
      </c>
      <c r="G201" s="93">
        <v>44722</v>
      </c>
      <c r="H201" s="73" t="s">
        <v>120</v>
      </c>
      <c r="I201" s="83">
        <v>4.8900000002205548</v>
      </c>
      <c r="J201" s="86" t="s">
        <v>143</v>
      </c>
      <c r="K201" s="86" t="s">
        <v>122</v>
      </c>
      <c r="L201" s="87">
        <v>5.2750000000000005E-2</v>
      </c>
      <c r="M201" s="87">
        <v>7.9600000003194851E-2</v>
      </c>
      <c r="N201" s="83">
        <v>12288.35872</v>
      </c>
      <c r="O201" s="85">
        <v>89.66</v>
      </c>
      <c r="P201" s="83">
        <v>11.017742212999998</v>
      </c>
      <c r="Q201" s="84">
        <f t="shared" si="2"/>
        <v>1.2100028658588374E-2</v>
      </c>
      <c r="R201" s="84">
        <f>P201/'סכום נכסי הקרן'!$C$42</f>
        <v>6.412879928987562E-4</v>
      </c>
    </row>
    <row r="202" spans="2:18">
      <c r="B202" s="76" t="s">
        <v>1740</v>
      </c>
      <c r="C202" s="86" t="s">
        <v>1506</v>
      </c>
      <c r="D202" s="73">
        <v>9247</v>
      </c>
      <c r="E202" s="73"/>
      <c r="F202" s="73" t="s">
        <v>489</v>
      </c>
      <c r="G202" s="93">
        <v>44816</v>
      </c>
      <c r="H202" s="73" t="s">
        <v>120</v>
      </c>
      <c r="I202" s="83">
        <v>4.8099999998539023</v>
      </c>
      <c r="J202" s="86" t="s">
        <v>143</v>
      </c>
      <c r="K202" s="86" t="s">
        <v>122</v>
      </c>
      <c r="L202" s="87">
        <v>5.6036999999999997E-2</v>
      </c>
      <c r="M202" s="87">
        <v>9.4799999996815265E-2</v>
      </c>
      <c r="N202" s="83">
        <v>15171.413746</v>
      </c>
      <c r="O202" s="85">
        <v>85.27</v>
      </c>
      <c r="P202" s="83">
        <v>12.936664169000002</v>
      </c>
      <c r="Q202" s="84">
        <f t="shared" si="2"/>
        <v>1.4207448691868699E-2</v>
      </c>
      <c r="R202" s="84">
        <f>P202/'סכום נכסי הקרן'!$C$42</f>
        <v>7.5297889888497694E-4</v>
      </c>
    </row>
    <row r="203" spans="2:18">
      <c r="B203" s="76" t="s">
        <v>1740</v>
      </c>
      <c r="C203" s="86" t="s">
        <v>1506</v>
      </c>
      <c r="D203" s="73">
        <v>9486</v>
      </c>
      <c r="E203" s="73"/>
      <c r="F203" s="73" t="s">
        <v>489</v>
      </c>
      <c r="G203" s="93">
        <v>44976</v>
      </c>
      <c r="H203" s="73" t="s">
        <v>120</v>
      </c>
      <c r="I203" s="83">
        <v>4.8699999999368808</v>
      </c>
      <c r="J203" s="86" t="s">
        <v>143</v>
      </c>
      <c r="K203" s="86" t="s">
        <v>122</v>
      </c>
      <c r="L203" s="87">
        <v>6.1999000000000005E-2</v>
      </c>
      <c r="M203" s="87">
        <v>7.1899999998841654E-2</v>
      </c>
      <c r="N203" s="83">
        <v>14884.7</v>
      </c>
      <c r="O203" s="85">
        <v>96.86</v>
      </c>
      <c r="P203" s="83">
        <v>14.417319993000001</v>
      </c>
      <c r="Q203" s="84">
        <f t="shared" ref="Q203:Q254" si="3">IFERROR(P203/$P$10,0)</f>
        <v>1.5833551168904916E-2</v>
      </c>
      <c r="R203" s="84">
        <f>P203/'סכום נכסי הקרן'!$C$42</f>
        <v>8.3916051243066803E-4</v>
      </c>
    </row>
    <row r="204" spans="2:18">
      <c r="B204" s="76" t="s">
        <v>1740</v>
      </c>
      <c r="C204" s="86" t="s">
        <v>1506</v>
      </c>
      <c r="D204" s="73">
        <v>7894</v>
      </c>
      <c r="E204" s="73"/>
      <c r="F204" s="73" t="s">
        <v>489</v>
      </c>
      <c r="G204" s="93">
        <v>44068</v>
      </c>
      <c r="H204" s="73" t="s">
        <v>120</v>
      </c>
      <c r="I204" s="83">
        <v>4.40999999996495</v>
      </c>
      <c r="J204" s="86" t="s">
        <v>143</v>
      </c>
      <c r="K204" s="86" t="s">
        <v>122</v>
      </c>
      <c r="L204" s="87">
        <v>4.5102999999999997E-2</v>
      </c>
      <c r="M204" s="87">
        <v>7.5099999999237124E-2</v>
      </c>
      <c r="N204" s="83">
        <v>10883.20046</v>
      </c>
      <c r="O204" s="85">
        <v>89.13</v>
      </c>
      <c r="P204" s="83">
        <v>9.7001966740000007</v>
      </c>
      <c r="Q204" s="84">
        <f t="shared" si="3"/>
        <v>1.065305899160119E-2</v>
      </c>
      <c r="R204" s="84">
        <f>P204/'סכום נכסי הקרן'!$C$42</f>
        <v>5.6460021804220924E-4</v>
      </c>
    </row>
    <row r="205" spans="2:18">
      <c r="B205" s="76" t="s">
        <v>1740</v>
      </c>
      <c r="C205" s="86" t="s">
        <v>1506</v>
      </c>
      <c r="D205" s="73">
        <v>8076</v>
      </c>
      <c r="E205" s="73"/>
      <c r="F205" s="73" t="s">
        <v>489</v>
      </c>
      <c r="G205" s="93">
        <v>44160</v>
      </c>
      <c r="H205" s="73" t="s">
        <v>120</v>
      </c>
      <c r="I205" s="83">
        <v>4.2</v>
      </c>
      <c r="J205" s="86" t="s">
        <v>143</v>
      </c>
      <c r="K205" s="86" t="s">
        <v>122</v>
      </c>
      <c r="L205" s="87">
        <v>4.5465999999999999E-2</v>
      </c>
      <c r="M205" s="87">
        <v>0.10790000000063747</v>
      </c>
      <c r="N205" s="83">
        <v>9995.7260320000005</v>
      </c>
      <c r="O205" s="85">
        <v>78.47</v>
      </c>
      <c r="P205" s="83">
        <v>7.8436461499999997</v>
      </c>
      <c r="Q205" s="84">
        <f t="shared" si="3"/>
        <v>8.6141372132343581E-3</v>
      </c>
      <c r="R205" s="84">
        <f>P205/'סכום נכסי הקרן'!$C$42</f>
        <v>4.5653964299568946E-4</v>
      </c>
    </row>
    <row r="206" spans="2:18">
      <c r="B206" s="76" t="s">
        <v>1740</v>
      </c>
      <c r="C206" s="86" t="s">
        <v>1506</v>
      </c>
      <c r="D206" s="73">
        <v>9311</v>
      </c>
      <c r="E206" s="73"/>
      <c r="F206" s="73" t="s">
        <v>489</v>
      </c>
      <c r="G206" s="93">
        <v>44880</v>
      </c>
      <c r="H206" s="73" t="s">
        <v>120</v>
      </c>
      <c r="I206" s="83">
        <v>3.9699999999039517</v>
      </c>
      <c r="J206" s="86" t="s">
        <v>143</v>
      </c>
      <c r="K206" s="86" t="s">
        <v>122</v>
      </c>
      <c r="L206" s="87">
        <v>7.2695999999999997E-2</v>
      </c>
      <c r="M206" s="87">
        <v>0.1159999999971445</v>
      </c>
      <c r="N206" s="83">
        <v>8863.8388500000001</v>
      </c>
      <c r="O206" s="85">
        <v>86.92</v>
      </c>
      <c r="P206" s="83">
        <v>7.7044487419999994</v>
      </c>
      <c r="Q206" s="84">
        <f t="shared" si="3"/>
        <v>8.4612662716712222E-3</v>
      </c>
      <c r="R206" s="84">
        <f>P206/'סכום נכסי הקרן'!$C$42</f>
        <v>4.4843765397949121E-4</v>
      </c>
    </row>
    <row r="207" spans="2:18">
      <c r="B207" s="76" t="s">
        <v>1741</v>
      </c>
      <c r="C207" s="86" t="s">
        <v>1507</v>
      </c>
      <c r="D207" s="73" t="s">
        <v>1644</v>
      </c>
      <c r="E207" s="73"/>
      <c r="F207" s="73" t="s">
        <v>489</v>
      </c>
      <c r="G207" s="93">
        <v>45016</v>
      </c>
      <c r="H207" s="73" t="s">
        <v>120</v>
      </c>
      <c r="I207" s="83">
        <v>5.3800000000261532</v>
      </c>
      <c r="J207" s="86" t="s">
        <v>325</v>
      </c>
      <c r="K207" s="86" t="s">
        <v>122</v>
      </c>
      <c r="L207" s="87">
        <v>4.4999999999999998E-2</v>
      </c>
      <c r="M207" s="87">
        <v>4.0099999999768633E-2</v>
      </c>
      <c r="N207" s="83">
        <v>9656.4366609999997</v>
      </c>
      <c r="O207" s="85">
        <v>102.95</v>
      </c>
      <c r="P207" s="83">
        <v>9.9413014230000005</v>
      </c>
      <c r="Q207" s="84">
        <f t="shared" si="3"/>
        <v>1.0917847758321426E-2</v>
      </c>
      <c r="R207" s="84">
        <f>P207/'סכום נכסי הקרן'!$C$42</f>
        <v>5.7863372668449096E-4</v>
      </c>
    </row>
    <row r="208" spans="2:18">
      <c r="B208" s="76" t="s">
        <v>1742</v>
      </c>
      <c r="C208" s="86" t="s">
        <v>1506</v>
      </c>
      <c r="D208" s="73">
        <v>8811</v>
      </c>
      <c r="E208" s="73"/>
      <c r="F208" s="73" t="s">
        <v>708</v>
      </c>
      <c r="G208" s="93">
        <v>44550</v>
      </c>
      <c r="H208" s="73" t="s">
        <v>1505</v>
      </c>
      <c r="I208" s="83">
        <v>5.0700000001845282</v>
      </c>
      <c r="J208" s="86" t="s">
        <v>315</v>
      </c>
      <c r="K208" s="86" t="s">
        <v>122</v>
      </c>
      <c r="L208" s="87">
        <v>7.3499999999999996E-2</v>
      </c>
      <c r="M208" s="87">
        <v>8.9800000003158867E-2</v>
      </c>
      <c r="N208" s="83">
        <v>13475.305627</v>
      </c>
      <c r="O208" s="85">
        <v>94.91</v>
      </c>
      <c r="P208" s="83">
        <v>12.789372652000001</v>
      </c>
      <c r="Q208" s="84">
        <f t="shared" si="3"/>
        <v>1.4045688546966771E-2</v>
      </c>
      <c r="R208" s="84">
        <f>P208/'סכום נכסי הקרן'!$C$42</f>
        <v>7.4440579202861095E-4</v>
      </c>
    </row>
    <row r="209" spans="2:18">
      <c r="B209" s="76" t="s">
        <v>1743</v>
      </c>
      <c r="C209" s="86" t="s">
        <v>1507</v>
      </c>
      <c r="D209" s="73" t="s">
        <v>1645</v>
      </c>
      <c r="E209" s="73"/>
      <c r="F209" s="73" t="s">
        <v>708</v>
      </c>
      <c r="G209" s="93">
        <v>42732</v>
      </c>
      <c r="H209" s="73" t="s">
        <v>1505</v>
      </c>
      <c r="I209" s="83">
        <v>2.2299999989022985</v>
      </c>
      <c r="J209" s="86" t="s">
        <v>118</v>
      </c>
      <c r="K209" s="86" t="s">
        <v>122</v>
      </c>
      <c r="L209" s="87">
        <v>2.1613000000000004E-2</v>
      </c>
      <c r="M209" s="87">
        <v>2.8599999984440346E-2</v>
      </c>
      <c r="N209" s="83">
        <v>863.38273100000004</v>
      </c>
      <c r="O209" s="85">
        <v>108.68</v>
      </c>
      <c r="P209" s="83">
        <v>0.93832436099999994</v>
      </c>
      <c r="Q209" s="84">
        <f t="shared" si="3"/>
        <v>1.0304971236080619E-3</v>
      </c>
      <c r="R209" s="84">
        <f>P209/'סכום נכסי הקרן'!$C$42</f>
        <v>5.4615195610921129E-5</v>
      </c>
    </row>
    <row r="210" spans="2:18">
      <c r="B210" s="76" t="s">
        <v>1744</v>
      </c>
      <c r="C210" s="86" t="s">
        <v>1507</v>
      </c>
      <c r="D210" s="73" t="s">
        <v>1646</v>
      </c>
      <c r="E210" s="73"/>
      <c r="F210" s="73" t="s">
        <v>489</v>
      </c>
      <c r="G210" s="93">
        <v>44347</v>
      </c>
      <c r="H210" s="73" t="s">
        <v>120</v>
      </c>
      <c r="I210" s="83">
        <v>2.3899999998701125</v>
      </c>
      <c r="J210" s="86" t="s">
        <v>118</v>
      </c>
      <c r="K210" s="86" t="s">
        <v>122</v>
      </c>
      <c r="L210" s="87">
        <v>6.25E-2</v>
      </c>
      <c r="M210" s="87">
        <v>7.0899999998701127E-2</v>
      </c>
      <c r="N210" s="83">
        <v>7813.8493490000001</v>
      </c>
      <c r="O210" s="85">
        <v>98.53</v>
      </c>
      <c r="P210" s="83">
        <v>7.6989872999999998</v>
      </c>
      <c r="Q210" s="84">
        <f t="shared" si="3"/>
        <v>8.4552683454682254E-3</v>
      </c>
      <c r="R210" s="84">
        <f>P210/'סכום נכסי הקרן'!$C$42</f>
        <v>4.4811977059550898E-4</v>
      </c>
    </row>
    <row r="211" spans="2:18">
      <c r="B211" s="76" t="s">
        <v>1744</v>
      </c>
      <c r="C211" s="86" t="s">
        <v>1507</v>
      </c>
      <c r="D211" s="73">
        <v>9199</v>
      </c>
      <c r="E211" s="73"/>
      <c r="F211" s="73" t="s">
        <v>489</v>
      </c>
      <c r="G211" s="93">
        <v>44788</v>
      </c>
      <c r="H211" s="73" t="s">
        <v>120</v>
      </c>
      <c r="I211" s="83">
        <v>2.390000000174719</v>
      </c>
      <c r="J211" s="86" t="s">
        <v>118</v>
      </c>
      <c r="K211" s="86" t="s">
        <v>122</v>
      </c>
      <c r="L211" s="87">
        <v>6.25E-2</v>
      </c>
      <c r="M211" s="87">
        <v>7.0900000006512254E-2</v>
      </c>
      <c r="N211" s="83">
        <v>4472.8238819999997</v>
      </c>
      <c r="O211" s="85">
        <v>98.53</v>
      </c>
      <c r="P211" s="83">
        <v>4.4070742570000006</v>
      </c>
      <c r="Q211" s="84">
        <f t="shared" si="3"/>
        <v>4.8399866124392756E-3</v>
      </c>
      <c r="R211" s="84">
        <f>P211/'סכום נכסי הקרן'!$C$42</f>
        <v>2.5651388008449024E-4</v>
      </c>
    </row>
    <row r="212" spans="2:18">
      <c r="B212" s="76" t="s">
        <v>1744</v>
      </c>
      <c r="C212" s="86" t="s">
        <v>1507</v>
      </c>
      <c r="D212" s="73">
        <v>9255</v>
      </c>
      <c r="E212" s="73"/>
      <c r="F212" s="73" t="s">
        <v>489</v>
      </c>
      <c r="G212" s="93">
        <v>44825</v>
      </c>
      <c r="H212" s="73" t="s">
        <v>120</v>
      </c>
      <c r="I212" s="83">
        <v>2.3900000000772383</v>
      </c>
      <c r="J212" s="86" t="s">
        <v>118</v>
      </c>
      <c r="K212" s="86" t="s">
        <v>122</v>
      </c>
      <c r="L212" s="87">
        <v>6.25E-2</v>
      </c>
      <c r="M212" s="87">
        <v>7.0899999995857235E-2</v>
      </c>
      <c r="N212" s="83">
        <v>2890.8299280000001</v>
      </c>
      <c r="O212" s="85">
        <v>98.53</v>
      </c>
      <c r="P212" s="83">
        <v>2.8483353019999997</v>
      </c>
      <c r="Q212" s="84">
        <f t="shared" si="3"/>
        <v>3.1281308018627691E-3</v>
      </c>
      <c r="R212" s="84">
        <f>P212/'סכום נכסי הקרן'!$C$42</f>
        <v>1.6578743572045243E-4</v>
      </c>
    </row>
    <row r="213" spans="2:18">
      <c r="B213" s="76" t="s">
        <v>1744</v>
      </c>
      <c r="C213" s="86" t="s">
        <v>1507</v>
      </c>
      <c r="D213" s="73">
        <v>9287</v>
      </c>
      <c r="E213" s="73"/>
      <c r="F213" s="73" t="s">
        <v>489</v>
      </c>
      <c r="G213" s="93">
        <v>44861</v>
      </c>
      <c r="H213" s="73" t="s">
        <v>120</v>
      </c>
      <c r="I213" s="83">
        <v>2.3899999996750285</v>
      </c>
      <c r="J213" s="86" t="s">
        <v>118</v>
      </c>
      <c r="K213" s="86" t="s">
        <v>122</v>
      </c>
      <c r="L213" s="87">
        <v>6.25E-2</v>
      </c>
      <c r="M213" s="87">
        <v>7.0899999990250845E-2</v>
      </c>
      <c r="N213" s="83">
        <v>1561.548096</v>
      </c>
      <c r="O213" s="85">
        <v>98.53</v>
      </c>
      <c r="P213" s="83">
        <v>1.5385936499999997</v>
      </c>
      <c r="Q213" s="84">
        <f t="shared" si="3"/>
        <v>1.6897316073483347E-3</v>
      </c>
      <c r="R213" s="84">
        <f>P213/'סכום נכסי הקרן'!$C$42</f>
        <v>8.9553886324465903E-5</v>
      </c>
    </row>
    <row r="214" spans="2:18">
      <c r="B214" s="76" t="s">
        <v>1744</v>
      </c>
      <c r="C214" s="86" t="s">
        <v>1507</v>
      </c>
      <c r="D214" s="73">
        <v>9339</v>
      </c>
      <c r="E214" s="73"/>
      <c r="F214" s="73" t="s">
        <v>489</v>
      </c>
      <c r="G214" s="93">
        <v>44895</v>
      </c>
      <c r="H214" s="73" t="s">
        <v>120</v>
      </c>
      <c r="I214" s="83">
        <v>2.3900000000656179</v>
      </c>
      <c r="J214" s="86" t="s">
        <v>118</v>
      </c>
      <c r="K214" s="86" t="s">
        <v>122</v>
      </c>
      <c r="L214" s="87">
        <v>6.25E-2</v>
      </c>
      <c r="M214" s="87">
        <v>7.0899999996906604E-2</v>
      </c>
      <c r="N214" s="83">
        <v>2165.4017509999999</v>
      </c>
      <c r="O214" s="85">
        <v>98.53</v>
      </c>
      <c r="P214" s="83">
        <v>2.1335707739999998</v>
      </c>
      <c r="Q214" s="84">
        <f t="shared" si="3"/>
        <v>2.3431540701747021E-3</v>
      </c>
      <c r="R214" s="84">
        <f>P214/'סכום נכסי הקרן'!$C$42</f>
        <v>1.2418454642653618E-4</v>
      </c>
    </row>
    <row r="215" spans="2:18">
      <c r="B215" s="76" t="s">
        <v>1744</v>
      </c>
      <c r="C215" s="86" t="s">
        <v>1507</v>
      </c>
      <c r="D215" s="73">
        <v>9388</v>
      </c>
      <c r="E215" s="73"/>
      <c r="F215" s="73" t="s">
        <v>489</v>
      </c>
      <c r="G215" s="93">
        <v>44921</v>
      </c>
      <c r="H215" s="73" t="s">
        <v>120</v>
      </c>
      <c r="I215" s="83">
        <v>2.389999999689572</v>
      </c>
      <c r="J215" s="86" t="s">
        <v>118</v>
      </c>
      <c r="K215" s="86" t="s">
        <v>122</v>
      </c>
      <c r="L215" s="87">
        <v>6.25E-2</v>
      </c>
      <c r="M215" s="87">
        <v>7.089999999138813E-2</v>
      </c>
      <c r="N215" s="83">
        <v>4054.0807990000003</v>
      </c>
      <c r="O215" s="85">
        <v>98.53</v>
      </c>
      <c r="P215" s="83">
        <v>3.9944866160000001</v>
      </c>
      <c r="Q215" s="84">
        <f t="shared" si="3"/>
        <v>4.3868699771281985E-3</v>
      </c>
      <c r="R215" s="84">
        <f>P215/'סכום נכסי הקרן'!$C$42</f>
        <v>2.3249920492903671E-4</v>
      </c>
    </row>
    <row r="216" spans="2:18">
      <c r="B216" s="76" t="s">
        <v>1744</v>
      </c>
      <c r="C216" s="86" t="s">
        <v>1507</v>
      </c>
      <c r="D216" s="73">
        <v>9455</v>
      </c>
      <c r="E216" s="73"/>
      <c r="F216" s="73" t="s">
        <v>489</v>
      </c>
      <c r="G216" s="93">
        <v>44957</v>
      </c>
      <c r="H216" s="73" t="s">
        <v>120</v>
      </c>
      <c r="I216" s="83">
        <v>2.3900000004547062</v>
      </c>
      <c r="J216" s="86" t="s">
        <v>118</v>
      </c>
      <c r="K216" s="86" t="s">
        <v>122</v>
      </c>
      <c r="L216" s="87">
        <v>6.25E-2</v>
      </c>
      <c r="M216" s="87">
        <v>7.0900000010058639E-2</v>
      </c>
      <c r="N216" s="83">
        <v>2946.2855300000001</v>
      </c>
      <c r="O216" s="85">
        <v>98.53</v>
      </c>
      <c r="P216" s="83">
        <v>2.9029757119999999</v>
      </c>
      <c r="Q216" s="84">
        <f t="shared" si="3"/>
        <v>3.1881386069225861E-3</v>
      </c>
      <c r="R216" s="84">
        <f>P216/'סכום נכסי הקרן'!$C$42</f>
        <v>1.6896778230895046E-4</v>
      </c>
    </row>
    <row r="217" spans="2:18">
      <c r="B217" s="76" t="s">
        <v>1744</v>
      </c>
      <c r="C217" s="86" t="s">
        <v>1507</v>
      </c>
      <c r="D217" s="73">
        <v>9524</v>
      </c>
      <c r="E217" s="73"/>
      <c r="F217" s="73" t="s">
        <v>489</v>
      </c>
      <c r="G217" s="93">
        <v>45008</v>
      </c>
      <c r="H217" s="73" t="s">
        <v>120</v>
      </c>
      <c r="I217" s="83">
        <v>2.3999999993704186</v>
      </c>
      <c r="J217" s="86" t="s">
        <v>118</v>
      </c>
      <c r="K217" s="86" t="s">
        <v>122</v>
      </c>
      <c r="L217" s="87">
        <v>6.25E-2</v>
      </c>
      <c r="M217" s="87">
        <v>7.06999999760759E-2</v>
      </c>
      <c r="N217" s="83">
        <v>967.23201900000004</v>
      </c>
      <c r="O217" s="85">
        <v>98.53</v>
      </c>
      <c r="P217" s="83">
        <v>0.95301380400000002</v>
      </c>
      <c r="Q217" s="84">
        <f t="shared" si="3"/>
        <v>1.0466295287635376E-3</v>
      </c>
      <c r="R217" s="84">
        <f>P217/'סכום נכסי הקרן'!$C$42</f>
        <v>5.5470195050566372E-5</v>
      </c>
    </row>
    <row r="218" spans="2:18">
      <c r="B218" s="76" t="s">
        <v>1744</v>
      </c>
      <c r="C218" s="86" t="s">
        <v>1507</v>
      </c>
      <c r="D218" s="73">
        <v>8814</v>
      </c>
      <c r="E218" s="73"/>
      <c r="F218" s="73" t="s">
        <v>489</v>
      </c>
      <c r="G218" s="93">
        <v>44558</v>
      </c>
      <c r="H218" s="73" t="s">
        <v>120</v>
      </c>
      <c r="I218" s="83">
        <v>2.390000000343977</v>
      </c>
      <c r="J218" s="86" t="s">
        <v>118</v>
      </c>
      <c r="K218" s="86" t="s">
        <v>122</v>
      </c>
      <c r="L218" s="87">
        <v>6.25E-2</v>
      </c>
      <c r="M218" s="87">
        <v>7.090000001108368E-2</v>
      </c>
      <c r="N218" s="83">
        <v>2124.3935200000001</v>
      </c>
      <c r="O218" s="85">
        <v>98.53</v>
      </c>
      <c r="P218" s="83">
        <v>2.0931653520000002</v>
      </c>
      <c r="Q218" s="84">
        <f t="shared" si="3"/>
        <v>2.2987795735935892E-3</v>
      </c>
      <c r="R218" s="84">
        <f>P218/'סכום נכסי הקרן'!$C$42</f>
        <v>1.2183274771172929E-4</v>
      </c>
    </row>
    <row r="219" spans="2:18">
      <c r="B219" s="76" t="s">
        <v>1744</v>
      </c>
      <c r="C219" s="86" t="s">
        <v>1507</v>
      </c>
      <c r="D219" s="73">
        <v>9003</v>
      </c>
      <c r="E219" s="73"/>
      <c r="F219" s="73" t="s">
        <v>489</v>
      </c>
      <c r="G219" s="93">
        <v>44644</v>
      </c>
      <c r="H219" s="73" t="s">
        <v>120</v>
      </c>
      <c r="I219" s="83">
        <v>2.3899999999999997</v>
      </c>
      <c r="J219" s="86" t="s">
        <v>118</v>
      </c>
      <c r="K219" s="86" t="s">
        <v>122</v>
      </c>
      <c r="L219" s="87">
        <v>6.25E-2</v>
      </c>
      <c r="M219" s="87">
        <v>7.0899999996675372E-2</v>
      </c>
      <c r="N219" s="83">
        <v>3052.7371379999995</v>
      </c>
      <c r="O219" s="85">
        <v>98.53</v>
      </c>
      <c r="P219" s="83">
        <v>3.0078625000000003</v>
      </c>
      <c r="Q219" s="84">
        <f t="shared" si="3"/>
        <v>3.3033285538438184E-3</v>
      </c>
      <c r="R219" s="84">
        <f>P219/'סכום נכסי הקרן'!$C$42</f>
        <v>1.7507272073079459E-4</v>
      </c>
    </row>
    <row r="220" spans="2:18">
      <c r="B220" s="76" t="s">
        <v>1744</v>
      </c>
      <c r="C220" s="86" t="s">
        <v>1507</v>
      </c>
      <c r="D220" s="73">
        <v>9096</v>
      </c>
      <c r="E220" s="73"/>
      <c r="F220" s="73" t="s">
        <v>489</v>
      </c>
      <c r="G220" s="93">
        <v>44711</v>
      </c>
      <c r="H220" s="73" t="s">
        <v>120</v>
      </c>
      <c r="I220" s="83">
        <v>2.3899999994844192</v>
      </c>
      <c r="J220" s="86" t="s">
        <v>118</v>
      </c>
      <c r="K220" s="86" t="s">
        <v>122</v>
      </c>
      <c r="L220" s="87">
        <v>6.25E-2</v>
      </c>
      <c r="M220" s="87">
        <v>7.0899999987947868E-2</v>
      </c>
      <c r="N220" s="83">
        <v>3090.5420250000002</v>
      </c>
      <c r="O220" s="85">
        <v>98.53</v>
      </c>
      <c r="P220" s="83">
        <v>3.0451116630000006</v>
      </c>
      <c r="Q220" s="84">
        <f t="shared" si="3"/>
        <v>3.3442367481993393E-3</v>
      </c>
      <c r="R220" s="84">
        <f>P220/'סכום נכסי הקרן'!$C$42</f>
        <v>1.77240809302448E-4</v>
      </c>
    </row>
    <row r="221" spans="2:18">
      <c r="B221" s="76" t="s">
        <v>1744</v>
      </c>
      <c r="C221" s="86" t="s">
        <v>1507</v>
      </c>
      <c r="D221" s="73">
        <v>9127</v>
      </c>
      <c r="E221" s="73"/>
      <c r="F221" s="73" t="s">
        <v>489</v>
      </c>
      <c r="G221" s="93">
        <v>44738</v>
      </c>
      <c r="H221" s="73" t="s">
        <v>120</v>
      </c>
      <c r="I221" s="83">
        <v>2.3899999996808869</v>
      </c>
      <c r="J221" s="86" t="s">
        <v>118</v>
      </c>
      <c r="K221" s="86" t="s">
        <v>122</v>
      </c>
      <c r="L221" s="87">
        <v>6.25E-2</v>
      </c>
      <c r="M221" s="87">
        <v>7.0899999990650539E-2</v>
      </c>
      <c r="N221" s="83">
        <v>1812.850207</v>
      </c>
      <c r="O221" s="85">
        <v>98.53</v>
      </c>
      <c r="P221" s="83">
        <v>1.7862016630000002</v>
      </c>
      <c r="Q221" s="84">
        <f t="shared" si="3"/>
        <v>1.9616624617352731E-3</v>
      </c>
      <c r="R221" s="84">
        <f>P221/'סכום נכסי הקרן'!$C$42</f>
        <v>1.0396591762930648E-4</v>
      </c>
    </row>
    <row r="222" spans="2:18">
      <c r="B222" s="76" t="s">
        <v>1745</v>
      </c>
      <c r="C222" s="86" t="s">
        <v>1507</v>
      </c>
      <c r="D222" s="73" t="s">
        <v>1647</v>
      </c>
      <c r="E222" s="73"/>
      <c r="F222" s="73" t="s">
        <v>489</v>
      </c>
      <c r="G222" s="93">
        <v>45016</v>
      </c>
      <c r="H222" s="73" t="s">
        <v>120</v>
      </c>
      <c r="I222" s="83">
        <v>5.5099999998711358</v>
      </c>
      <c r="J222" s="86" t="s">
        <v>325</v>
      </c>
      <c r="K222" s="86" t="s">
        <v>122</v>
      </c>
      <c r="L222" s="87">
        <v>4.5499999999999999E-2</v>
      </c>
      <c r="M222" s="87">
        <v>4.0599999998925336E-2</v>
      </c>
      <c r="N222" s="83">
        <v>20413.395251000002</v>
      </c>
      <c r="O222" s="85">
        <v>103.02</v>
      </c>
      <c r="P222" s="83">
        <v>21.029878920999998</v>
      </c>
      <c r="Q222" s="84">
        <f t="shared" si="3"/>
        <v>2.3095669939572541E-2</v>
      </c>
      <c r="R222" s="84">
        <f>P222/'סכום נכסי הקרן'!$C$42</f>
        <v>1.2240446893229515E-3</v>
      </c>
    </row>
    <row r="223" spans="2:18">
      <c r="B223" s="76" t="s">
        <v>1746</v>
      </c>
      <c r="C223" s="86" t="s">
        <v>1507</v>
      </c>
      <c r="D223" s="73" t="s">
        <v>1648</v>
      </c>
      <c r="E223" s="73"/>
      <c r="F223" s="73" t="s">
        <v>512</v>
      </c>
      <c r="G223" s="93">
        <v>44294</v>
      </c>
      <c r="H223" s="73" t="s">
        <v>120</v>
      </c>
      <c r="I223" s="83">
        <v>7.4000000027763502</v>
      </c>
      <c r="J223" s="86" t="s">
        <v>539</v>
      </c>
      <c r="K223" s="86" t="s">
        <v>122</v>
      </c>
      <c r="L223" s="87">
        <v>0.03</v>
      </c>
      <c r="M223" s="87">
        <v>6.9700000020822633E-2</v>
      </c>
      <c r="N223" s="83">
        <v>882.80653299999994</v>
      </c>
      <c r="O223" s="85">
        <v>81.599999999999994</v>
      </c>
      <c r="P223" s="83">
        <v>0.72037014999999993</v>
      </c>
      <c r="Q223" s="84">
        <f t="shared" si="3"/>
        <v>7.9113300087080242E-4</v>
      </c>
      <c r="R223" s="84">
        <f>P223/'סכום נכסי הקרן'!$C$42</f>
        <v>4.1929164678821115E-5</v>
      </c>
    </row>
    <row r="224" spans="2:18">
      <c r="B224" s="76" t="s">
        <v>1747</v>
      </c>
      <c r="C224" s="86" t="s">
        <v>1507</v>
      </c>
      <c r="D224" s="73" t="s">
        <v>1649</v>
      </c>
      <c r="E224" s="73"/>
      <c r="F224" s="73" t="s">
        <v>512</v>
      </c>
      <c r="G224" s="93">
        <v>42326</v>
      </c>
      <c r="H224" s="73" t="s">
        <v>120</v>
      </c>
      <c r="I224" s="83">
        <v>5.8099999979522305</v>
      </c>
      <c r="J224" s="86" t="s">
        <v>539</v>
      </c>
      <c r="K224" s="86" t="s">
        <v>122</v>
      </c>
      <c r="L224" s="87">
        <v>7.5499999999999998E-2</v>
      </c>
      <c r="M224" s="87">
        <v>0.11459999995159814</v>
      </c>
      <c r="N224" s="83">
        <v>716.139633</v>
      </c>
      <c r="O224" s="85">
        <v>82.51</v>
      </c>
      <c r="P224" s="83">
        <v>0.59088654099999993</v>
      </c>
      <c r="Q224" s="84">
        <f t="shared" si="3"/>
        <v>6.4893005679857564E-4</v>
      </c>
      <c r="R224" s="84">
        <f>P224/'סכום נכסי הקרן'!$C$42</f>
        <v>3.4392567604429453E-5</v>
      </c>
    </row>
    <row r="225" spans="2:18">
      <c r="B225" s="76" t="s">
        <v>1747</v>
      </c>
      <c r="C225" s="86" t="s">
        <v>1507</v>
      </c>
      <c r="D225" s="73" t="s">
        <v>1650</v>
      </c>
      <c r="E225" s="73"/>
      <c r="F225" s="73" t="s">
        <v>512</v>
      </c>
      <c r="G225" s="93">
        <v>42606</v>
      </c>
      <c r="H225" s="73" t="s">
        <v>120</v>
      </c>
      <c r="I225" s="83">
        <v>5.8099999999073377</v>
      </c>
      <c r="J225" s="86" t="s">
        <v>539</v>
      </c>
      <c r="K225" s="86" t="s">
        <v>122</v>
      </c>
      <c r="L225" s="87">
        <v>7.5499999999999998E-2</v>
      </c>
      <c r="M225" s="87">
        <v>0.11490000000132949</v>
      </c>
      <c r="N225" s="83">
        <v>3012.2822120000001</v>
      </c>
      <c r="O225" s="85">
        <v>82.4</v>
      </c>
      <c r="P225" s="83">
        <v>2.4821193830000001</v>
      </c>
      <c r="Q225" s="84">
        <f t="shared" si="3"/>
        <v>2.7259410401616097E-3</v>
      </c>
      <c r="R225" s="84">
        <f>P225/'סכום נכסי הקרן'!$C$42</f>
        <v>1.4447182793776351E-4</v>
      </c>
    </row>
    <row r="226" spans="2:18">
      <c r="B226" s="76" t="s">
        <v>1747</v>
      </c>
      <c r="C226" s="86" t="s">
        <v>1507</v>
      </c>
      <c r="D226" s="73" t="s">
        <v>1651</v>
      </c>
      <c r="E226" s="73"/>
      <c r="F226" s="73" t="s">
        <v>512</v>
      </c>
      <c r="G226" s="93">
        <v>42648</v>
      </c>
      <c r="H226" s="73" t="s">
        <v>120</v>
      </c>
      <c r="I226" s="83">
        <v>5.8099999997191158</v>
      </c>
      <c r="J226" s="86" t="s">
        <v>539</v>
      </c>
      <c r="K226" s="86" t="s">
        <v>122</v>
      </c>
      <c r="L226" s="87">
        <v>7.5499999999999998E-2</v>
      </c>
      <c r="M226" s="87">
        <v>0.1146999999926268</v>
      </c>
      <c r="N226" s="83">
        <v>2763.1837020000003</v>
      </c>
      <c r="O226" s="85">
        <v>82.46</v>
      </c>
      <c r="P226" s="83">
        <v>2.2785201440000002</v>
      </c>
      <c r="Q226" s="84">
        <f t="shared" si="3"/>
        <v>2.5023419960797837E-3</v>
      </c>
      <c r="R226" s="84">
        <f>P226/'סכום נכסי הקרן'!$C$42</f>
        <v>1.326213285514221E-4</v>
      </c>
    </row>
    <row r="227" spans="2:18">
      <c r="B227" s="76" t="s">
        <v>1747</v>
      </c>
      <c r="C227" s="86" t="s">
        <v>1507</v>
      </c>
      <c r="D227" s="73" t="s">
        <v>1652</v>
      </c>
      <c r="E227" s="73"/>
      <c r="F227" s="73" t="s">
        <v>512</v>
      </c>
      <c r="G227" s="93">
        <v>42718</v>
      </c>
      <c r="H227" s="73" t="s">
        <v>120</v>
      </c>
      <c r="I227" s="83">
        <v>5.8099999994283023</v>
      </c>
      <c r="J227" s="86" t="s">
        <v>539</v>
      </c>
      <c r="K227" s="86" t="s">
        <v>122</v>
      </c>
      <c r="L227" s="87">
        <v>7.5499999999999998E-2</v>
      </c>
      <c r="M227" s="87">
        <v>0.11469999998008484</v>
      </c>
      <c r="N227" s="83">
        <v>1930.5669630000002</v>
      </c>
      <c r="O227" s="85">
        <v>82.45</v>
      </c>
      <c r="P227" s="83">
        <v>1.5917517109999999</v>
      </c>
      <c r="Q227" s="84">
        <f t="shared" si="3"/>
        <v>1.7481114504323428E-3</v>
      </c>
      <c r="R227" s="84">
        <f>P227/'סכום נכסי הקרן'!$C$42</f>
        <v>9.2647952748061918E-5</v>
      </c>
    </row>
    <row r="228" spans="2:18">
      <c r="B228" s="76" t="s">
        <v>1747</v>
      </c>
      <c r="C228" s="86" t="s">
        <v>1507</v>
      </c>
      <c r="D228" s="73" t="s">
        <v>1653</v>
      </c>
      <c r="E228" s="73"/>
      <c r="F228" s="73" t="s">
        <v>512</v>
      </c>
      <c r="G228" s="93">
        <v>42900</v>
      </c>
      <c r="H228" s="73" t="s">
        <v>120</v>
      </c>
      <c r="I228" s="83">
        <v>5.7899999992969322</v>
      </c>
      <c r="J228" s="86" t="s">
        <v>539</v>
      </c>
      <c r="K228" s="86" t="s">
        <v>122</v>
      </c>
      <c r="L228" s="87">
        <v>7.5499999999999998E-2</v>
      </c>
      <c r="M228" s="87">
        <v>0.11559999998679084</v>
      </c>
      <c r="N228" s="83">
        <v>2286.829909</v>
      </c>
      <c r="O228" s="85">
        <v>82.1</v>
      </c>
      <c r="P228" s="83">
        <v>1.8774865080000001</v>
      </c>
      <c r="Q228" s="84">
        <f t="shared" si="3"/>
        <v>2.0619143299711738E-3</v>
      </c>
      <c r="R228" s="84">
        <f>P228/'סכום נכסי הקרן'!$C$42</f>
        <v>1.092791545793462E-4</v>
      </c>
    </row>
    <row r="229" spans="2:18">
      <c r="B229" s="76" t="s">
        <v>1747</v>
      </c>
      <c r="C229" s="86" t="s">
        <v>1507</v>
      </c>
      <c r="D229" s="73" t="s">
        <v>1654</v>
      </c>
      <c r="E229" s="73"/>
      <c r="F229" s="73" t="s">
        <v>512</v>
      </c>
      <c r="G229" s="93">
        <v>43075</v>
      </c>
      <c r="H229" s="73" t="s">
        <v>120</v>
      </c>
      <c r="I229" s="83">
        <v>5.7900000002665513</v>
      </c>
      <c r="J229" s="86" t="s">
        <v>539</v>
      </c>
      <c r="K229" s="86" t="s">
        <v>122</v>
      </c>
      <c r="L229" s="87">
        <v>7.5499999999999998E-2</v>
      </c>
      <c r="M229" s="87">
        <v>0.1159000000043852</v>
      </c>
      <c r="N229" s="83">
        <v>1418.9909130000001</v>
      </c>
      <c r="O229" s="85">
        <v>81.96</v>
      </c>
      <c r="P229" s="83">
        <v>1.163004411</v>
      </c>
      <c r="Q229" s="84">
        <f t="shared" si="3"/>
        <v>1.2772477728295794E-3</v>
      </c>
      <c r="R229" s="84">
        <f>P229/'סכום נכסי הקרן'!$C$42</f>
        <v>6.7692704189664657E-5</v>
      </c>
    </row>
    <row r="230" spans="2:18">
      <c r="B230" s="76" t="s">
        <v>1747</v>
      </c>
      <c r="C230" s="86" t="s">
        <v>1507</v>
      </c>
      <c r="D230" s="73" t="s">
        <v>1655</v>
      </c>
      <c r="E230" s="73"/>
      <c r="F230" s="73" t="s">
        <v>512</v>
      </c>
      <c r="G230" s="93">
        <v>43292</v>
      </c>
      <c r="H230" s="73" t="s">
        <v>120</v>
      </c>
      <c r="I230" s="83">
        <v>5.7799999992237128</v>
      </c>
      <c r="J230" s="86" t="s">
        <v>539</v>
      </c>
      <c r="K230" s="86" t="s">
        <v>122</v>
      </c>
      <c r="L230" s="87">
        <v>7.5499999999999998E-2</v>
      </c>
      <c r="M230" s="87">
        <v>0.1159999999867463</v>
      </c>
      <c r="N230" s="83">
        <v>3869.2656459999998</v>
      </c>
      <c r="O230" s="85">
        <v>81.900000000000006</v>
      </c>
      <c r="P230" s="83">
        <v>3.1689270569999999</v>
      </c>
      <c r="Q230" s="84">
        <f t="shared" si="3"/>
        <v>3.4802146815010181E-3</v>
      </c>
      <c r="R230" s="84">
        <f>P230/'סכום נכסי הקרן'!$C$42</f>
        <v>1.8444748776462344E-4</v>
      </c>
    </row>
    <row r="231" spans="2:18">
      <c r="B231" s="76" t="s">
        <v>1719</v>
      </c>
      <c r="C231" s="86" t="s">
        <v>1507</v>
      </c>
      <c r="D231" s="73" t="s">
        <v>1656</v>
      </c>
      <c r="E231" s="73"/>
      <c r="F231" s="73" t="s">
        <v>512</v>
      </c>
      <c r="G231" s="93">
        <v>44858</v>
      </c>
      <c r="H231" s="73" t="s">
        <v>120</v>
      </c>
      <c r="I231" s="83">
        <v>5.7199999842420004</v>
      </c>
      <c r="J231" s="86" t="s">
        <v>539</v>
      </c>
      <c r="K231" s="86" t="s">
        <v>122</v>
      </c>
      <c r="L231" s="87">
        <v>3.49E-2</v>
      </c>
      <c r="M231" s="87">
        <v>5.5699999828350361E-2</v>
      </c>
      <c r="N231" s="83">
        <v>117.42761</v>
      </c>
      <c r="O231" s="85">
        <v>90.79</v>
      </c>
      <c r="P231" s="83">
        <v>0.106612519</v>
      </c>
      <c r="Q231" s="84">
        <f t="shared" si="3"/>
        <v>1.1708519861194339E-4</v>
      </c>
      <c r="R231" s="84">
        <f>P231/'סכום נכסי הקרן'!$C$42</f>
        <v>6.2053846428463832E-6</v>
      </c>
    </row>
    <row r="232" spans="2:18">
      <c r="B232" s="76" t="s">
        <v>1719</v>
      </c>
      <c r="C232" s="86" t="s">
        <v>1507</v>
      </c>
      <c r="D232" s="73" t="s">
        <v>1657</v>
      </c>
      <c r="E232" s="73"/>
      <c r="F232" s="73" t="s">
        <v>512</v>
      </c>
      <c r="G232" s="93">
        <v>44858</v>
      </c>
      <c r="H232" s="73" t="s">
        <v>120</v>
      </c>
      <c r="I232" s="83">
        <v>5.7499999915213564</v>
      </c>
      <c r="J232" s="86" t="s">
        <v>539</v>
      </c>
      <c r="K232" s="86" t="s">
        <v>122</v>
      </c>
      <c r="L232" s="87">
        <v>3.49E-2</v>
      </c>
      <c r="M232" s="87">
        <v>5.5599999950258619E-2</v>
      </c>
      <c r="N232" s="83">
        <v>97.409486999999984</v>
      </c>
      <c r="O232" s="85">
        <v>90.81</v>
      </c>
      <c r="P232" s="83">
        <v>8.8457548999999996E-2</v>
      </c>
      <c r="Q232" s="84">
        <f t="shared" si="3"/>
        <v>9.7146843452697274E-5</v>
      </c>
      <c r="R232" s="84">
        <f>P232/'סכום נכסי הקרן'!$C$42</f>
        <v>5.1486741074791739E-6</v>
      </c>
    </row>
    <row r="233" spans="2:18">
      <c r="B233" s="76" t="s">
        <v>1719</v>
      </c>
      <c r="C233" s="86" t="s">
        <v>1507</v>
      </c>
      <c r="D233" s="73" t="s">
        <v>1658</v>
      </c>
      <c r="E233" s="73"/>
      <c r="F233" s="73" t="s">
        <v>512</v>
      </c>
      <c r="G233" s="93">
        <v>44858</v>
      </c>
      <c r="H233" s="73" t="s">
        <v>120</v>
      </c>
      <c r="I233" s="83">
        <v>5.6199999926100697</v>
      </c>
      <c r="J233" s="86" t="s">
        <v>539</v>
      </c>
      <c r="K233" s="86" t="s">
        <v>122</v>
      </c>
      <c r="L233" s="87">
        <v>3.49E-2</v>
      </c>
      <c r="M233" s="87">
        <v>5.5799999965753994E-2</v>
      </c>
      <c r="N233" s="83">
        <v>122.043356</v>
      </c>
      <c r="O233" s="85">
        <v>90.92</v>
      </c>
      <c r="P233" s="83">
        <v>0.11096181099999999</v>
      </c>
      <c r="Q233" s="84">
        <f t="shared" si="3"/>
        <v>1.2186172694480583E-4</v>
      </c>
      <c r="R233" s="84">
        <f>P233/'סכום נכסי הקרן'!$C$42</f>
        <v>6.4585353050500839E-6</v>
      </c>
    </row>
    <row r="234" spans="2:18">
      <c r="B234" s="76" t="s">
        <v>1719</v>
      </c>
      <c r="C234" s="86" t="s">
        <v>1507</v>
      </c>
      <c r="D234" s="73" t="s">
        <v>1659</v>
      </c>
      <c r="E234" s="73"/>
      <c r="F234" s="73" t="s">
        <v>512</v>
      </c>
      <c r="G234" s="93">
        <v>44858</v>
      </c>
      <c r="H234" s="73" t="s">
        <v>120</v>
      </c>
      <c r="I234" s="83">
        <v>5.6499999833656585</v>
      </c>
      <c r="J234" s="86" t="s">
        <v>539</v>
      </c>
      <c r="K234" s="86" t="s">
        <v>122</v>
      </c>
      <c r="L234" s="87">
        <v>3.49E-2</v>
      </c>
      <c r="M234" s="87">
        <v>5.5799999844746137E-2</v>
      </c>
      <c r="N234" s="83">
        <v>148.787103</v>
      </c>
      <c r="O234" s="85">
        <v>90.91</v>
      </c>
      <c r="P234" s="83">
        <v>0.13526234500000001</v>
      </c>
      <c r="Q234" s="84">
        <f t="shared" si="3"/>
        <v>1.4854933245730934E-4</v>
      </c>
      <c r="R234" s="84">
        <f>P234/'סכום נכסי הקרן'!$C$42</f>
        <v>7.8729485644963461E-6</v>
      </c>
    </row>
    <row r="235" spans="2:18">
      <c r="B235" s="76" t="s">
        <v>1719</v>
      </c>
      <c r="C235" s="86" t="s">
        <v>1507</v>
      </c>
      <c r="D235" s="73" t="s">
        <v>1660</v>
      </c>
      <c r="E235" s="73"/>
      <c r="F235" s="73" t="s">
        <v>512</v>
      </c>
      <c r="G235" s="93">
        <v>44858</v>
      </c>
      <c r="H235" s="73" t="s">
        <v>120</v>
      </c>
      <c r="I235" s="83">
        <v>5.8699999678842785</v>
      </c>
      <c r="J235" s="86" t="s">
        <v>539</v>
      </c>
      <c r="K235" s="86" t="s">
        <v>122</v>
      </c>
      <c r="L235" s="87">
        <v>3.49E-2</v>
      </c>
      <c r="M235" s="87">
        <v>5.5499999653653986E-2</v>
      </c>
      <c r="N235" s="83">
        <v>87.570718999999997</v>
      </c>
      <c r="O235" s="85">
        <v>90.67</v>
      </c>
      <c r="P235" s="83">
        <v>7.9400365000000001E-2</v>
      </c>
      <c r="Q235" s="84">
        <f t="shared" si="3"/>
        <v>8.7199961065414822E-5</v>
      </c>
      <c r="R235" s="84">
        <f>P235/'סכום נכסי הקרן'!$C$42</f>
        <v>4.6215004600669598E-6</v>
      </c>
    </row>
    <row r="236" spans="2:18">
      <c r="B236" s="76" t="s">
        <v>1748</v>
      </c>
      <c r="C236" s="86" t="s">
        <v>1506</v>
      </c>
      <c r="D236" s="73" t="s">
        <v>1661</v>
      </c>
      <c r="E236" s="73"/>
      <c r="F236" s="73" t="s">
        <v>512</v>
      </c>
      <c r="G236" s="93">
        <v>42372</v>
      </c>
      <c r="H236" s="73" t="s">
        <v>120</v>
      </c>
      <c r="I236" s="83">
        <v>9.809999996995634</v>
      </c>
      <c r="J236" s="86" t="s">
        <v>118</v>
      </c>
      <c r="K236" s="86" t="s">
        <v>122</v>
      </c>
      <c r="L236" s="87">
        <v>6.7000000000000004E-2</v>
      </c>
      <c r="M236" s="87">
        <v>3.3999999989118998E-2</v>
      </c>
      <c r="N236" s="83">
        <v>1118.3475759999999</v>
      </c>
      <c r="O236" s="85">
        <v>147.91999999999999</v>
      </c>
      <c r="P236" s="83">
        <v>1.6542597370000001</v>
      </c>
      <c r="Q236" s="84">
        <f t="shared" si="3"/>
        <v>1.8167597171434083E-3</v>
      </c>
      <c r="R236" s="84">
        <f>P236/'סכום נכסי הקרן'!$C$42</f>
        <v>9.6286234145343636E-5</v>
      </c>
    </row>
    <row r="237" spans="2:18">
      <c r="B237" s="76" t="s">
        <v>1749</v>
      </c>
      <c r="C237" s="86" t="s">
        <v>1507</v>
      </c>
      <c r="D237" s="73" t="s">
        <v>1662</v>
      </c>
      <c r="E237" s="73"/>
      <c r="F237" s="73" t="s">
        <v>1663</v>
      </c>
      <c r="G237" s="93">
        <v>41816</v>
      </c>
      <c r="H237" s="73" t="s">
        <v>120</v>
      </c>
      <c r="I237" s="83">
        <v>5.6399999973636543</v>
      </c>
      <c r="J237" s="86" t="s">
        <v>539</v>
      </c>
      <c r="K237" s="86" t="s">
        <v>122</v>
      </c>
      <c r="L237" s="87">
        <v>4.4999999999999998E-2</v>
      </c>
      <c r="M237" s="87">
        <v>9.8099999946579322E-2</v>
      </c>
      <c r="N237" s="83">
        <v>355.10953999999998</v>
      </c>
      <c r="O237" s="85">
        <v>81.180000000000007</v>
      </c>
      <c r="P237" s="83">
        <v>0.28827793400000001</v>
      </c>
      <c r="Q237" s="84">
        <f t="shared" si="3"/>
        <v>3.1659583203198408E-4</v>
      </c>
      <c r="R237" s="84">
        <f>P237/'סכום נכסי הקרן'!$C$42</f>
        <v>1.6779225191321888E-5</v>
      </c>
    </row>
    <row r="238" spans="2:18">
      <c r="B238" s="76" t="s">
        <v>1749</v>
      </c>
      <c r="C238" s="86" t="s">
        <v>1507</v>
      </c>
      <c r="D238" s="73" t="s">
        <v>1664</v>
      </c>
      <c r="E238" s="73"/>
      <c r="F238" s="73" t="s">
        <v>1663</v>
      </c>
      <c r="G238" s="93">
        <v>42625</v>
      </c>
      <c r="H238" s="73" t="s">
        <v>120</v>
      </c>
      <c r="I238" s="83">
        <v>5.6399999846304292</v>
      </c>
      <c r="J238" s="86" t="s">
        <v>539</v>
      </c>
      <c r="K238" s="86" t="s">
        <v>122</v>
      </c>
      <c r="L238" s="87">
        <v>4.4999999999999998E-2</v>
      </c>
      <c r="M238" s="87">
        <v>9.8099999664100504E-2</v>
      </c>
      <c r="N238" s="83">
        <v>98.883297999999996</v>
      </c>
      <c r="O238" s="85">
        <v>81.59</v>
      </c>
      <c r="P238" s="83">
        <v>8.0678890999999989E-2</v>
      </c>
      <c r="Q238" s="84">
        <f t="shared" si="3"/>
        <v>8.8604078255822199E-5</v>
      </c>
      <c r="R238" s="84">
        <f>P238/'סכום נכסי הקרן'!$C$42</f>
        <v>4.6959171015673803E-6</v>
      </c>
    </row>
    <row r="239" spans="2:18">
      <c r="B239" s="76" t="s">
        <v>1749</v>
      </c>
      <c r="C239" s="86" t="s">
        <v>1507</v>
      </c>
      <c r="D239" s="73" t="s">
        <v>1665</v>
      </c>
      <c r="E239" s="73"/>
      <c r="F239" s="73" t="s">
        <v>1663</v>
      </c>
      <c r="G239" s="93">
        <v>42716</v>
      </c>
      <c r="H239" s="73" t="s">
        <v>120</v>
      </c>
      <c r="I239" s="83">
        <v>5.639999984302956</v>
      </c>
      <c r="J239" s="86" t="s">
        <v>539</v>
      </c>
      <c r="K239" s="86" t="s">
        <v>122</v>
      </c>
      <c r="L239" s="87">
        <v>4.4999999999999998E-2</v>
      </c>
      <c r="M239" s="87">
        <v>9.8099999780895425E-2</v>
      </c>
      <c r="N239" s="83">
        <v>74.811025000000001</v>
      </c>
      <c r="O239" s="85">
        <v>81.75</v>
      </c>
      <c r="P239" s="83">
        <v>6.1158014000000004E-2</v>
      </c>
      <c r="Q239" s="84">
        <f t="shared" si="3"/>
        <v>6.7165641362455886E-5</v>
      </c>
      <c r="R239" s="84">
        <f>P239/'סכום נכסי הקרן'!$C$42</f>
        <v>3.5597039111568513E-6</v>
      </c>
    </row>
    <row r="240" spans="2:18">
      <c r="B240" s="76" t="s">
        <v>1749</v>
      </c>
      <c r="C240" s="86" t="s">
        <v>1507</v>
      </c>
      <c r="D240" s="73" t="s">
        <v>1666</v>
      </c>
      <c r="E240" s="73"/>
      <c r="F240" s="73" t="s">
        <v>1663</v>
      </c>
      <c r="G240" s="93">
        <v>42803</v>
      </c>
      <c r="H240" s="73" t="s">
        <v>120</v>
      </c>
      <c r="I240" s="83">
        <v>5.6399999968555345</v>
      </c>
      <c r="J240" s="86" t="s">
        <v>539</v>
      </c>
      <c r="K240" s="86" t="s">
        <v>122</v>
      </c>
      <c r="L240" s="87">
        <v>4.4999999999999998E-2</v>
      </c>
      <c r="M240" s="87">
        <v>9.7999999954354544E-2</v>
      </c>
      <c r="N240" s="83">
        <v>479.44519600000001</v>
      </c>
      <c r="O240" s="85">
        <v>82.25</v>
      </c>
      <c r="P240" s="83">
        <v>0.394343691</v>
      </c>
      <c r="Q240" s="84">
        <f t="shared" si="3"/>
        <v>4.3308055953636957E-4</v>
      </c>
      <c r="R240" s="84">
        <f>P240/'סכום נכסי הקרן'!$C$42</f>
        <v>2.2952785536703803E-5</v>
      </c>
    </row>
    <row r="241" spans="2:18">
      <c r="B241" s="76" t="s">
        <v>1749</v>
      </c>
      <c r="C241" s="86" t="s">
        <v>1507</v>
      </c>
      <c r="D241" s="73" t="s">
        <v>1667</v>
      </c>
      <c r="E241" s="73"/>
      <c r="F241" s="73" t="s">
        <v>1663</v>
      </c>
      <c r="G241" s="93">
        <v>42898</v>
      </c>
      <c r="H241" s="73" t="s">
        <v>120</v>
      </c>
      <c r="I241" s="83">
        <v>5.6399999794027451</v>
      </c>
      <c r="J241" s="86" t="s">
        <v>539</v>
      </c>
      <c r="K241" s="86" t="s">
        <v>122</v>
      </c>
      <c r="L241" s="87">
        <v>4.4999999999999998E-2</v>
      </c>
      <c r="M241" s="87">
        <v>9.8099999752019898E-2</v>
      </c>
      <c r="N241" s="83">
        <v>90.171355000000005</v>
      </c>
      <c r="O241" s="85">
        <v>81.84</v>
      </c>
      <c r="P241" s="83">
        <v>7.3796242999999997E-2</v>
      </c>
      <c r="Q241" s="84">
        <f t="shared" si="3"/>
        <v>8.1045339229534919E-5</v>
      </c>
      <c r="R241" s="84">
        <f>P241/'סכום נכסי הקרן'!$C$42</f>
        <v>4.2953123827039475E-6</v>
      </c>
    </row>
    <row r="242" spans="2:18">
      <c r="B242" s="76" t="s">
        <v>1749</v>
      </c>
      <c r="C242" s="86" t="s">
        <v>1507</v>
      </c>
      <c r="D242" s="73" t="s">
        <v>1668</v>
      </c>
      <c r="E242" s="73"/>
      <c r="F242" s="73" t="s">
        <v>1663</v>
      </c>
      <c r="G242" s="93">
        <v>42989</v>
      </c>
      <c r="H242" s="73" t="s">
        <v>120</v>
      </c>
      <c r="I242" s="83">
        <v>5.6299999942157015</v>
      </c>
      <c r="J242" s="86" t="s">
        <v>539</v>
      </c>
      <c r="K242" s="86" t="s">
        <v>122</v>
      </c>
      <c r="L242" s="87">
        <v>4.4999999999999998E-2</v>
      </c>
      <c r="M242" s="87">
        <v>9.8099999895025686E-2</v>
      </c>
      <c r="N242" s="83">
        <v>113.627259</v>
      </c>
      <c r="O242" s="85">
        <v>82.16</v>
      </c>
      <c r="P242" s="83">
        <v>9.3356157999999995E-2</v>
      </c>
      <c r="Q242" s="84">
        <f t="shared" si="3"/>
        <v>1.025266488739279E-4</v>
      </c>
      <c r="R242" s="84">
        <f>P242/'סכום נכסי הקרן'!$C$42</f>
        <v>5.4337977809936234E-6</v>
      </c>
    </row>
    <row r="243" spans="2:18">
      <c r="B243" s="76" t="s">
        <v>1749</v>
      </c>
      <c r="C243" s="86" t="s">
        <v>1507</v>
      </c>
      <c r="D243" s="73" t="s">
        <v>1669</v>
      </c>
      <c r="E243" s="73"/>
      <c r="F243" s="73" t="s">
        <v>1663</v>
      </c>
      <c r="G243" s="93">
        <v>43080</v>
      </c>
      <c r="H243" s="73" t="s">
        <v>120</v>
      </c>
      <c r="I243" s="83">
        <v>5.6300000362062885</v>
      </c>
      <c r="J243" s="86" t="s">
        <v>539</v>
      </c>
      <c r="K243" s="86" t="s">
        <v>122</v>
      </c>
      <c r="L243" s="87">
        <v>4.4999999999999998E-2</v>
      </c>
      <c r="M243" s="87">
        <v>9.8100000863380721E-2</v>
      </c>
      <c r="N243" s="83">
        <v>35.205652000000001</v>
      </c>
      <c r="O243" s="85">
        <v>81.59</v>
      </c>
      <c r="P243" s="83">
        <v>2.8724292000000002E-2</v>
      </c>
      <c r="Q243" s="84">
        <f t="shared" si="3"/>
        <v>3.154591473265402E-5</v>
      </c>
      <c r="R243" s="84">
        <f>P243/'סכום נכסי הקרן'!$C$42</f>
        <v>1.6718982172575366E-6</v>
      </c>
    </row>
    <row r="244" spans="2:18">
      <c r="B244" s="76" t="s">
        <v>1749</v>
      </c>
      <c r="C244" s="86" t="s">
        <v>1507</v>
      </c>
      <c r="D244" s="73" t="s">
        <v>1670</v>
      </c>
      <c r="E244" s="73"/>
      <c r="F244" s="73" t="s">
        <v>1663</v>
      </c>
      <c r="G244" s="93">
        <v>43171</v>
      </c>
      <c r="H244" s="73" t="s">
        <v>120</v>
      </c>
      <c r="I244" s="83">
        <v>5.5500000740318907</v>
      </c>
      <c r="J244" s="86" t="s">
        <v>539</v>
      </c>
      <c r="K244" s="86" t="s">
        <v>122</v>
      </c>
      <c r="L244" s="87">
        <v>4.4999999999999998E-2</v>
      </c>
      <c r="M244" s="87">
        <v>9.9100001721241449E-2</v>
      </c>
      <c r="N244" s="83">
        <v>26.305146000000001</v>
      </c>
      <c r="O244" s="85">
        <v>82.16</v>
      </c>
      <c r="P244" s="83">
        <v>2.1612308E-2</v>
      </c>
      <c r="Q244" s="84">
        <f t="shared" si="3"/>
        <v>2.3735311747417702E-5</v>
      </c>
      <c r="R244" s="84">
        <f>P244/'סכום נכסי הקרן'!$C$42</f>
        <v>1.2579449901157108E-6</v>
      </c>
    </row>
    <row r="245" spans="2:18">
      <c r="B245" s="76" t="s">
        <v>1749</v>
      </c>
      <c r="C245" s="86" t="s">
        <v>1507</v>
      </c>
      <c r="D245" s="73" t="s">
        <v>1671</v>
      </c>
      <c r="E245" s="73"/>
      <c r="F245" s="73" t="s">
        <v>1663</v>
      </c>
      <c r="G245" s="93">
        <v>43341</v>
      </c>
      <c r="H245" s="73" t="s">
        <v>120</v>
      </c>
      <c r="I245" s="83">
        <v>5.6799999756547619</v>
      </c>
      <c r="J245" s="86" t="s">
        <v>539</v>
      </c>
      <c r="K245" s="86" t="s">
        <v>122</v>
      </c>
      <c r="L245" s="87">
        <v>4.4999999999999998E-2</v>
      </c>
      <c r="M245" s="87">
        <v>9.5399999546293301E-2</v>
      </c>
      <c r="N245" s="83">
        <v>65.993240999999998</v>
      </c>
      <c r="O245" s="85">
        <v>82.16</v>
      </c>
      <c r="P245" s="83">
        <v>5.4220048999999999E-2</v>
      </c>
      <c r="Q245" s="84">
        <f t="shared" si="3"/>
        <v>5.9546151478836197E-5</v>
      </c>
      <c r="R245" s="84">
        <f>P245/'סכום נכסי הקרן'!$C$42</f>
        <v>3.1558794647650937E-6</v>
      </c>
    </row>
    <row r="246" spans="2:18">
      <c r="B246" s="76" t="s">
        <v>1749</v>
      </c>
      <c r="C246" s="86" t="s">
        <v>1507</v>
      </c>
      <c r="D246" s="73" t="s">
        <v>1672</v>
      </c>
      <c r="E246" s="73"/>
      <c r="F246" s="73" t="s">
        <v>1663</v>
      </c>
      <c r="G246" s="93">
        <v>43990</v>
      </c>
      <c r="H246" s="73" t="s">
        <v>120</v>
      </c>
      <c r="I246" s="83">
        <v>5.6499999574488271</v>
      </c>
      <c r="J246" s="86" t="s">
        <v>539</v>
      </c>
      <c r="K246" s="86" t="s">
        <v>122</v>
      </c>
      <c r="L246" s="87">
        <v>4.4999999999999998E-2</v>
      </c>
      <c r="M246" s="87">
        <v>9.7599999377123256E-2</v>
      </c>
      <c r="N246" s="83">
        <v>68.064601999999994</v>
      </c>
      <c r="O246" s="85">
        <v>81.14</v>
      </c>
      <c r="P246" s="83">
        <v>5.5227618999999999E-2</v>
      </c>
      <c r="Q246" s="84">
        <f t="shared" si="3"/>
        <v>6.0652696326214165E-5</v>
      </c>
      <c r="R246" s="84">
        <f>P246/'סכום נכסי הקרן'!$C$42</f>
        <v>3.2145251047259389E-6</v>
      </c>
    </row>
    <row r="247" spans="2:18">
      <c r="B247" s="76" t="s">
        <v>1749</v>
      </c>
      <c r="C247" s="86" t="s">
        <v>1507</v>
      </c>
      <c r="D247" s="73" t="s">
        <v>1673</v>
      </c>
      <c r="E247" s="73"/>
      <c r="F247" s="73" t="s">
        <v>1663</v>
      </c>
      <c r="G247" s="93">
        <v>41893</v>
      </c>
      <c r="H247" s="73" t="s">
        <v>120</v>
      </c>
      <c r="I247" s="83">
        <v>5.6300000454430172</v>
      </c>
      <c r="J247" s="86" t="s">
        <v>539</v>
      </c>
      <c r="K247" s="86" t="s">
        <v>122</v>
      </c>
      <c r="L247" s="87">
        <v>4.4999999999999998E-2</v>
      </c>
      <c r="M247" s="87">
        <v>9.8100000837855639E-2</v>
      </c>
      <c r="N247" s="83">
        <v>69.668913000000003</v>
      </c>
      <c r="O247" s="85">
        <v>80.86</v>
      </c>
      <c r="P247" s="83">
        <v>5.6334287999999996E-2</v>
      </c>
      <c r="Q247" s="84">
        <f t="shared" si="3"/>
        <v>6.1868074790939119E-5</v>
      </c>
      <c r="R247" s="84">
        <f>P247/'סכום נכסי הקרן'!$C$42</f>
        <v>3.2789388047466102E-6</v>
      </c>
    </row>
    <row r="248" spans="2:18">
      <c r="B248" s="76" t="s">
        <v>1749</v>
      </c>
      <c r="C248" s="86" t="s">
        <v>1507</v>
      </c>
      <c r="D248" s="73" t="s">
        <v>1674</v>
      </c>
      <c r="E248" s="73"/>
      <c r="F248" s="73" t="s">
        <v>1663</v>
      </c>
      <c r="G248" s="93">
        <v>42151</v>
      </c>
      <c r="H248" s="73" t="s">
        <v>120</v>
      </c>
      <c r="I248" s="83">
        <v>5.6399999913616199</v>
      </c>
      <c r="J248" s="86" t="s">
        <v>539</v>
      </c>
      <c r="K248" s="86" t="s">
        <v>122</v>
      </c>
      <c r="L248" s="87">
        <v>4.4999999999999998E-2</v>
      </c>
      <c r="M248" s="87">
        <v>9.8099999870424295E-2</v>
      </c>
      <c r="N248" s="83">
        <v>255.13942800000001</v>
      </c>
      <c r="O248" s="85">
        <v>81.67</v>
      </c>
      <c r="P248" s="83">
        <v>0.20837236999999997</v>
      </c>
      <c r="Q248" s="84">
        <f t="shared" si="3"/>
        <v>2.288410456439112E-4</v>
      </c>
      <c r="R248" s="84">
        <f>P248/'סכום נכסי הקרן'!$C$42</f>
        <v>1.2128319609365052E-5</v>
      </c>
    </row>
    <row r="249" spans="2:18">
      <c r="B249" s="76" t="s">
        <v>1749</v>
      </c>
      <c r="C249" s="86" t="s">
        <v>1507</v>
      </c>
      <c r="D249" s="73" t="s">
        <v>1675</v>
      </c>
      <c r="E249" s="73"/>
      <c r="F249" s="73" t="s">
        <v>1663</v>
      </c>
      <c r="G249" s="93">
        <v>42166</v>
      </c>
      <c r="H249" s="73" t="s">
        <v>120</v>
      </c>
      <c r="I249" s="83">
        <v>5.6400000130575263</v>
      </c>
      <c r="J249" s="86" t="s">
        <v>539</v>
      </c>
      <c r="K249" s="86" t="s">
        <v>122</v>
      </c>
      <c r="L249" s="87">
        <v>4.4999999999999998E-2</v>
      </c>
      <c r="M249" s="87">
        <v>9.8100000216265262E-2</v>
      </c>
      <c r="N249" s="83">
        <v>240.05815699999999</v>
      </c>
      <c r="O249" s="85">
        <v>81.67</v>
      </c>
      <c r="P249" s="83">
        <v>0.19605549600000002</v>
      </c>
      <c r="Q249" s="84">
        <f t="shared" si="3"/>
        <v>2.1531426987597089E-4</v>
      </c>
      <c r="R249" s="84">
        <f>P249/'סכום נכסי הקרן'!$C$42</f>
        <v>1.1411415614558649E-5</v>
      </c>
    </row>
    <row r="250" spans="2:18">
      <c r="B250" s="76" t="s">
        <v>1749</v>
      </c>
      <c r="C250" s="86" t="s">
        <v>1507</v>
      </c>
      <c r="D250" s="73" t="s">
        <v>1676</v>
      </c>
      <c r="E250" s="73"/>
      <c r="F250" s="73" t="s">
        <v>1663</v>
      </c>
      <c r="G250" s="93">
        <v>42257</v>
      </c>
      <c r="H250" s="73" t="s">
        <v>120</v>
      </c>
      <c r="I250" s="83">
        <v>5.6400000208781114</v>
      </c>
      <c r="J250" s="86" t="s">
        <v>539</v>
      </c>
      <c r="K250" s="86" t="s">
        <v>122</v>
      </c>
      <c r="L250" s="87">
        <v>4.4999999999999998E-2</v>
      </c>
      <c r="M250" s="87">
        <v>9.8100000472657239E-2</v>
      </c>
      <c r="N250" s="83">
        <v>127.567976</v>
      </c>
      <c r="O250" s="85">
        <v>81.099999999999994</v>
      </c>
      <c r="P250" s="83">
        <v>0.10345763100000001</v>
      </c>
      <c r="Q250" s="84">
        <f t="shared" si="3"/>
        <v>1.136204020613766E-4</v>
      </c>
      <c r="R250" s="84">
        <f>P250/'סכום נכסי הקרן'!$C$42</f>
        <v>6.0217542987861301E-6</v>
      </c>
    </row>
    <row r="251" spans="2:18">
      <c r="B251" s="76" t="s">
        <v>1749</v>
      </c>
      <c r="C251" s="86" t="s">
        <v>1507</v>
      </c>
      <c r="D251" s="73" t="s">
        <v>1677</v>
      </c>
      <c r="E251" s="73"/>
      <c r="F251" s="73" t="s">
        <v>1663</v>
      </c>
      <c r="G251" s="93">
        <v>42348</v>
      </c>
      <c r="H251" s="73" t="s">
        <v>120</v>
      </c>
      <c r="I251" s="83">
        <v>5.639999990003445</v>
      </c>
      <c r="J251" s="86" t="s">
        <v>539</v>
      </c>
      <c r="K251" s="86" t="s">
        <v>122</v>
      </c>
      <c r="L251" s="87">
        <v>4.4999999999999998E-2</v>
      </c>
      <c r="M251" s="87">
        <v>9.8099999766747048E-2</v>
      </c>
      <c r="N251" s="83">
        <v>220.907871</v>
      </c>
      <c r="O251" s="85">
        <v>81.510000000000005</v>
      </c>
      <c r="P251" s="83">
        <v>0.18006201999999996</v>
      </c>
      <c r="Q251" s="84">
        <f t="shared" si="3"/>
        <v>1.9774973494592806E-4</v>
      </c>
      <c r="R251" s="84">
        <f>P251/'סכום נכסי הקרן'!$C$42</f>
        <v>1.0480514897766351E-5</v>
      </c>
    </row>
    <row r="252" spans="2:18">
      <c r="B252" s="76" t="s">
        <v>1749</v>
      </c>
      <c r="C252" s="86" t="s">
        <v>1507</v>
      </c>
      <c r="D252" s="73" t="s">
        <v>1678</v>
      </c>
      <c r="E252" s="73"/>
      <c r="F252" s="73" t="s">
        <v>1663</v>
      </c>
      <c r="G252" s="93">
        <v>42439</v>
      </c>
      <c r="H252" s="73" t="s">
        <v>120</v>
      </c>
      <c r="I252" s="83">
        <v>5.6300000057868118</v>
      </c>
      <c r="J252" s="86" t="s">
        <v>539</v>
      </c>
      <c r="K252" s="86" t="s">
        <v>122</v>
      </c>
      <c r="L252" s="87">
        <v>4.4999999999999998E-2</v>
      </c>
      <c r="M252" s="87">
        <v>9.8100000081015382E-2</v>
      </c>
      <c r="N252" s="83">
        <v>262.36903899999999</v>
      </c>
      <c r="O252" s="85">
        <v>82.33</v>
      </c>
      <c r="P252" s="83">
        <v>0.21600842499999998</v>
      </c>
      <c r="Q252" s="84">
        <f t="shared" si="3"/>
        <v>2.3722719977170855E-4</v>
      </c>
      <c r="R252" s="84">
        <f>P252/'סכום נכסי הקרן'!$C$42</f>
        <v>1.2572776403683274E-5</v>
      </c>
    </row>
    <row r="253" spans="2:18">
      <c r="B253" s="76" t="s">
        <v>1749</v>
      </c>
      <c r="C253" s="86" t="s">
        <v>1507</v>
      </c>
      <c r="D253" s="73" t="s">
        <v>1679</v>
      </c>
      <c r="E253" s="73"/>
      <c r="F253" s="73" t="s">
        <v>1663</v>
      </c>
      <c r="G253" s="93">
        <v>42549</v>
      </c>
      <c r="H253" s="73" t="s">
        <v>120</v>
      </c>
      <c r="I253" s="83">
        <v>5.6400000063306779</v>
      </c>
      <c r="J253" s="86" t="s">
        <v>539</v>
      </c>
      <c r="K253" s="86" t="s">
        <v>122</v>
      </c>
      <c r="L253" s="87">
        <v>4.4999999999999998E-2</v>
      </c>
      <c r="M253" s="87">
        <v>9.8000000079133454E-2</v>
      </c>
      <c r="N253" s="83">
        <v>184.54732000000001</v>
      </c>
      <c r="O253" s="85">
        <v>82.17</v>
      </c>
      <c r="P253" s="83">
        <v>0.15164253599999999</v>
      </c>
      <c r="Q253" s="84">
        <f t="shared" si="3"/>
        <v>1.665385698801355E-4</v>
      </c>
      <c r="R253" s="84">
        <f>P253/'סכום נכסי הקרן'!$C$42</f>
        <v>8.8263580386528501E-6</v>
      </c>
    </row>
    <row r="254" spans="2:18">
      <c r="B254" s="76" t="s">
        <v>1749</v>
      </c>
      <c r="C254" s="86" t="s">
        <v>1507</v>
      </c>
      <c r="D254" s="73" t="s">
        <v>1680</v>
      </c>
      <c r="E254" s="73"/>
      <c r="F254" s="73" t="s">
        <v>1663</v>
      </c>
      <c r="G254" s="93">
        <v>42604</v>
      </c>
      <c r="H254" s="73" t="s">
        <v>120</v>
      </c>
      <c r="I254" s="83">
        <v>5.6400000014220462</v>
      </c>
      <c r="J254" s="86" t="s">
        <v>539</v>
      </c>
      <c r="K254" s="86" t="s">
        <v>122</v>
      </c>
      <c r="L254" s="87">
        <v>4.4999999999999998E-2</v>
      </c>
      <c r="M254" s="87">
        <v>9.8100000018791322E-2</v>
      </c>
      <c r="N254" s="83">
        <v>241.327742</v>
      </c>
      <c r="O254" s="85">
        <v>81.59</v>
      </c>
      <c r="P254" s="83">
        <v>0.19689932300000001</v>
      </c>
      <c r="Q254" s="84">
        <f t="shared" si="3"/>
        <v>2.1624098704592275E-4</v>
      </c>
      <c r="R254" s="84">
        <f>P254/'סכום נכסי הקרן'!$C$42</f>
        <v>1.1460530588636123E-5</v>
      </c>
    </row>
    <row r="255" spans="2:18">
      <c r="B255" s="76" t="s">
        <v>1750</v>
      </c>
      <c r="C255" s="86" t="s">
        <v>1507</v>
      </c>
      <c r="D255" s="73" t="s">
        <v>1681</v>
      </c>
      <c r="E255" s="73"/>
      <c r="F255" s="73" t="s">
        <v>527</v>
      </c>
      <c r="G255" s="93">
        <v>44871</v>
      </c>
      <c r="H255" s="73"/>
      <c r="I255" s="83">
        <v>5.4399999983164626</v>
      </c>
      <c r="J255" s="86" t="s">
        <v>315</v>
      </c>
      <c r="K255" s="86" t="s">
        <v>122</v>
      </c>
      <c r="L255" s="87">
        <v>0.05</v>
      </c>
      <c r="M255" s="87">
        <v>8.7099999964018501E-2</v>
      </c>
      <c r="N255" s="83">
        <v>1422.055865</v>
      </c>
      <c r="O255" s="85">
        <v>85.21</v>
      </c>
      <c r="P255" s="83">
        <v>1.211733816</v>
      </c>
      <c r="Q255" s="84">
        <f t="shared" ref="Q255:Q310" si="4">IFERROR(P255/$P$10,0)</f>
        <v>1.3307639275568384E-3</v>
      </c>
      <c r="R255" s="84">
        <f>P255/'סכום נכסי הקרן'!$C$42</f>
        <v>7.0529000567222744E-5</v>
      </c>
    </row>
    <row r="256" spans="2:18">
      <c r="B256" s="76" t="s">
        <v>1750</v>
      </c>
      <c r="C256" s="86" t="s">
        <v>1507</v>
      </c>
      <c r="D256" s="73" t="s">
        <v>1682</v>
      </c>
      <c r="E256" s="73"/>
      <c r="F256" s="73" t="s">
        <v>527</v>
      </c>
      <c r="G256" s="93">
        <v>44969</v>
      </c>
      <c r="H256" s="73"/>
      <c r="I256" s="83">
        <v>5.4400000002297419</v>
      </c>
      <c r="J256" s="86" t="s">
        <v>315</v>
      </c>
      <c r="K256" s="86" t="s">
        <v>122</v>
      </c>
      <c r="L256" s="87">
        <v>0.05</v>
      </c>
      <c r="M256" s="87">
        <v>8.1799999998851278E-2</v>
      </c>
      <c r="N256" s="83">
        <v>1006.056567</v>
      </c>
      <c r="O256" s="85">
        <v>86.53</v>
      </c>
      <c r="P256" s="83">
        <v>0.870540745</v>
      </c>
      <c r="Q256" s="84">
        <f t="shared" si="4"/>
        <v>9.560550391658428E-4</v>
      </c>
      <c r="R256" s="84">
        <f>P256/'סכום נכסי הקרן'!$C$42</f>
        <v>5.0669848350502341E-5</v>
      </c>
    </row>
    <row r="257" spans="2:18">
      <c r="B257" s="76" t="s">
        <v>1751</v>
      </c>
      <c r="C257" s="86" t="s">
        <v>1507</v>
      </c>
      <c r="D257" s="73" t="s">
        <v>1683</v>
      </c>
      <c r="E257" s="73"/>
      <c r="F257" s="73" t="s">
        <v>527</v>
      </c>
      <c r="G257" s="93">
        <v>41534</v>
      </c>
      <c r="H257" s="73"/>
      <c r="I257" s="83">
        <v>5.6300000003117621</v>
      </c>
      <c r="J257" s="86" t="s">
        <v>469</v>
      </c>
      <c r="K257" s="86" t="s">
        <v>122</v>
      </c>
      <c r="L257" s="87">
        <v>3.9842000000000002E-2</v>
      </c>
      <c r="M257" s="87">
        <v>3.5800000001119152E-2</v>
      </c>
      <c r="N257" s="83">
        <v>5561.2661189999999</v>
      </c>
      <c r="O257" s="85">
        <v>112.47</v>
      </c>
      <c r="P257" s="83">
        <v>6.2547563349999997</v>
      </c>
      <c r="Q257" s="84">
        <f t="shared" si="4"/>
        <v>6.8691687863860163E-3</v>
      </c>
      <c r="R257" s="84">
        <f>P257/'סכום נכסי הקרן'!$C$42</f>
        <v>3.6405826698415343E-4</v>
      </c>
    </row>
    <row r="258" spans="2:18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83"/>
      <c r="O258" s="85"/>
      <c r="P258" s="73"/>
      <c r="Q258" s="84"/>
      <c r="R258" s="73"/>
    </row>
    <row r="259" spans="2:18">
      <c r="B259" s="70" t="s">
        <v>38</v>
      </c>
      <c r="C259" s="71"/>
      <c r="D259" s="71"/>
      <c r="E259" s="71"/>
      <c r="F259" s="71"/>
      <c r="G259" s="71"/>
      <c r="H259" s="71"/>
      <c r="I259" s="80">
        <v>2.2748960506241871</v>
      </c>
      <c r="J259" s="71"/>
      <c r="K259" s="71"/>
      <c r="L259" s="71"/>
      <c r="M259" s="91">
        <v>7.1287232360470354E-2</v>
      </c>
      <c r="N259" s="80"/>
      <c r="O259" s="82"/>
      <c r="P259" s="80">
        <v>316.07284476699994</v>
      </c>
      <c r="Q259" s="81">
        <f t="shared" si="4"/>
        <v>0.34712107126355524</v>
      </c>
      <c r="R259" s="81">
        <f>P259/'סכום נכסי הקרן'!$C$42</f>
        <v>1.8397028747983248E-2</v>
      </c>
    </row>
    <row r="260" spans="2:18">
      <c r="B260" s="89" t="s">
        <v>36</v>
      </c>
      <c r="C260" s="71"/>
      <c r="D260" s="71"/>
      <c r="E260" s="71"/>
      <c r="F260" s="71"/>
      <c r="G260" s="71"/>
      <c r="H260" s="71"/>
      <c r="I260" s="80">
        <v>2.2748960506241858</v>
      </c>
      <c r="J260" s="71"/>
      <c r="K260" s="71"/>
      <c r="L260" s="71"/>
      <c r="M260" s="91">
        <v>7.1287232360470298E-2</v>
      </c>
      <c r="N260" s="80"/>
      <c r="O260" s="82"/>
      <c r="P260" s="80">
        <v>316.07284476700005</v>
      </c>
      <c r="Q260" s="81">
        <f t="shared" si="4"/>
        <v>0.3471210712635554</v>
      </c>
      <c r="R260" s="81">
        <f>P260/'סכום נכסי הקרן'!$C$42</f>
        <v>1.8397028747983254E-2</v>
      </c>
    </row>
    <row r="261" spans="2:18">
      <c r="B261" s="76" t="s">
        <v>1752</v>
      </c>
      <c r="C261" s="86" t="s">
        <v>1507</v>
      </c>
      <c r="D261" s="73">
        <v>9327</v>
      </c>
      <c r="E261" s="73"/>
      <c r="F261" s="73" t="s">
        <v>1535</v>
      </c>
      <c r="G261" s="93">
        <v>44880</v>
      </c>
      <c r="H261" s="73" t="s">
        <v>1505</v>
      </c>
      <c r="I261" s="83">
        <v>1.3100000049214253</v>
      </c>
      <c r="J261" s="86" t="s">
        <v>811</v>
      </c>
      <c r="K261" s="86" t="s">
        <v>127</v>
      </c>
      <c r="L261" s="87">
        <v>5.9416999999999998E-2</v>
      </c>
      <c r="M261" s="87">
        <v>6.2100000111598511E-2</v>
      </c>
      <c r="N261" s="83">
        <v>407.99145600000003</v>
      </c>
      <c r="O261" s="85">
        <v>101.29</v>
      </c>
      <c r="P261" s="83">
        <v>0.14426715900000001</v>
      </c>
      <c r="Q261" s="84">
        <f t="shared" si="4"/>
        <v>1.5843870047471459E-4</v>
      </c>
      <c r="R261" s="84">
        <f>P261/'סכום נכסי הקרן'!$C$42</f>
        <v>8.3970740145974543E-6</v>
      </c>
    </row>
    <row r="262" spans="2:18">
      <c r="B262" s="76" t="s">
        <v>1752</v>
      </c>
      <c r="C262" s="86" t="s">
        <v>1507</v>
      </c>
      <c r="D262" s="73">
        <v>9474</v>
      </c>
      <c r="E262" s="73"/>
      <c r="F262" s="73" t="s">
        <v>1535</v>
      </c>
      <c r="G262" s="93">
        <v>44977</v>
      </c>
      <c r="H262" s="73" t="s">
        <v>1505</v>
      </c>
      <c r="I262" s="83">
        <v>1.3100000143781918</v>
      </c>
      <c r="J262" s="86" t="s">
        <v>811</v>
      </c>
      <c r="K262" s="86" t="s">
        <v>127</v>
      </c>
      <c r="L262" s="87">
        <v>6.1409999999999999E-2</v>
      </c>
      <c r="M262" s="87">
        <v>6.2900000575127665E-2</v>
      </c>
      <c r="N262" s="83">
        <v>157.94347400000001</v>
      </c>
      <c r="O262" s="85">
        <v>100.91</v>
      </c>
      <c r="P262" s="83">
        <v>5.563982E-2</v>
      </c>
      <c r="Q262" s="84">
        <f t="shared" si="4"/>
        <v>6.1105388340301572E-5</v>
      </c>
      <c r="R262" s="84">
        <f>P262/'סכום נכסי הקרן'!$C$42</f>
        <v>3.2385172754312E-6</v>
      </c>
    </row>
    <row r="263" spans="2:18">
      <c r="B263" s="76" t="s">
        <v>1752</v>
      </c>
      <c r="C263" s="86" t="s">
        <v>1507</v>
      </c>
      <c r="D263" s="73">
        <v>8763</v>
      </c>
      <c r="E263" s="73"/>
      <c r="F263" s="73" t="s">
        <v>1535</v>
      </c>
      <c r="G263" s="93">
        <v>44529</v>
      </c>
      <c r="H263" s="73" t="s">
        <v>1505</v>
      </c>
      <c r="I263" s="83">
        <v>3.0099999998692231</v>
      </c>
      <c r="J263" s="86" t="s">
        <v>811</v>
      </c>
      <c r="K263" s="86" t="s">
        <v>1478</v>
      </c>
      <c r="L263" s="87">
        <v>6.2899999999999998E-2</v>
      </c>
      <c r="M263" s="87">
        <v>7.5499999998340894E-2</v>
      </c>
      <c r="N263" s="83">
        <v>14883.871052</v>
      </c>
      <c r="O263" s="85">
        <v>99.34</v>
      </c>
      <c r="P263" s="83">
        <v>5.1232235670000001</v>
      </c>
      <c r="Q263" s="84">
        <f t="shared" si="4"/>
        <v>5.6264841549760591E-3</v>
      </c>
      <c r="R263" s="84">
        <f>P263/'סכום נכסי הקרן'!$C$42</f>
        <v>2.9819737065335143E-4</v>
      </c>
    </row>
    <row r="264" spans="2:18">
      <c r="B264" s="76" t="s">
        <v>1753</v>
      </c>
      <c r="C264" s="86" t="s">
        <v>1506</v>
      </c>
      <c r="D264" s="73">
        <v>6211</v>
      </c>
      <c r="E264" s="73"/>
      <c r="F264" s="73" t="s">
        <v>409</v>
      </c>
      <c r="G264" s="93">
        <v>43186</v>
      </c>
      <c r="H264" s="73" t="s">
        <v>295</v>
      </c>
      <c r="I264" s="83">
        <v>3.7900000000259597</v>
      </c>
      <c r="J264" s="86" t="s">
        <v>539</v>
      </c>
      <c r="K264" s="86" t="s">
        <v>121</v>
      </c>
      <c r="L264" s="87">
        <v>4.8000000000000001E-2</v>
      </c>
      <c r="M264" s="87">
        <v>6.5099999999884611E-2</v>
      </c>
      <c r="N264" s="83">
        <v>4064.5133329999999</v>
      </c>
      <c r="O264" s="85">
        <v>94.38</v>
      </c>
      <c r="P264" s="83">
        <v>13.867457216</v>
      </c>
      <c r="Q264" s="84">
        <f t="shared" si="4"/>
        <v>1.5229674691186947E-2</v>
      </c>
      <c r="R264" s="84">
        <f>P264/'סכום נכסי הקרן'!$C$42</f>
        <v>8.0715573415440702E-4</v>
      </c>
    </row>
    <row r="265" spans="2:18">
      <c r="B265" s="76" t="s">
        <v>1753</v>
      </c>
      <c r="C265" s="86" t="s">
        <v>1506</v>
      </c>
      <c r="D265" s="73">
        <v>6831</v>
      </c>
      <c r="E265" s="73"/>
      <c r="F265" s="73" t="s">
        <v>409</v>
      </c>
      <c r="G265" s="93">
        <v>43552</v>
      </c>
      <c r="H265" s="73" t="s">
        <v>295</v>
      </c>
      <c r="I265" s="83">
        <v>3.7799999998272606</v>
      </c>
      <c r="J265" s="86" t="s">
        <v>539</v>
      </c>
      <c r="K265" s="86" t="s">
        <v>121</v>
      </c>
      <c r="L265" s="87">
        <v>4.5999999999999999E-2</v>
      </c>
      <c r="M265" s="87">
        <v>7.1199999997557828E-2</v>
      </c>
      <c r="N265" s="83">
        <v>2027.083404</v>
      </c>
      <c r="O265" s="85">
        <v>91.64</v>
      </c>
      <c r="P265" s="83">
        <v>6.7152932719999994</v>
      </c>
      <c r="Q265" s="84">
        <f t="shared" si="4"/>
        <v>7.3749448363523524E-3</v>
      </c>
      <c r="R265" s="84">
        <f>P265/'סכום נכסי הקרן'!$C$42</f>
        <v>3.9086383225105521E-4</v>
      </c>
    </row>
    <row r="266" spans="2:18">
      <c r="B266" s="76" t="s">
        <v>1753</v>
      </c>
      <c r="C266" s="86" t="s">
        <v>1506</v>
      </c>
      <c r="D266" s="73">
        <v>7598</v>
      </c>
      <c r="E266" s="73"/>
      <c r="F266" s="73" t="s">
        <v>409</v>
      </c>
      <c r="G266" s="93">
        <v>43942</v>
      </c>
      <c r="H266" s="73" t="s">
        <v>295</v>
      </c>
      <c r="I266" s="83">
        <v>3.6800000001199038</v>
      </c>
      <c r="J266" s="86" t="s">
        <v>539</v>
      </c>
      <c r="K266" s="86" t="s">
        <v>121</v>
      </c>
      <c r="L266" s="87">
        <v>5.4400000000000004E-2</v>
      </c>
      <c r="M266" s="87">
        <v>8.7200000003297362E-2</v>
      </c>
      <c r="N266" s="83">
        <v>2059.864505</v>
      </c>
      <c r="O266" s="85">
        <v>89.6</v>
      </c>
      <c r="P266" s="83">
        <v>6.671983515</v>
      </c>
      <c r="Q266" s="84">
        <f t="shared" si="4"/>
        <v>7.3273807083517762E-3</v>
      </c>
      <c r="R266" s="84">
        <f>P266/'סכום נכסי הקרן'!$C$42</f>
        <v>3.8834298663654342E-4</v>
      </c>
    </row>
    <row r="267" spans="2:18">
      <c r="B267" s="76" t="s">
        <v>1754</v>
      </c>
      <c r="C267" s="86" t="s">
        <v>1507</v>
      </c>
      <c r="D267" s="73">
        <v>9459</v>
      </c>
      <c r="E267" s="73"/>
      <c r="F267" s="73" t="s">
        <v>288</v>
      </c>
      <c r="G267" s="93">
        <v>44195</v>
      </c>
      <c r="H267" s="73" t="s">
        <v>1505</v>
      </c>
      <c r="I267" s="83">
        <v>3.2199999999999998</v>
      </c>
      <c r="J267" s="86" t="s">
        <v>811</v>
      </c>
      <c r="K267" s="86" t="s">
        <v>124</v>
      </c>
      <c r="L267" s="87">
        <v>7.1439000000000002E-2</v>
      </c>
      <c r="M267" s="87">
        <v>7.3999999999999996E-2</v>
      </c>
      <c r="N267" s="83">
        <v>78.31</v>
      </c>
      <c r="O267" s="85">
        <v>99.93</v>
      </c>
      <c r="P267" s="83">
        <v>0.34960000000000002</v>
      </c>
      <c r="Q267" s="84">
        <f t="shared" si="4"/>
        <v>3.8394164042531825E-4</v>
      </c>
      <c r="R267" s="84">
        <f>P267/'סכום נכסי הקרן'!$C$42</f>
        <v>2.0348477753715731E-5</v>
      </c>
    </row>
    <row r="268" spans="2:18">
      <c r="B268" s="76" t="s">
        <v>1754</v>
      </c>
      <c r="C268" s="86" t="s">
        <v>1507</v>
      </c>
      <c r="D268" s="73">
        <v>9448</v>
      </c>
      <c r="E268" s="73"/>
      <c r="F268" s="73" t="s">
        <v>288</v>
      </c>
      <c r="G268" s="93">
        <v>43788</v>
      </c>
      <c r="H268" s="73" t="s">
        <v>1505</v>
      </c>
      <c r="I268" s="83">
        <v>3.2900000000000005</v>
      </c>
      <c r="J268" s="86" t="s">
        <v>811</v>
      </c>
      <c r="K268" s="86" t="s">
        <v>123</v>
      </c>
      <c r="L268" s="87">
        <v>5.9389999999999998E-2</v>
      </c>
      <c r="M268" s="87">
        <v>6.2800000000000009E-2</v>
      </c>
      <c r="N268" s="83">
        <v>385.79</v>
      </c>
      <c r="O268" s="85">
        <v>99.76</v>
      </c>
      <c r="P268" s="83">
        <v>1.51335</v>
      </c>
      <c r="Q268" s="84">
        <f t="shared" si="4"/>
        <v>1.6620082423845976E-3</v>
      </c>
      <c r="R268" s="84">
        <f>P268/'סכום נכסי הקרן'!$C$42</f>
        <v>8.8084578971927061E-5</v>
      </c>
    </row>
    <row r="269" spans="2:18">
      <c r="B269" s="76" t="s">
        <v>1755</v>
      </c>
      <c r="C269" s="86" t="s">
        <v>1507</v>
      </c>
      <c r="D269" s="73" t="s">
        <v>1684</v>
      </c>
      <c r="E269" s="73"/>
      <c r="F269" s="73" t="s">
        <v>688</v>
      </c>
      <c r="G269" s="93">
        <v>43185</v>
      </c>
      <c r="H269" s="73" t="s">
        <v>289</v>
      </c>
      <c r="I269" s="83">
        <v>4.0300000000370675</v>
      </c>
      <c r="J269" s="86" t="s">
        <v>765</v>
      </c>
      <c r="K269" s="86" t="s">
        <v>129</v>
      </c>
      <c r="L269" s="87">
        <v>4.2199999999999994E-2</v>
      </c>
      <c r="M269" s="87">
        <v>7.0300000000370677E-2</v>
      </c>
      <c r="N269" s="83">
        <v>1003.395201</v>
      </c>
      <c r="O269" s="85">
        <v>90.74</v>
      </c>
      <c r="P269" s="83">
        <v>2.427979197</v>
      </c>
      <c r="Q269" s="84">
        <f t="shared" si="4"/>
        <v>2.6664825967240473E-3</v>
      </c>
      <c r="R269" s="84">
        <f>P269/'סכום נכסי הקרן'!$C$42</f>
        <v>1.4132059690114153E-4</v>
      </c>
    </row>
    <row r="270" spans="2:18">
      <c r="B270" s="76" t="s">
        <v>1756</v>
      </c>
      <c r="C270" s="86" t="s">
        <v>1507</v>
      </c>
      <c r="D270" s="73">
        <v>6812</v>
      </c>
      <c r="E270" s="73"/>
      <c r="F270" s="73" t="s">
        <v>527</v>
      </c>
      <c r="G270" s="93">
        <v>43536</v>
      </c>
      <c r="H270" s="73"/>
      <c r="I270" s="83">
        <v>2.8299999997479643</v>
      </c>
      <c r="J270" s="86" t="s">
        <v>765</v>
      </c>
      <c r="K270" s="86" t="s">
        <v>121</v>
      </c>
      <c r="L270" s="87">
        <v>7.1569999999999995E-2</v>
      </c>
      <c r="M270" s="87">
        <v>6.9599999992374317E-2</v>
      </c>
      <c r="N270" s="83">
        <v>840.79782499999999</v>
      </c>
      <c r="O270" s="85">
        <v>101.82</v>
      </c>
      <c r="P270" s="83">
        <v>3.0948027659999999</v>
      </c>
      <c r="Q270" s="84">
        <f t="shared" si="4"/>
        <v>3.3988090697106756E-3</v>
      </c>
      <c r="R270" s="84">
        <f>P270/'סכום נכסי הקרן'!$C$42</f>
        <v>1.8013308133892709E-4</v>
      </c>
    </row>
    <row r="271" spans="2:18">
      <c r="B271" s="76" t="s">
        <v>1756</v>
      </c>
      <c r="C271" s="86" t="s">
        <v>1507</v>
      </c>
      <c r="D271" s="73">
        <v>6872</v>
      </c>
      <c r="E271" s="73"/>
      <c r="F271" s="73" t="s">
        <v>527</v>
      </c>
      <c r="G271" s="93">
        <v>43570</v>
      </c>
      <c r="H271" s="73"/>
      <c r="I271" s="83">
        <v>2.8200000004244918</v>
      </c>
      <c r="J271" s="86" t="s">
        <v>765</v>
      </c>
      <c r="K271" s="86" t="s">
        <v>121</v>
      </c>
      <c r="L271" s="87">
        <v>7.1569999999999995E-2</v>
      </c>
      <c r="M271" s="87">
        <v>6.9600000010732438E-2</v>
      </c>
      <c r="N271" s="83">
        <v>678.41420400000004</v>
      </c>
      <c r="O271" s="85">
        <v>101.82</v>
      </c>
      <c r="P271" s="83">
        <v>2.4971022670000003</v>
      </c>
      <c r="Q271" s="84">
        <f t="shared" si="4"/>
        <v>2.7423957113894767E-3</v>
      </c>
      <c r="R271" s="84">
        <f>P271/'סכום נכסי הקרן'!$C$42</f>
        <v>1.4534390711900064E-4</v>
      </c>
    </row>
    <row r="272" spans="2:18">
      <c r="B272" s="76" t="s">
        <v>1756</v>
      </c>
      <c r="C272" s="86" t="s">
        <v>1507</v>
      </c>
      <c r="D272" s="73">
        <v>7258</v>
      </c>
      <c r="E272" s="73"/>
      <c r="F272" s="73" t="s">
        <v>527</v>
      </c>
      <c r="G272" s="93">
        <v>43774</v>
      </c>
      <c r="H272" s="73"/>
      <c r="I272" s="83">
        <v>2.8299999997675949</v>
      </c>
      <c r="J272" s="86" t="s">
        <v>765</v>
      </c>
      <c r="K272" s="86" t="s">
        <v>121</v>
      </c>
      <c r="L272" s="87">
        <v>7.1569999999999995E-2</v>
      </c>
      <c r="M272" s="87">
        <v>6.8199999997281296E-2</v>
      </c>
      <c r="N272" s="83">
        <v>619.56811400000004</v>
      </c>
      <c r="O272" s="85">
        <v>101.82</v>
      </c>
      <c r="P272" s="83">
        <v>2.280501991</v>
      </c>
      <c r="Q272" s="84">
        <f t="shared" si="4"/>
        <v>2.5045185223619686E-3</v>
      </c>
      <c r="R272" s="84">
        <f>P272/'סכום נכסי הקרן'!$C$42</f>
        <v>1.3273668201134993E-4</v>
      </c>
    </row>
    <row r="273" spans="2:18">
      <c r="B273" s="76" t="s">
        <v>1757</v>
      </c>
      <c r="C273" s="86" t="s">
        <v>1507</v>
      </c>
      <c r="D273" s="73">
        <v>6861</v>
      </c>
      <c r="E273" s="73"/>
      <c r="F273" s="73" t="s">
        <v>527</v>
      </c>
      <c r="G273" s="93">
        <v>43563</v>
      </c>
      <c r="H273" s="73"/>
      <c r="I273" s="83">
        <v>1.0099999999765985</v>
      </c>
      <c r="J273" s="86" t="s">
        <v>733</v>
      </c>
      <c r="K273" s="86" t="s">
        <v>121</v>
      </c>
      <c r="L273" s="87">
        <v>7.3651999999999995E-2</v>
      </c>
      <c r="M273" s="87">
        <v>7.0199999999999999E-2</v>
      </c>
      <c r="N273" s="83">
        <v>4536.1383589999996</v>
      </c>
      <c r="O273" s="85">
        <v>101.63</v>
      </c>
      <c r="P273" s="83">
        <v>16.665430339</v>
      </c>
      <c r="Q273" s="84">
        <f t="shared" si="4"/>
        <v>1.8302496174912836E-2</v>
      </c>
      <c r="R273" s="84">
        <f>P273/'סכום נכסי הקרן'!$C$42</f>
        <v>9.7001183784107756E-4</v>
      </c>
    </row>
    <row r="274" spans="2:18">
      <c r="B274" s="76" t="s">
        <v>1758</v>
      </c>
      <c r="C274" s="86" t="s">
        <v>1507</v>
      </c>
      <c r="D274" s="73">
        <v>6932</v>
      </c>
      <c r="E274" s="73"/>
      <c r="F274" s="73" t="s">
        <v>527</v>
      </c>
      <c r="G274" s="93">
        <v>43098</v>
      </c>
      <c r="H274" s="73"/>
      <c r="I274" s="83">
        <v>1.9900000000816456</v>
      </c>
      <c r="J274" s="86" t="s">
        <v>765</v>
      </c>
      <c r="K274" s="86" t="s">
        <v>121</v>
      </c>
      <c r="L274" s="87">
        <v>7.6569999999999999E-2</v>
      </c>
      <c r="M274" s="87">
        <v>6.6200000000132417E-2</v>
      </c>
      <c r="N274" s="83">
        <v>1227.339082</v>
      </c>
      <c r="O274" s="85">
        <v>102.14</v>
      </c>
      <c r="P274" s="83">
        <v>4.5317789370000003</v>
      </c>
      <c r="Q274" s="84">
        <f t="shared" si="4"/>
        <v>4.9769411874047058E-3</v>
      </c>
      <c r="R274" s="84">
        <f>P274/'סכום נכסי הקרן'!$C$42</f>
        <v>2.6377231946310648E-4</v>
      </c>
    </row>
    <row r="275" spans="2:18">
      <c r="B275" s="76" t="s">
        <v>1758</v>
      </c>
      <c r="C275" s="86" t="s">
        <v>1507</v>
      </c>
      <c r="D275" s="73">
        <v>9335</v>
      </c>
      <c r="E275" s="73"/>
      <c r="F275" s="73" t="s">
        <v>527</v>
      </c>
      <c r="G275" s="93">
        <v>44064</v>
      </c>
      <c r="H275" s="73"/>
      <c r="I275" s="83">
        <v>2.7500000000347464</v>
      </c>
      <c r="J275" s="86" t="s">
        <v>765</v>
      </c>
      <c r="K275" s="86" t="s">
        <v>121</v>
      </c>
      <c r="L275" s="87">
        <v>8.3454E-2</v>
      </c>
      <c r="M275" s="87">
        <v>0.10070000000257125</v>
      </c>
      <c r="N275" s="83">
        <v>4116.4584619999996</v>
      </c>
      <c r="O275" s="85">
        <v>96.7</v>
      </c>
      <c r="P275" s="83">
        <v>14.389924689999999</v>
      </c>
      <c r="Q275" s="84">
        <f t="shared" si="4"/>
        <v>1.5803464791405573E-2</v>
      </c>
      <c r="R275" s="84">
        <f>P275/'סכום נכסי הקרן'!$C$42</f>
        <v>8.3756596805523371E-4</v>
      </c>
    </row>
    <row r="276" spans="2:18">
      <c r="B276" s="76" t="s">
        <v>1758</v>
      </c>
      <c r="C276" s="86" t="s">
        <v>1507</v>
      </c>
      <c r="D276" s="73" t="s">
        <v>1685</v>
      </c>
      <c r="E276" s="73"/>
      <c r="F276" s="73" t="s">
        <v>527</v>
      </c>
      <c r="G276" s="93">
        <v>42817</v>
      </c>
      <c r="H276" s="73"/>
      <c r="I276" s="83">
        <v>2.0300000003494549</v>
      </c>
      <c r="J276" s="86" t="s">
        <v>765</v>
      </c>
      <c r="K276" s="86" t="s">
        <v>121</v>
      </c>
      <c r="L276" s="87">
        <v>5.7820000000000003E-2</v>
      </c>
      <c r="M276" s="87">
        <v>7.7300000002809344E-2</v>
      </c>
      <c r="N276" s="83">
        <v>417.18639300000001</v>
      </c>
      <c r="O276" s="85">
        <v>96.77</v>
      </c>
      <c r="P276" s="83">
        <v>1.4594162829999999</v>
      </c>
      <c r="Q276" s="84">
        <f t="shared" si="4"/>
        <v>1.6027765496522896E-3</v>
      </c>
      <c r="R276" s="84">
        <f>P276/'סכום נכסי הקרן'!$C$42</f>
        <v>8.4945365469210526E-5</v>
      </c>
    </row>
    <row r="277" spans="2:18">
      <c r="B277" s="76" t="s">
        <v>1758</v>
      </c>
      <c r="C277" s="86" t="s">
        <v>1507</v>
      </c>
      <c r="D277" s="73">
        <v>7291</v>
      </c>
      <c r="E277" s="73"/>
      <c r="F277" s="73" t="s">
        <v>527</v>
      </c>
      <c r="G277" s="93">
        <v>43798</v>
      </c>
      <c r="H277" s="73"/>
      <c r="I277" s="83">
        <v>1.9900000029666662</v>
      </c>
      <c r="J277" s="86" t="s">
        <v>765</v>
      </c>
      <c r="K277" s="86" t="s">
        <v>121</v>
      </c>
      <c r="L277" s="87">
        <v>7.6569999999999999E-2</v>
      </c>
      <c r="M277" s="87">
        <v>7.650000008747862E-2</v>
      </c>
      <c r="N277" s="83">
        <v>72.196417999999994</v>
      </c>
      <c r="O277" s="85">
        <v>100.74</v>
      </c>
      <c r="P277" s="83">
        <v>0.26292137799999998</v>
      </c>
      <c r="Q277" s="84">
        <f t="shared" si="4"/>
        <v>2.8874847017221157E-4</v>
      </c>
      <c r="R277" s="84">
        <f>P277/'סכום נכסי הקרן'!$C$42</f>
        <v>1.5303346141902988E-5</v>
      </c>
    </row>
    <row r="278" spans="2:18">
      <c r="B278" s="76" t="s">
        <v>1759</v>
      </c>
      <c r="C278" s="86" t="s">
        <v>1507</v>
      </c>
      <c r="D278" s="73">
        <v>9040</v>
      </c>
      <c r="E278" s="73"/>
      <c r="F278" s="73" t="s">
        <v>527</v>
      </c>
      <c r="G278" s="93">
        <v>44665</v>
      </c>
      <c r="H278" s="73"/>
      <c r="I278" s="83">
        <v>4.3000000000643723</v>
      </c>
      <c r="J278" s="86" t="s">
        <v>811</v>
      </c>
      <c r="K278" s="86" t="s">
        <v>123</v>
      </c>
      <c r="L278" s="87">
        <v>5.2839999999999998E-2</v>
      </c>
      <c r="M278" s="87">
        <v>6.7600000000772459E-2</v>
      </c>
      <c r="N278" s="83">
        <v>2704.05</v>
      </c>
      <c r="O278" s="85">
        <v>102.27</v>
      </c>
      <c r="P278" s="83">
        <v>10.874231691</v>
      </c>
      <c r="Q278" s="84">
        <f t="shared" si="4"/>
        <v>1.1942420920502066E-2</v>
      </c>
      <c r="R278" s="84">
        <f>P278/'סכום נכסי הקרן'!$C$42</f>
        <v>6.3293495896185386E-4</v>
      </c>
    </row>
    <row r="279" spans="2:18">
      <c r="B279" s="76" t="s">
        <v>1760</v>
      </c>
      <c r="C279" s="86" t="s">
        <v>1507</v>
      </c>
      <c r="D279" s="73">
        <v>9186</v>
      </c>
      <c r="E279" s="73"/>
      <c r="F279" s="73" t="s">
        <v>527</v>
      </c>
      <c r="G279" s="93">
        <v>44778</v>
      </c>
      <c r="H279" s="73"/>
      <c r="I279" s="83">
        <v>3.5599999997265472</v>
      </c>
      <c r="J279" s="86" t="s">
        <v>798</v>
      </c>
      <c r="K279" s="86" t="s">
        <v>123</v>
      </c>
      <c r="L279" s="87">
        <v>5.842E-2</v>
      </c>
      <c r="M279" s="87">
        <v>6.6399999995138612E-2</v>
      </c>
      <c r="N279" s="83">
        <v>1619.4170010000003</v>
      </c>
      <c r="O279" s="85">
        <v>103.37</v>
      </c>
      <c r="P279" s="83">
        <v>6.5824687299999987</v>
      </c>
      <c r="Q279" s="84">
        <f t="shared" si="4"/>
        <v>7.2290727752990867E-3</v>
      </c>
      <c r="R279" s="84">
        <f>P279/'סכום נכסי הקרן'!$C$42</f>
        <v>3.8313277607818767E-4</v>
      </c>
    </row>
    <row r="280" spans="2:18">
      <c r="B280" s="76" t="s">
        <v>1760</v>
      </c>
      <c r="C280" s="86" t="s">
        <v>1507</v>
      </c>
      <c r="D280" s="73">
        <v>9187</v>
      </c>
      <c r="E280" s="73"/>
      <c r="F280" s="73" t="s">
        <v>527</v>
      </c>
      <c r="G280" s="93">
        <v>44778</v>
      </c>
      <c r="H280" s="73"/>
      <c r="I280" s="83">
        <v>3.350000000021248</v>
      </c>
      <c r="J280" s="86" t="s">
        <v>798</v>
      </c>
      <c r="K280" s="86" t="s">
        <v>121</v>
      </c>
      <c r="L280" s="87">
        <v>7.9612000000000002E-2</v>
      </c>
      <c r="M280" s="87">
        <v>0.10440000000087421</v>
      </c>
      <c r="N280" s="83">
        <v>4459.3556600000002</v>
      </c>
      <c r="O280" s="85">
        <v>102.18</v>
      </c>
      <c r="P280" s="83">
        <v>16.471999099000001</v>
      </c>
      <c r="Q280" s="84">
        <f t="shared" si="4"/>
        <v>1.8090063944949726E-2</v>
      </c>
      <c r="R280" s="84">
        <f>P280/'סכום נכסי הקרן'!$C$42</f>
        <v>9.5875316712021482E-4</v>
      </c>
    </row>
    <row r="281" spans="2:18">
      <c r="B281" s="76" t="s">
        <v>1761</v>
      </c>
      <c r="C281" s="86" t="s">
        <v>1507</v>
      </c>
      <c r="D281" s="73">
        <v>9047</v>
      </c>
      <c r="E281" s="73"/>
      <c r="F281" s="73" t="s">
        <v>527</v>
      </c>
      <c r="G281" s="93">
        <v>44677</v>
      </c>
      <c r="H281" s="73"/>
      <c r="I281" s="83">
        <v>3.2000000012889709</v>
      </c>
      <c r="J281" s="86" t="s">
        <v>811</v>
      </c>
      <c r="K281" s="86" t="s">
        <v>1478</v>
      </c>
      <c r="L281" s="87">
        <v>0.10460000000000001</v>
      </c>
      <c r="M281" s="87">
        <v>0.11500000003222427</v>
      </c>
      <c r="N281" s="83">
        <v>4538.357677</v>
      </c>
      <c r="O281" s="85">
        <v>98.67</v>
      </c>
      <c r="P281" s="83">
        <v>1.5516260699999997</v>
      </c>
      <c r="Q281" s="84">
        <f t="shared" si="4"/>
        <v>1.7040442180849243E-3</v>
      </c>
      <c r="R281" s="84">
        <f>P281/'סכום נכסי הקרן'!$C$42</f>
        <v>9.0312438694165791E-5</v>
      </c>
    </row>
    <row r="282" spans="2:18">
      <c r="B282" s="76" t="s">
        <v>1761</v>
      </c>
      <c r="C282" s="86" t="s">
        <v>1507</v>
      </c>
      <c r="D282" s="73">
        <v>9048</v>
      </c>
      <c r="E282" s="73"/>
      <c r="F282" s="73" t="s">
        <v>527</v>
      </c>
      <c r="G282" s="93">
        <v>44677</v>
      </c>
      <c r="H282" s="73"/>
      <c r="I282" s="83">
        <v>3.4199999997663211</v>
      </c>
      <c r="J282" s="86" t="s">
        <v>811</v>
      </c>
      <c r="K282" s="86" t="s">
        <v>1478</v>
      </c>
      <c r="L282" s="87">
        <v>6.54E-2</v>
      </c>
      <c r="M282" s="87">
        <v>7.3299999994278886E-2</v>
      </c>
      <c r="N282" s="83">
        <v>14569.635614999999</v>
      </c>
      <c r="O282" s="85">
        <v>98.33</v>
      </c>
      <c r="P282" s="83">
        <v>4.9640706479999999</v>
      </c>
      <c r="Q282" s="84">
        <f t="shared" si="4"/>
        <v>5.4516974478841318E-3</v>
      </c>
      <c r="R282" s="84">
        <f>P282/'סכום נכסי הקרן'!$C$42</f>
        <v>2.8893387056264655E-4</v>
      </c>
    </row>
    <row r="283" spans="2:18">
      <c r="B283" s="76" t="s">
        <v>1761</v>
      </c>
      <c r="C283" s="86" t="s">
        <v>1507</v>
      </c>
      <c r="D283" s="73">
        <v>9074</v>
      </c>
      <c r="E283" s="73"/>
      <c r="F283" s="73" t="s">
        <v>527</v>
      </c>
      <c r="G283" s="93">
        <v>44684</v>
      </c>
      <c r="H283" s="73"/>
      <c r="I283" s="83">
        <v>3.3499999970133456</v>
      </c>
      <c r="J283" s="86" t="s">
        <v>811</v>
      </c>
      <c r="K283" s="86" t="s">
        <v>1478</v>
      </c>
      <c r="L283" s="87">
        <v>6.4699999999999994E-2</v>
      </c>
      <c r="M283" s="87">
        <v>8.1099999970133466E-2</v>
      </c>
      <c r="N283" s="83">
        <v>737.03319399999998</v>
      </c>
      <c r="O283" s="85">
        <v>98.33</v>
      </c>
      <c r="P283" s="83">
        <v>0.251117125</v>
      </c>
      <c r="Q283" s="84">
        <f t="shared" si="4"/>
        <v>2.7578467079916958E-4</v>
      </c>
      <c r="R283" s="84">
        <f>P283/'סכום נכסי הקרן'!$C$42</f>
        <v>1.4616279266703524E-5</v>
      </c>
    </row>
    <row r="284" spans="2:18">
      <c r="B284" s="76" t="s">
        <v>1761</v>
      </c>
      <c r="C284" s="86" t="s">
        <v>1507</v>
      </c>
      <c r="D284" s="73">
        <v>9220</v>
      </c>
      <c r="E284" s="73"/>
      <c r="F284" s="73" t="s">
        <v>527</v>
      </c>
      <c r="G284" s="93">
        <v>44811</v>
      </c>
      <c r="H284" s="73"/>
      <c r="I284" s="83">
        <v>3.389999998385377</v>
      </c>
      <c r="J284" s="86" t="s">
        <v>811</v>
      </c>
      <c r="K284" s="86" t="s">
        <v>1478</v>
      </c>
      <c r="L284" s="87">
        <v>6.5199999999999994E-2</v>
      </c>
      <c r="M284" s="87">
        <v>7.7499999946179246E-2</v>
      </c>
      <c r="N284" s="83">
        <v>1090.6638780000001</v>
      </c>
      <c r="O284" s="85">
        <v>98.33</v>
      </c>
      <c r="P284" s="83">
        <v>0.37160384000000002</v>
      </c>
      <c r="Q284" s="84">
        <f t="shared" si="4"/>
        <v>4.0810694484538757E-4</v>
      </c>
      <c r="R284" s="84">
        <f>P284/'סכום נכסי הקרן'!$C$42</f>
        <v>2.1629211874815045E-5</v>
      </c>
    </row>
    <row r="285" spans="2:18">
      <c r="B285" s="76" t="s">
        <v>1762</v>
      </c>
      <c r="C285" s="86" t="s">
        <v>1507</v>
      </c>
      <c r="D285" s="73" t="s">
        <v>1686</v>
      </c>
      <c r="E285" s="73"/>
      <c r="F285" s="73" t="s">
        <v>527</v>
      </c>
      <c r="G285" s="93">
        <v>42870</v>
      </c>
      <c r="H285" s="73"/>
      <c r="I285" s="83">
        <v>1.2000000001509104</v>
      </c>
      <c r="J285" s="86" t="s">
        <v>765</v>
      </c>
      <c r="K285" s="86" t="s">
        <v>121</v>
      </c>
      <c r="L285" s="87">
        <v>7.5953999999999994E-2</v>
      </c>
      <c r="M285" s="87">
        <v>8.1199999993359959E-2</v>
      </c>
      <c r="N285" s="83">
        <v>369.23013599999996</v>
      </c>
      <c r="O285" s="85">
        <v>99.29</v>
      </c>
      <c r="P285" s="83">
        <v>1.325290074</v>
      </c>
      <c r="Q285" s="84">
        <f t="shared" si="4"/>
        <v>1.4554749572395634E-3</v>
      </c>
      <c r="R285" s="84">
        <f>P285/'סכום נכסי הקרן'!$C$42</f>
        <v>7.7138545732291977E-5</v>
      </c>
    </row>
    <row r="286" spans="2:18">
      <c r="B286" s="76" t="s">
        <v>1763</v>
      </c>
      <c r="C286" s="86" t="s">
        <v>1507</v>
      </c>
      <c r="D286" s="73">
        <v>8702</v>
      </c>
      <c r="E286" s="73"/>
      <c r="F286" s="73" t="s">
        <v>527</v>
      </c>
      <c r="G286" s="93">
        <v>44497</v>
      </c>
      <c r="H286" s="73"/>
      <c r="I286" s="83">
        <v>0.29999996183935812</v>
      </c>
      <c r="J286" s="86" t="s">
        <v>733</v>
      </c>
      <c r="K286" s="86" t="s">
        <v>121</v>
      </c>
      <c r="L286" s="87">
        <v>6.6985000000000003E-2</v>
      </c>
      <c r="M286" s="87">
        <v>4.8999998091967895E-2</v>
      </c>
      <c r="N286" s="83">
        <v>3.5914410000000005</v>
      </c>
      <c r="O286" s="85">
        <v>100.92</v>
      </c>
      <c r="P286" s="83">
        <v>1.3102505E-2</v>
      </c>
      <c r="Q286" s="84">
        <f t="shared" si="4"/>
        <v>1.4389580272828759E-5</v>
      </c>
      <c r="R286" s="84">
        <f>P286/'סכום נכסי הקרן'!$C$42</f>
        <v>7.6263166908023203E-7</v>
      </c>
    </row>
    <row r="287" spans="2:18">
      <c r="B287" s="76" t="s">
        <v>1763</v>
      </c>
      <c r="C287" s="86" t="s">
        <v>1507</v>
      </c>
      <c r="D287" s="73">
        <v>9118</v>
      </c>
      <c r="E287" s="73"/>
      <c r="F287" s="73" t="s">
        <v>527</v>
      </c>
      <c r="G287" s="93">
        <v>44733</v>
      </c>
      <c r="H287" s="73"/>
      <c r="I287" s="83">
        <v>0.3000000057497525</v>
      </c>
      <c r="J287" s="86" t="s">
        <v>733</v>
      </c>
      <c r="K287" s="86" t="s">
        <v>121</v>
      </c>
      <c r="L287" s="87">
        <v>6.6985000000000003E-2</v>
      </c>
      <c r="M287" s="87">
        <v>4.8999999980834159E-2</v>
      </c>
      <c r="N287" s="83">
        <v>14.301664000000001</v>
      </c>
      <c r="O287" s="85">
        <v>100.92</v>
      </c>
      <c r="P287" s="83">
        <v>5.2176159E-2</v>
      </c>
      <c r="Q287" s="84">
        <f t="shared" si="4"/>
        <v>5.7301487636018966E-5</v>
      </c>
      <c r="R287" s="84">
        <f>P287/'סכום נכסי הקרן'!$C$42</f>
        <v>3.0369147902912893E-6</v>
      </c>
    </row>
    <row r="288" spans="2:18">
      <c r="B288" s="76" t="s">
        <v>1763</v>
      </c>
      <c r="C288" s="86" t="s">
        <v>1507</v>
      </c>
      <c r="D288" s="73">
        <v>9233</v>
      </c>
      <c r="E288" s="73"/>
      <c r="F288" s="73" t="s">
        <v>527</v>
      </c>
      <c r="G288" s="93">
        <v>44819</v>
      </c>
      <c r="H288" s="73"/>
      <c r="I288" s="83">
        <v>0.29999998047154197</v>
      </c>
      <c r="J288" s="86" t="s">
        <v>733</v>
      </c>
      <c r="K288" s="86" t="s">
        <v>121</v>
      </c>
      <c r="L288" s="87">
        <v>6.6985000000000003E-2</v>
      </c>
      <c r="M288" s="87">
        <v>4.8999999414146254E-2</v>
      </c>
      <c r="N288" s="83">
        <v>2.8072199999999996</v>
      </c>
      <c r="O288" s="85">
        <v>100.92</v>
      </c>
      <c r="P288" s="83">
        <v>1.0241464E-2</v>
      </c>
      <c r="Q288" s="84">
        <f t="shared" si="4"/>
        <v>1.1247495676535588E-5</v>
      </c>
      <c r="R288" s="84">
        <f>P288/'סכום נכסי הקרן'!$C$42</f>
        <v>5.9610469785320516E-7</v>
      </c>
    </row>
    <row r="289" spans="2:18">
      <c r="B289" s="76" t="s">
        <v>1763</v>
      </c>
      <c r="C289" s="86" t="s">
        <v>1507</v>
      </c>
      <c r="D289" s="73">
        <v>9276</v>
      </c>
      <c r="E289" s="73"/>
      <c r="F289" s="73" t="s">
        <v>527</v>
      </c>
      <c r="G289" s="93">
        <v>44854</v>
      </c>
      <c r="H289" s="73"/>
      <c r="I289" s="83">
        <v>0.29999995930405038</v>
      </c>
      <c r="J289" s="86" t="s">
        <v>733</v>
      </c>
      <c r="K289" s="86" t="s">
        <v>121</v>
      </c>
      <c r="L289" s="87">
        <v>6.6985000000000003E-2</v>
      </c>
      <c r="M289" s="87">
        <v>4.8999998779121506E-2</v>
      </c>
      <c r="N289" s="83">
        <v>0.67354000000000003</v>
      </c>
      <c r="O289" s="85">
        <v>100.92</v>
      </c>
      <c r="P289" s="83">
        <v>2.4572470000000001E-3</v>
      </c>
      <c r="Q289" s="84">
        <f t="shared" si="4"/>
        <v>2.6986254122145079E-6</v>
      </c>
      <c r="R289" s="84">
        <f>P289/'סכום נכסי הקרן'!$C$42</f>
        <v>1.4302413019131784E-7</v>
      </c>
    </row>
    <row r="290" spans="2:18">
      <c r="B290" s="76" t="s">
        <v>1763</v>
      </c>
      <c r="C290" s="86" t="s">
        <v>1507</v>
      </c>
      <c r="D290" s="73">
        <v>9430</v>
      </c>
      <c r="E290" s="73"/>
      <c r="F290" s="73" t="s">
        <v>527</v>
      </c>
      <c r="G290" s="93">
        <v>44950</v>
      </c>
      <c r="H290" s="73"/>
      <c r="I290" s="83">
        <v>0.30000000744702393</v>
      </c>
      <c r="J290" s="86" t="s">
        <v>733</v>
      </c>
      <c r="K290" s="86" t="s">
        <v>121</v>
      </c>
      <c r="L290" s="87">
        <v>6.6985000000000003E-2</v>
      </c>
      <c r="M290" s="87">
        <v>4.9000000223410715E-2</v>
      </c>
      <c r="N290" s="83">
        <v>3.6807110000000001</v>
      </c>
      <c r="O290" s="85">
        <v>100.92</v>
      </c>
      <c r="P290" s="83">
        <v>1.3428183E-2</v>
      </c>
      <c r="Q290" s="84">
        <f t="shared" si="4"/>
        <v>1.4747250025604608E-5</v>
      </c>
      <c r="R290" s="84">
        <f>P290/'סכום נכסי הקרן'!$C$42</f>
        <v>7.8158776615653248E-7</v>
      </c>
    </row>
    <row r="291" spans="2:18">
      <c r="B291" s="76" t="s">
        <v>1763</v>
      </c>
      <c r="C291" s="86" t="s">
        <v>1507</v>
      </c>
      <c r="D291" s="73">
        <v>8060</v>
      </c>
      <c r="E291" s="73"/>
      <c r="F291" s="73" t="s">
        <v>527</v>
      </c>
      <c r="G291" s="93">
        <v>44150</v>
      </c>
      <c r="H291" s="73"/>
      <c r="I291" s="83">
        <v>0.29999999998862248</v>
      </c>
      <c r="J291" s="86" t="s">
        <v>733</v>
      </c>
      <c r="K291" s="86" t="s">
        <v>121</v>
      </c>
      <c r="L291" s="87">
        <v>6.6637000000000002E-2</v>
      </c>
      <c r="M291" s="87">
        <v>4.8600000000318576E-2</v>
      </c>
      <c r="N291" s="83">
        <v>4818.3157579999997</v>
      </c>
      <c r="O291" s="85">
        <v>100.92</v>
      </c>
      <c r="P291" s="83">
        <v>17.578459503999998</v>
      </c>
      <c r="Q291" s="84">
        <f t="shared" si="4"/>
        <v>1.9305213324129818E-2</v>
      </c>
      <c r="R291" s="84">
        <f>P291/'סכום נכסי הקרן'!$C$42</f>
        <v>1.0231547258630915E-3</v>
      </c>
    </row>
    <row r="292" spans="2:18">
      <c r="B292" s="76" t="s">
        <v>1763</v>
      </c>
      <c r="C292" s="86" t="s">
        <v>1507</v>
      </c>
      <c r="D292" s="73">
        <v>8119</v>
      </c>
      <c r="E292" s="73"/>
      <c r="F292" s="73" t="s">
        <v>527</v>
      </c>
      <c r="G292" s="93">
        <v>44169</v>
      </c>
      <c r="H292" s="73"/>
      <c r="I292" s="83">
        <v>0.30000000479885641</v>
      </c>
      <c r="J292" s="86" t="s">
        <v>733</v>
      </c>
      <c r="K292" s="86" t="s">
        <v>121</v>
      </c>
      <c r="L292" s="87">
        <v>6.6985000000000003E-2</v>
      </c>
      <c r="M292" s="87">
        <v>4.8999999664080057E-2</v>
      </c>
      <c r="N292" s="83">
        <v>11.423698</v>
      </c>
      <c r="O292" s="85">
        <v>100.92</v>
      </c>
      <c r="P292" s="83">
        <v>4.1676595999999996E-2</v>
      </c>
      <c r="Q292" s="84">
        <f t="shared" si="4"/>
        <v>4.5770539575466973E-5</v>
      </c>
      <c r="R292" s="84">
        <f>P292/'סכום נכסי הקרן'!$C$42</f>
        <v>2.4257874329422139E-6</v>
      </c>
    </row>
    <row r="293" spans="2:18">
      <c r="B293" s="76" t="s">
        <v>1763</v>
      </c>
      <c r="C293" s="86" t="s">
        <v>1507</v>
      </c>
      <c r="D293" s="73">
        <v>8418</v>
      </c>
      <c r="E293" s="73"/>
      <c r="F293" s="73" t="s">
        <v>527</v>
      </c>
      <c r="G293" s="93">
        <v>44326</v>
      </c>
      <c r="H293" s="73"/>
      <c r="I293" s="83">
        <v>0.30000001133993459</v>
      </c>
      <c r="J293" s="86" t="s">
        <v>733</v>
      </c>
      <c r="K293" s="86" t="s">
        <v>121</v>
      </c>
      <c r="L293" s="87">
        <v>6.6985000000000003E-2</v>
      </c>
      <c r="M293" s="87">
        <v>4.8999998072211108E-2</v>
      </c>
      <c r="N293" s="83">
        <v>2.4171520000000002</v>
      </c>
      <c r="O293" s="85">
        <v>100.92</v>
      </c>
      <c r="P293" s="83">
        <v>8.8183930000000008E-3</v>
      </c>
      <c r="Q293" s="84">
        <f t="shared" si="4"/>
        <v>9.6846346519883968E-6</v>
      </c>
      <c r="R293" s="84">
        <f>P293/'סכום נכסי הקרן'!$C$42</f>
        <v>5.1327481059503018E-7</v>
      </c>
    </row>
    <row r="294" spans="2:18">
      <c r="B294" s="76" t="s">
        <v>1764</v>
      </c>
      <c r="C294" s="86" t="s">
        <v>1507</v>
      </c>
      <c r="D294" s="73">
        <v>8718</v>
      </c>
      <c r="E294" s="73"/>
      <c r="F294" s="73" t="s">
        <v>527</v>
      </c>
      <c r="G294" s="93">
        <v>44508</v>
      </c>
      <c r="H294" s="73"/>
      <c r="I294" s="83">
        <v>3.3199999999187781</v>
      </c>
      <c r="J294" s="86" t="s">
        <v>765</v>
      </c>
      <c r="K294" s="86" t="s">
        <v>121</v>
      </c>
      <c r="L294" s="87">
        <v>8.4090999999999999E-2</v>
      </c>
      <c r="M294" s="87">
        <v>9.0399999997021876E-2</v>
      </c>
      <c r="N294" s="83">
        <v>4109.1373640000002</v>
      </c>
      <c r="O294" s="85">
        <v>99.46</v>
      </c>
      <c r="P294" s="83">
        <v>14.77431691</v>
      </c>
      <c r="Q294" s="84">
        <f t="shared" si="4"/>
        <v>1.6225616334636494E-2</v>
      </c>
      <c r="R294" s="84">
        <f>P294/'סכום נכסי הקרן'!$C$42</f>
        <v>8.5993952794474011E-4</v>
      </c>
    </row>
    <row r="295" spans="2:18">
      <c r="B295" s="76" t="s">
        <v>1765</v>
      </c>
      <c r="C295" s="86" t="s">
        <v>1507</v>
      </c>
      <c r="D295" s="73">
        <v>9382</v>
      </c>
      <c r="E295" s="73"/>
      <c r="F295" s="73" t="s">
        <v>527</v>
      </c>
      <c r="G295" s="93">
        <v>44341</v>
      </c>
      <c r="H295" s="73"/>
      <c r="I295" s="83">
        <v>0.95000000007257335</v>
      </c>
      <c r="J295" s="86" t="s">
        <v>811</v>
      </c>
      <c r="K295" s="86" t="s">
        <v>121</v>
      </c>
      <c r="L295" s="87">
        <v>7.2613999999999998E-2</v>
      </c>
      <c r="M295" s="87">
        <v>8.340000000014515E-2</v>
      </c>
      <c r="N295" s="83">
        <v>1529.713454</v>
      </c>
      <c r="O295" s="85">
        <v>99.67</v>
      </c>
      <c r="P295" s="83">
        <v>5.5116652880000006</v>
      </c>
      <c r="Q295" s="84">
        <f t="shared" si="4"/>
        <v>6.053082986699097E-3</v>
      </c>
      <c r="R295" s="84">
        <f>P295/'סכום נכסי הקרן'!$C$42</f>
        <v>3.208066318615424E-4</v>
      </c>
    </row>
    <row r="296" spans="2:18">
      <c r="B296" s="76" t="s">
        <v>1765</v>
      </c>
      <c r="C296" s="86" t="s">
        <v>1507</v>
      </c>
      <c r="D296" s="73">
        <v>9410</v>
      </c>
      <c r="E296" s="73"/>
      <c r="F296" s="73" t="s">
        <v>527</v>
      </c>
      <c r="G296" s="93">
        <v>44946</v>
      </c>
      <c r="H296" s="73"/>
      <c r="I296" s="83">
        <v>0.94999997397922431</v>
      </c>
      <c r="J296" s="86" t="s">
        <v>811</v>
      </c>
      <c r="K296" s="86" t="s">
        <v>121</v>
      </c>
      <c r="L296" s="87">
        <v>7.2613999999999998E-2</v>
      </c>
      <c r="M296" s="87">
        <v>8.339999877702356E-2</v>
      </c>
      <c r="N296" s="83">
        <v>4.2664530000000003</v>
      </c>
      <c r="O296" s="85">
        <v>99.67</v>
      </c>
      <c r="P296" s="83">
        <v>1.5372332000000002E-2</v>
      </c>
      <c r="Q296" s="84">
        <f t="shared" si="4"/>
        <v>1.688237518662075E-5</v>
      </c>
      <c r="R296" s="84">
        <f>P296/'סכום נכסי הקרן'!$C$42</f>
        <v>8.9474701294259865E-7</v>
      </c>
    </row>
    <row r="297" spans="2:18">
      <c r="B297" s="76" t="s">
        <v>1765</v>
      </c>
      <c r="C297" s="86" t="s">
        <v>1507</v>
      </c>
      <c r="D297" s="73">
        <v>9460</v>
      </c>
      <c r="E297" s="73"/>
      <c r="F297" s="73" t="s">
        <v>527</v>
      </c>
      <c r="G297" s="93">
        <v>44978</v>
      </c>
      <c r="H297" s="73"/>
      <c r="I297" s="83">
        <v>0.94999995474755539</v>
      </c>
      <c r="J297" s="86" t="s">
        <v>811</v>
      </c>
      <c r="K297" s="86" t="s">
        <v>121</v>
      </c>
      <c r="L297" s="87">
        <v>7.2613999999999998E-2</v>
      </c>
      <c r="M297" s="87">
        <v>8.3399998123214414E-2</v>
      </c>
      <c r="N297" s="83">
        <v>5.8265140000000004</v>
      </c>
      <c r="O297" s="85">
        <v>99.67</v>
      </c>
      <c r="P297" s="83">
        <v>2.0993341000000002E-2</v>
      </c>
      <c r="Q297" s="84">
        <f t="shared" si="4"/>
        <v>2.3055542853398432E-5</v>
      </c>
      <c r="R297" s="84">
        <f>P297/'סכום נכסי הקרן'!$C$42</f>
        <v>1.2219179986117517E-6</v>
      </c>
    </row>
    <row r="298" spans="2:18">
      <c r="B298" s="76" t="s">
        <v>1765</v>
      </c>
      <c r="C298" s="86" t="s">
        <v>1507</v>
      </c>
      <c r="D298" s="73">
        <v>9511</v>
      </c>
      <c r="E298" s="73"/>
      <c r="F298" s="73" t="s">
        <v>527</v>
      </c>
      <c r="G298" s="93">
        <v>45005</v>
      </c>
      <c r="H298" s="73"/>
      <c r="I298" s="83">
        <v>0.95000001834501546</v>
      </c>
      <c r="J298" s="86" t="s">
        <v>811</v>
      </c>
      <c r="K298" s="86" t="s">
        <v>121</v>
      </c>
      <c r="L298" s="87">
        <v>7.2568999999999995E-2</v>
      </c>
      <c r="M298" s="87">
        <v>8.3099999412959508E-2</v>
      </c>
      <c r="N298" s="83">
        <v>3.0254889999999999</v>
      </c>
      <c r="O298" s="85">
        <v>99.68</v>
      </c>
      <c r="P298" s="83">
        <v>1.0902143999999999E-2</v>
      </c>
      <c r="Q298" s="84">
        <f t="shared" si="4"/>
        <v>1.1973075090140274E-5</v>
      </c>
      <c r="R298" s="84">
        <f>P298/'סכום נכסי הקרן'!$C$42</f>
        <v>6.3455959568594221E-7</v>
      </c>
    </row>
    <row r="299" spans="2:18">
      <c r="B299" s="76" t="s">
        <v>1766</v>
      </c>
      <c r="C299" s="86" t="s">
        <v>1507</v>
      </c>
      <c r="D299" s="73">
        <v>8806</v>
      </c>
      <c r="E299" s="73"/>
      <c r="F299" s="73" t="s">
        <v>527</v>
      </c>
      <c r="G299" s="93">
        <v>44137</v>
      </c>
      <c r="H299" s="73"/>
      <c r="I299" s="83">
        <v>0.46000000000394442</v>
      </c>
      <c r="J299" s="86" t="s">
        <v>733</v>
      </c>
      <c r="K299" s="86" t="s">
        <v>121</v>
      </c>
      <c r="L299" s="87">
        <v>6.7805000000000004E-2</v>
      </c>
      <c r="M299" s="87">
        <v>5.2099999999053355E-2</v>
      </c>
      <c r="N299" s="83">
        <v>5530.3249539999997</v>
      </c>
      <c r="O299" s="85">
        <v>101.45</v>
      </c>
      <c r="P299" s="83">
        <v>20.282011451999999</v>
      </c>
      <c r="Q299" s="84">
        <f t="shared" si="4"/>
        <v>2.2274338524044538E-2</v>
      </c>
      <c r="R299" s="84">
        <f>P299/'סכום נכסי הקרן'!$C$42</f>
        <v>1.18051504242457E-3</v>
      </c>
    </row>
    <row r="300" spans="2:18">
      <c r="B300" s="76" t="s">
        <v>1766</v>
      </c>
      <c r="C300" s="86" t="s">
        <v>1507</v>
      </c>
      <c r="D300" s="73">
        <v>9044</v>
      </c>
      <c r="E300" s="73"/>
      <c r="F300" s="73" t="s">
        <v>527</v>
      </c>
      <c r="G300" s="93">
        <v>44679</v>
      </c>
      <c r="H300" s="73"/>
      <c r="I300" s="83">
        <v>0.45999999805328756</v>
      </c>
      <c r="J300" s="86" t="s">
        <v>733</v>
      </c>
      <c r="K300" s="86" t="s">
        <v>121</v>
      </c>
      <c r="L300" s="87">
        <v>6.7805000000000004E-2</v>
      </c>
      <c r="M300" s="87">
        <v>5.2099999994846942E-2</v>
      </c>
      <c r="N300" s="83">
        <v>47.623000000000005</v>
      </c>
      <c r="O300" s="85">
        <v>101.45</v>
      </c>
      <c r="P300" s="83">
        <v>0.174653429</v>
      </c>
      <c r="Q300" s="84">
        <f t="shared" si="4"/>
        <v>1.9180985136203331E-4</v>
      </c>
      <c r="R300" s="84">
        <f>P300/'סכום נכסי הקרן'!$C$42</f>
        <v>1.0165707707713587E-5</v>
      </c>
    </row>
    <row r="301" spans="2:18">
      <c r="B301" s="76" t="s">
        <v>1766</v>
      </c>
      <c r="C301" s="86" t="s">
        <v>1507</v>
      </c>
      <c r="D301" s="73">
        <v>9224</v>
      </c>
      <c r="E301" s="73"/>
      <c r="F301" s="73" t="s">
        <v>527</v>
      </c>
      <c r="G301" s="93">
        <v>44810</v>
      </c>
      <c r="H301" s="73"/>
      <c r="I301" s="83">
        <v>0.45999999860780977</v>
      </c>
      <c r="J301" s="86" t="s">
        <v>733</v>
      </c>
      <c r="K301" s="86" t="s">
        <v>121</v>
      </c>
      <c r="L301" s="87">
        <v>6.7805000000000004E-2</v>
      </c>
      <c r="M301" s="87">
        <v>5.2099999954437412E-2</v>
      </c>
      <c r="N301" s="83">
        <v>86.177466999999993</v>
      </c>
      <c r="O301" s="85">
        <v>101.45</v>
      </c>
      <c r="P301" s="83">
        <v>0.31604876399999998</v>
      </c>
      <c r="Q301" s="84">
        <f t="shared" si="4"/>
        <v>3.4709462501302706E-4</v>
      </c>
      <c r="R301" s="84">
        <f>P301/'סכום נכסי הקרן'!$C$42</f>
        <v>1.8395627126268172E-5</v>
      </c>
    </row>
    <row r="302" spans="2:18">
      <c r="B302" s="76" t="s">
        <v>1767</v>
      </c>
      <c r="C302" s="86" t="s">
        <v>1507</v>
      </c>
      <c r="D302" s="73" t="s">
        <v>1687</v>
      </c>
      <c r="E302" s="73"/>
      <c r="F302" s="73" t="s">
        <v>527</v>
      </c>
      <c r="G302" s="93">
        <v>42921</v>
      </c>
      <c r="H302" s="73"/>
      <c r="I302" s="83">
        <v>1.1399999997809134</v>
      </c>
      <c r="J302" s="86" t="s">
        <v>765</v>
      </c>
      <c r="K302" s="86" t="s">
        <v>121</v>
      </c>
      <c r="L302" s="87">
        <v>7.8939999999999996E-2</v>
      </c>
      <c r="M302" s="87">
        <v>0.57129999991825331</v>
      </c>
      <c r="N302" s="83">
        <v>617.40448000000004</v>
      </c>
      <c r="O302" s="85">
        <v>65.441845000000001</v>
      </c>
      <c r="P302" s="83">
        <v>1.4606078379999996</v>
      </c>
      <c r="Q302" s="84">
        <f t="shared" si="4"/>
        <v>1.6040851525737909E-3</v>
      </c>
      <c r="R302" s="84">
        <f>P302/'סכום נכסי הקרן'!$C$42</f>
        <v>8.5014719961229465E-5</v>
      </c>
    </row>
    <row r="303" spans="2:18">
      <c r="B303" s="76" t="s">
        <v>1767</v>
      </c>
      <c r="C303" s="86" t="s">
        <v>1507</v>
      </c>
      <c r="D303" s="73">
        <v>6497</v>
      </c>
      <c r="E303" s="73"/>
      <c r="F303" s="73" t="s">
        <v>527</v>
      </c>
      <c r="G303" s="93">
        <v>43342</v>
      </c>
      <c r="H303" s="73"/>
      <c r="I303" s="83">
        <v>2.0899999975471384</v>
      </c>
      <c r="J303" s="86" t="s">
        <v>765</v>
      </c>
      <c r="K303" s="86" t="s">
        <v>121</v>
      </c>
      <c r="L303" s="87">
        <v>7.8939999999999996E-2</v>
      </c>
      <c r="M303" s="87">
        <v>0.57129999991825331</v>
      </c>
      <c r="N303" s="83">
        <v>117.18502700000001</v>
      </c>
      <c r="O303" s="85">
        <v>65.441845000000001</v>
      </c>
      <c r="P303" s="83">
        <v>0.27722725200000004</v>
      </c>
      <c r="Q303" s="84">
        <f t="shared" si="4"/>
        <v>3.0445962787037497E-4</v>
      </c>
      <c r="R303" s="84">
        <f>P303/'סכום נכסי הקרן'!$C$42</f>
        <v>1.6136019937201788E-5</v>
      </c>
    </row>
    <row r="304" spans="2:18">
      <c r="B304" s="76" t="s">
        <v>1768</v>
      </c>
      <c r="C304" s="86" t="s">
        <v>1507</v>
      </c>
      <c r="D304" s="73">
        <v>9405</v>
      </c>
      <c r="E304" s="73"/>
      <c r="F304" s="73" t="s">
        <v>527</v>
      </c>
      <c r="G304" s="93">
        <v>43866</v>
      </c>
      <c r="H304" s="73"/>
      <c r="I304" s="83">
        <v>1.5100000000386853</v>
      </c>
      <c r="J304" s="86" t="s">
        <v>733</v>
      </c>
      <c r="K304" s="86" t="s">
        <v>121</v>
      </c>
      <c r="L304" s="87">
        <v>7.2346000000000008E-2</v>
      </c>
      <c r="M304" s="87">
        <v>7.9000000001406737E-2</v>
      </c>
      <c r="N304" s="83">
        <v>4710.9341560000003</v>
      </c>
      <c r="O304" s="85">
        <v>100.18</v>
      </c>
      <c r="P304" s="83">
        <v>17.060681334000002</v>
      </c>
      <c r="Q304" s="84">
        <f t="shared" si="4"/>
        <v>1.8736573164043386E-2</v>
      </c>
      <c r="R304" s="84">
        <f>P304/'סכום נכסי הקרן'!$C$42</f>
        <v>9.9301743303241495E-4</v>
      </c>
    </row>
    <row r="305" spans="2:18">
      <c r="B305" s="76" t="s">
        <v>1768</v>
      </c>
      <c r="C305" s="86" t="s">
        <v>1507</v>
      </c>
      <c r="D305" s="73">
        <v>9439</v>
      </c>
      <c r="E305" s="73"/>
      <c r="F305" s="73" t="s">
        <v>527</v>
      </c>
      <c r="G305" s="93">
        <v>44953</v>
      </c>
      <c r="H305" s="73"/>
      <c r="I305" s="83">
        <v>1.509999999591811</v>
      </c>
      <c r="J305" s="86" t="s">
        <v>733</v>
      </c>
      <c r="K305" s="86" t="s">
        <v>121</v>
      </c>
      <c r="L305" s="87">
        <v>7.1706000000000006E-2</v>
      </c>
      <c r="M305" s="87">
        <v>7.8299999865297593E-2</v>
      </c>
      <c r="N305" s="83">
        <v>13.529423</v>
      </c>
      <c r="O305" s="85">
        <v>100.18</v>
      </c>
      <c r="P305" s="83">
        <v>4.8996902000000002E-2</v>
      </c>
      <c r="Q305" s="84">
        <f t="shared" si="4"/>
        <v>5.3809928288439809E-5</v>
      </c>
      <c r="R305" s="84">
        <f>P305/'סכום נכסי הקרן'!$C$42</f>
        <v>2.8518660479061494E-6</v>
      </c>
    </row>
    <row r="306" spans="2:18">
      <c r="B306" s="76" t="s">
        <v>1768</v>
      </c>
      <c r="C306" s="86" t="s">
        <v>1507</v>
      </c>
      <c r="D306" s="73">
        <v>9447</v>
      </c>
      <c r="E306" s="73"/>
      <c r="F306" s="73" t="s">
        <v>527</v>
      </c>
      <c r="G306" s="93">
        <v>44959</v>
      </c>
      <c r="H306" s="73"/>
      <c r="I306" s="83">
        <v>1.5100000039937496</v>
      </c>
      <c r="J306" s="86" t="s">
        <v>733</v>
      </c>
      <c r="K306" s="86" t="s">
        <v>121</v>
      </c>
      <c r="L306" s="87">
        <v>7.1905999999999998E-2</v>
      </c>
      <c r="M306" s="87">
        <v>7.8499999945539772E-2</v>
      </c>
      <c r="N306" s="83">
        <v>7.6054079999999997</v>
      </c>
      <c r="O306" s="85">
        <v>100.18</v>
      </c>
      <c r="P306" s="83">
        <v>2.7543039000000002E-2</v>
      </c>
      <c r="Q306" s="84">
        <f t="shared" si="4"/>
        <v>3.0248625789355027E-5</v>
      </c>
      <c r="R306" s="84">
        <f>P306/'סכום נכסי הקרן'!$C$42</f>
        <v>1.6031433534359977E-6</v>
      </c>
    </row>
    <row r="307" spans="2:18">
      <c r="B307" s="76" t="s">
        <v>1768</v>
      </c>
      <c r="C307" s="86" t="s">
        <v>1507</v>
      </c>
      <c r="D307" s="73">
        <v>9467</v>
      </c>
      <c r="E307" s="73"/>
      <c r="F307" s="73" t="s">
        <v>527</v>
      </c>
      <c r="G307" s="93">
        <v>44966</v>
      </c>
      <c r="H307" s="73"/>
      <c r="I307" s="83">
        <v>1.5099999927269783</v>
      </c>
      <c r="J307" s="86" t="s">
        <v>733</v>
      </c>
      <c r="K307" s="86" t="s">
        <v>121</v>
      </c>
      <c r="L307" s="87">
        <v>7.1706000000000006E-2</v>
      </c>
      <c r="M307" s="87">
        <v>7.7799999903026371E-2</v>
      </c>
      <c r="N307" s="83">
        <v>11.395512000000002</v>
      </c>
      <c r="O307" s="85">
        <v>100.13</v>
      </c>
      <c r="P307" s="83">
        <v>4.124833E-2</v>
      </c>
      <c r="Q307" s="84">
        <f t="shared" si="4"/>
        <v>4.5300204476558546E-5</v>
      </c>
      <c r="R307" s="84">
        <f>P307/'סכום נכסי הקרן'!$C$42</f>
        <v>2.4008601984637446E-6</v>
      </c>
    </row>
    <row r="308" spans="2:18">
      <c r="B308" s="76" t="s">
        <v>1768</v>
      </c>
      <c r="C308" s="86" t="s">
        <v>1507</v>
      </c>
      <c r="D308" s="73">
        <v>9491</v>
      </c>
      <c r="E308" s="73"/>
      <c r="F308" s="73" t="s">
        <v>527</v>
      </c>
      <c r="G308" s="93">
        <v>44986</v>
      </c>
      <c r="H308" s="73"/>
      <c r="I308" s="83">
        <v>1.5099999993144542</v>
      </c>
      <c r="J308" s="86" t="s">
        <v>733</v>
      </c>
      <c r="K308" s="86" t="s">
        <v>121</v>
      </c>
      <c r="L308" s="87">
        <v>7.1706000000000006E-2</v>
      </c>
      <c r="M308" s="87">
        <v>7.7700000001869676E-2</v>
      </c>
      <c r="N308" s="83">
        <v>44.328558000000001</v>
      </c>
      <c r="O308" s="85">
        <v>100.13</v>
      </c>
      <c r="P308" s="83">
        <v>0.16045606100000001</v>
      </c>
      <c r="Q308" s="84">
        <f t="shared" si="4"/>
        <v>1.7621785834246261E-4</v>
      </c>
      <c r="R308" s="84">
        <f>P308/'סכום נכסי הקרן'!$C$42</f>
        <v>9.3393495071720661E-6</v>
      </c>
    </row>
    <row r="309" spans="2:18">
      <c r="B309" s="76" t="s">
        <v>1768</v>
      </c>
      <c r="C309" s="86" t="s">
        <v>1507</v>
      </c>
      <c r="D309" s="73">
        <v>9510</v>
      </c>
      <c r="E309" s="73"/>
      <c r="F309" s="73" t="s">
        <v>527</v>
      </c>
      <c r="G309" s="93">
        <v>44994</v>
      </c>
      <c r="H309" s="73"/>
      <c r="I309" s="83">
        <v>1.5199999948917622</v>
      </c>
      <c r="J309" s="86" t="s">
        <v>733</v>
      </c>
      <c r="K309" s="86" t="s">
        <v>121</v>
      </c>
      <c r="L309" s="87">
        <v>7.1706000000000006E-2</v>
      </c>
      <c r="M309" s="87">
        <v>7.6499998818720091E-2</v>
      </c>
      <c r="N309" s="83">
        <v>8.6523280000000007</v>
      </c>
      <c r="O309" s="85">
        <v>100.14</v>
      </c>
      <c r="P309" s="83">
        <v>3.1321957999999997E-2</v>
      </c>
      <c r="Q309" s="84">
        <f t="shared" si="4"/>
        <v>3.4398752676924827E-5</v>
      </c>
      <c r="R309" s="84">
        <f>P309/'סכום נכסי הקרן'!$C$42</f>
        <v>1.8230954392614944E-6</v>
      </c>
    </row>
    <row r="310" spans="2:18">
      <c r="B310" s="76" t="s">
        <v>1769</v>
      </c>
      <c r="C310" s="86" t="s">
        <v>1507</v>
      </c>
      <c r="D310" s="73">
        <v>8061</v>
      </c>
      <c r="E310" s="73"/>
      <c r="F310" s="73" t="s">
        <v>527</v>
      </c>
      <c r="G310" s="93">
        <v>44136</v>
      </c>
      <c r="H310" s="73"/>
      <c r="I310" s="83">
        <v>3.9999999975121381E-2</v>
      </c>
      <c r="J310" s="86" t="s">
        <v>733</v>
      </c>
      <c r="K310" s="86" t="s">
        <v>121</v>
      </c>
      <c r="L310" s="87">
        <v>6.6089999999999996E-2</v>
      </c>
      <c r="M310" s="87">
        <v>0.12779999999648145</v>
      </c>
      <c r="N310" s="83">
        <v>3102.7364480000001</v>
      </c>
      <c r="O310" s="85">
        <v>100.35</v>
      </c>
      <c r="P310" s="83">
        <v>11.254644582000001</v>
      </c>
      <c r="Q310" s="84">
        <f t="shared" si="4"/>
        <v>1.2360202240323227E-2</v>
      </c>
      <c r="R310" s="84">
        <f>P310/'סכום נכסי הקרן'!$C$42</f>
        <v>6.5507690189589335E-4</v>
      </c>
    </row>
    <row r="311" spans="2:18">
      <c r="B311" s="76" t="s">
        <v>1769</v>
      </c>
      <c r="C311" s="86" t="s">
        <v>1507</v>
      </c>
      <c r="D311" s="73">
        <v>9119</v>
      </c>
      <c r="E311" s="73"/>
      <c r="F311" s="73" t="s">
        <v>527</v>
      </c>
      <c r="G311" s="93">
        <v>44734</v>
      </c>
      <c r="H311" s="73"/>
      <c r="I311" s="83">
        <v>3.9999998258848382E-2</v>
      </c>
      <c r="J311" s="86" t="s">
        <v>733</v>
      </c>
      <c r="K311" s="86" t="s">
        <v>121</v>
      </c>
      <c r="L311" s="87">
        <v>6.6089999999999996E-2</v>
      </c>
      <c r="M311" s="87">
        <v>0.12780000053105123</v>
      </c>
      <c r="N311" s="83">
        <v>6.3333940000000011</v>
      </c>
      <c r="O311" s="85">
        <v>100.35</v>
      </c>
      <c r="P311" s="83">
        <v>2.2973301000000002E-2</v>
      </c>
      <c r="Q311" s="84">
        <f t="shared" ref="Q311:Q342" si="5">IFERROR(P311/$P$10,0)</f>
        <v>2.5229996773239714E-5</v>
      </c>
      <c r="R311" s="84">
        <f>P311/'סכום נכסי הקרן'!$C$42</f>
        <v>1.3371616256519319E-6</v>
      </c>
    </row>
    <row r="312" spans="2:18">
      <c r="B312" s="76" t="s">
        <v>1769</v>
      </c>
      <c r="C312" s="86" t="s">
        <v>1507</v>
      </c>
      <c r="D312" s="73">
        <v>9446</v>
      </c>
      <c r="E312" s="73"/>
      <c r="F312" s="73" t="s">
        <v>527</v>
      </c>
      <c r="G312" s="93">
        <v>44958</v>
      </c>
      <c r="H312" s="73"/>
      <c r="I312" s="83">
        <v>3.9999991741898118E-2</v>
      </c>
      <c r="J312" s="86" t="s">
        <v>733</v>
      </c>
      <c r="K312" s="86" t="s">
        <v>121</v>
      </c>
      <c r="L312" s="87">
        <v>6.6089999999999996E-2</v>
      </c>
      <c r="M312" s="87">
        <v>0.12779999985204235</v>
      </c>
      <c r="N312" s="83">
        <v>16.024115999999999</v>
      </c>
      <c r="O312" s="85">
        <v>100.35</v>
      </c>
      <c r="P312" s="83">
        <v>5.8124737000000003E-2</v>
      </c>
      <c r="Q312" s="84">
        <f t="shared" si="5"/>
        <v>6.3834401810841502E-5</v>
      </c>
      <c r="R312" s="84">
        <f>P312/'סכום נכסי הקרן'!$C$42</f>
        <v>3.3831519387445013E-6</v>
      </c>
    </row>
    <row r="313" spans="2:18">
      <c r="B313" s="76" t="s">
        <v>1769</v>
      </c>
      <c r="C313" s="86" t="s">
        <v>1507</v>
      </c>
      <c r="D313" s="73">
        <v>8073</v>
      </c>
      <c r="E313" s="73"/>
      <c r="F313" s="73" t="s">
        <v>527</v>
      </c>
      <c r="G313" s="93">
        <v>44153</v>
      </c>
      <c r="H313" s="73"/>
      <c r="I313" s="83">
        <v>3.9999994526528276E-2</v>
      </c>
      <c r="J313" s="86" t="s">
        <v>733</v>
      </c>
      <c r="K313" s="86" t="s">
        <v>121</v>
      </c>
      <c r="L313" s="87">
        <v>6.6089999999999996E-2</v>
      </c>
      <c r="M313" s="87">
        <v>0.12780000121328622</v>
      </c>
      <c r="N313" s="83">
        <v>12.088195000000001</v>
      </c>
      <c r="O313" s="85">
        <v>100.35</v>
      </c>
      <c r="P313" s="83">
        <v>4.3847855999999998E-2</v>
      </c>
      <c r="Q313" s="84">
        <f t="shared" si="5"/>
        <v>4.8155085130930011E-5</v>
      </c>
      <c r="R313" s="84">
        <f>P313/'סכום נכסי הקרן'!$C$42</f>
        <v>2.5521656818195961E-6</v>
      </c>
    </row>
    <row r="314" spans="2:18">
      <c r="B314" s="76" t="s">
        <v>1769</v>
      </c>
      <c r="C314" s="86" t="s">
        <v>1507</v>
      </c>
      <c r="D314" s="73">
        <v>8531</v>
      </c>
      <c r="E314" s="73"/>
      <c r="F314" s="73" t="s">
        <v>527</v>
      </c>
      <c r="G314" s="93">
        <v>44392</v>
      </c>
      <c r="H314" s="73"/>
      <c r="I314" s="83">
        <v>4.000000413039824E-2</v>
      </c>
      <c r="J314" s="86" t="s">
        <v>733</v>
      </c>
      <c r="K314" s="86" t="s">
        <v>121</v>
      </c>
      <c r="L314" s="87">
        <v>6.6089999999999996E-2</v>
      </c>
      <c r="M314" s="87">
        <v>0.12780000063332772</v>
      </c>
      <c r="N314" s="83">
        <v>24.028334999999998</v>
      </c>
      <c r="O314" s="85">
        <v>100.35</v>
      </c>
      <c r="P314" s="83">
        <v>8.7158665999999996E-2</v>
      </c>
      <c r="Q314" s="84">
        <f t="shared" si="5"/>
        <v>9.5720369569000021E-5</v>
      </c>
      <c r="R314" s="84">
        <f>P314/'סכום נכסי הקרן'!$C$42</f>
        <v>5.0730725862257996E-6</v>
      </c>
    </row>
    <row r="315" spans="2:18">
      <c r="B315" s="76" t="s">
        <v>1769</v>
      </c>
      <c r="C315" s="86" t="s">
        <v>1507</v>
      </c>
      <c r="D315" s="73">
        <v>9005</v>
      </c>
      <c r="E315" s="73"/>
      <c r="F315" s="73" t="s">
        <v>527</v>
      </c>
      <c r="G315" s="93">
        <v>44649</v>
      </c>
      <c r="H315" s="73"/>
      <c r="I315" s="83">
        <v>3.9999993123633969E-2</v>
      </c>
      <c r="J315" s="86" t="s">
        <v>733</v>
      </c>
      <c r="K315" s="86" t="s">
        <v>121</v>
      </c>
      <c r="L315" s="87">
        <v>6.6089999999999996E-2</v>
      </c>
      <c r="M315" s="87">
        <v>0.12779999917483612</v>
      </c>
      <c r="N315" s="83">
        <v>16.036667000000001</v>
      </c>
      <c r="O315" s="85">
        <v>100.35</v>
      </c>
      <c r="P315" s="83">
        <v>5.8170260000000001E-2</v>
      </c>
      <c r="Q315" s="84">
        <f t="shared" si="5"/>
        <v>6.3884396591439566E-5</v>
      </c>
      <c r="R315" s="84">
        <f>P315/'סכום נכסי הקרן'!$C$42</f>
        <v>3.3858016062295768E-6</v>
      </c>
    </row>
    <row r="316" spans="2:18">
      <c r="B316" s="76" t="s">
        <v>1769</v>
      </c>
      <c r="C316" s="86" t="s">
        <v>1507</v>
      </c>
      <c r="D316" s="73">
        <v>9075</v>
      </c>
      <c r="E316" s="73"/>
      <c r="F316" s="73" t="s">
        <v>527</v>
      </c>
      <c r="G316" s="93">
        <v>44699</v>
      </c>
      <c r="H316" s="73"/>
      <c r="I316" s="83">
        <v>3.9999996698117372E-2</v>
      </c>
      <c r="J316" s="86" t="s">
        <v>733</v>
      </c>
      <c r="K316" s="86" t="s">
        <v>121</v>
      </c>
      <c r="L316" s="87">
        <v>6.6089999999999996E-2</v>
      </c>
      <c r="M316" s="87">
        <v>0.12780000121344184</v>
      </c>
      <c r="N316" s="83">
        <v>13.358922999999999</v>
      </c>
      <c r="O316" s="85">
        <v>100.35</v>
      </c>
      <c r="P316" s="83">
        <v>4.8457204000000004E-2</v>
      </c>
      <c r="Q316" s="84">
        <f t="shared" si="5"/>
        <v>5.3217215086339515E-5</v>
      </c>
      <c r="R316" s="84">
        <f>P316/'סכום נכסי הקרן'!$C$42</f>
        <v>2.820452910758767E-6</v>
      </c>
    </row>
    <row r="317" spans="2:18">
      <c r="B317" s="76" t="s">
        <v>1770</v>
      </c>
      <c r="C317" s="86" t="s">
        <v>1507</v>
      </c>
      <c r="D317" s="73">
        <v>6588</v>
      </c>
      <c r="E317" s="73"/>
      <c r="F317" s="73" t="s">
        <v>527</v>
      </c>
      <c r="G317" s="93">
        <v>43397</v>
      </c>
      <c r="H317" s="73"/>
      <c r="I317" s="83">
        <v>0.27</v>
      </c>
      <c r="J317" s="86" t="s">
        <v>733</v>
      </c>
      <c r="K317" s="86" t="s">
        <v>121</v>
      </c>
      <c r="L317" s="87">
        <v>6.5189999999999998E-2</v>
      </c>
      <c r="M317" s="87">
        <v>5.1199999999999996E-2</v>
      </c>
      <c r="N317" s="83">
        <v>2974.4549999999999</v>
      </c>
      <c r="O317" s="85">
        <v>100.87</v>
      </c>
      <c r="P317" s="83">
        <v>10.8462031</v>
      </c>
      <c r="Q317" s="84">
        <f t="shared" si="5"/>
        <v>1.1911639046339165E-2</v>
      </c>
      <c r="R317" s="84">
        <f>P317/'סכום נכסי הקרן'!$C$42</f>
        <v>6.3130355404071115E-4</v>
      </c>
    </row>
    <row r="318" spans="2:18">
      <c r="B318" s="76" t="s">
        <v>1771</v>
      </c>
      <c r="C318" s="86" t="s">
        <v>1507</v>
      </c>
      <c r="D318" s="73" t="s">
        <v>1688</v>
      </c>
      <c r="E318" s="73"/>
      <c r="F318" s="73" t="s">
        <v>527</v>
      </c>
      <c r="G318" s="93">
        <v>44144</v>
      </c>
      <c r="H318" s="73"/>
      <c r="I318" s="83">
        <v>0.26999999999772978</v>
      </c>
      <c r="J318" s="86" t="s">
        <v>733</v>
      </c>
      <c r="K318" s="86" t="s">
        <v>121</v>
      </c>
      <c r="L318" s="87">
        <v>7.6490000000000002E-2</v>
      </c>
      <c r="M318" s="87">
        <v>8.0599999999742711E-2</v>
      </c>
      <c r="N318" s="83">
        <v>3637.2097869999998</v>
      </c>
      <c r="O318" s="85">
        <v>100.5</v>
      </c>
      <c r="P318" s="83">
        <v>13.214256388999999</v>
      </c>
      <c r="Q318" s="84">
        <f t="shared" si="5"/>
        <v>1.4512309138997145E-2</v>
      </c>
      <c r="R318" s="84">
        <f>P318/'סכום נכסי הקרן'!$C$42</f>
        <v>7.6913616179480099E-4</v>
      </c>
    </row>
    <row r="319" spans="2:18">
      <c r="B319" s="76" t="s">
        <v>1772</v>
      </c>
      <c r="C319" s="86" t="s">
        <v>1507</v>
      </c>
      <c r="D319" s="73">
        <v>6826</v>
      </c>
      <c r="E319" s="73"/>
      <c r="F319" s="73" t="s">
        <v>527</v>
      </c>
      <c r="G319" s="93">
        <v>43550</v>
      </c>
      <c r="H319" s="73"/>
      <c r="I319" s="83">
        <v>2.3399999999026395</v>
      </c>
      <c r="J319" s="86" t="s">
        <v>765</v>
      </c>
      <c r="K319" s="86" t="s">
        <v>121</v>
      </c>
      <c r="L319" s="87">
        <v>7.9070000000000001E-2</v>
      </c>
      <c r="M319" s="87">
        <v>8.3099999996195717E-2</v>
      </c>
      <c r="N319" s="83">
        <v>1533.967083</v>
      </c>
      <c r="O319" s="85">
        <v>100.02</v>
      </c>
      <c r="P319" s="83">
        <v>5.5464002810000004</v>
      </c>
      <c r="Q319" s="84">
        <f t="shared" si="5"/>
        <v>6.0912300410257041E-3</v>
      </c>
      <c r="R319" s="84">
        <f>P319/'סכום נכסי הקרן'!$C$42</f>
        <v>3.2282838309820132E-4</v>
      </c>
    </row>
    <row r="320" spans="2:18">
      <c r="B320" s="76" t="s">
        <v>1773</v>
      </c>
      <c r="C320" s="86" t="s">
        <v>1507</v>
      </c>
      <c r="D320" s="73">
        <v>6528</v>
      </c>
      <c r="E320" s="73"/>
      <c r="F320" s="73" t="s">
        <v>527</v>
      </c>
      <c r="G320" s="93">
        <v>43373</v>
      </c>
      <c r="H320" s="73"/>
      <c r="I320" s="83">
        <v>4.5700000002103094</v>
      </c>
      <c r="J320" s="86" t="s">
        <v>765</v>
      </c>
      <c r="K320" s="86" t="s">
        <v>124</v>
      </c>
      <c r="L320" s="87">
        <v>3.032E-2</v>
      </c>
      <c r="M320" s="87">
        <v>6.7700000003104568E-2</v>
      </c>
      <c r="N320" s="83">
        <v>2638.0818380000001</v>
      </c>
      <c r="O320" s="85">
        <v>84.73</v>
      </c>
      <c r="P320" s="83">
        <v>9.9852938699999996</v>
      </c>
      <c r="Q320" s="84">
        <f t="shared" si="5"/>
        <v>1.0966161637805132E-2</v>
      </c>
      <c r="R320" s="84">
        <f>P320/'סכום נכסי הקרן'!$C$42</f>
        <v>5.8119430828949955E-4</v>
      </c>
    </row>
    <row r="321" spans="2:18">
      <c r="B321" s="76" t="s">
        <v>1774</v>
      </c>
      <c r="C321" s="86" t="s">
        <v>1507</v>
      </c>
      <c r="D321" s="73">
        <v>8860</v>
      </c>
      <c r="E321" s="73"/>
      <c r="F321" s="73" t="s">
        <v>527</v>
      </c>
      <c r="G321" s="93">
        <v>44585</v>
      </c>
      <c r="H321" s="73"/>
      <c r="I321" s="83">
        <v>2.7899999997561018</v>
      </c>
      <c r="J321" s="86" t="s">
        <v>811</v>
      </c>
      <c r="K321" s="86" t="s">
        <v>123</v>
      </c>
      <c r="L321" s="87">
        <v>4.607E-2</v>
      </c>
      <c r="M321" s="87">
        <v>6.5299999999186994E-2</v>
      </c>
      <c r="N321" s="83">
        <v>155.687727</v>
      </c>
      <c r="O321" s="85">
        <v>100.46</v>
      </c>
      <c r="P321" s="83">
        <v>0.61501138499999997</v>
      </c>
      <c r="Q321" s="84">
        <f t="shared" si="5"/>
        <v>6.7542471406506564E-4</v>
      </c>
      <c r="R321" s="84">
        <f>P321/'סכום נכסי הקרן'!$C$42</f>
        <v>3.5796754822524025E-5</v>
      </c>
    </row>
    <row r="322" spans="2:18">
      <c r="B322" s="76" t="s">
        <v>1774</v>
      </c>
      <c r="C322" s="86" t="s">
        <v>1507</v>
      </c>
      <c r="D322" s="73">
        <v>8977</v>
      </c>
      <c r="E322" s="73"/>
      <c r="F322" s="73" t="s">
        <v>527</v>
      </c>
      <c r="G322" s="93">
        <v>44553</v>
      </c>
      <c r="H322" s="73"/>
      <c r="I322" s="83">
        <v>2.7899999987871626</v>
      </c>
      <c r="J322" s="86" t="s">
        <v>811</v>
      </c>
      <c r="K322" s="86" t="s">
        <v>123</v>
      </c>
      <c r="L322" s="87">
        <v>4.607E-2</v>
      </c>
      <c r="M322" s="87">
        <v>6.5100000045205761E-2</v>
      </c>
      <c r="N322" s="83">
        <v>22.943453999999996</v>
      </c>
      <c r="O322" s="85">
        <v>100.53</v>
      </c>
      <c r="P322" s="83">
        <v>9.0696409000000006E-2</v>
      </c>
      <c r="Q322" s="84">
        <f t="shared" si="5"/>
        <v>9.9605629439775739E-5</v>
      </c>
      <c r="R322" s="84">
        <f>P322/'סכום נכסי הקרן'!$C$42</f>
        <v>5.2789870162425726E-6</v>
      </c>
    </row>
    <row r="323" spans="2:18">
      <c r="B323" s="76" t="s">
        <v>1774</v>
      </c>
      <c r="C323" s="86" t="s">
        <v>1507</v>
      </c>
      <c r="D323" s="73">
        <v>8978</v>
      </c>
      <c r="E323" s="73"/>
      <c r="F323" s="73" t="s">
        <v>527</v>
      </c>
      <c r="G323" s="93">
        <v>44553</v>
      </c>
      <c r="H323" s="73"/>
      <c r="I323" s="83">
        <v>2.7899999901104948</v>
      </c>
      <c r="J323" s="86" t="s">
        <v>811</v>
      </c>
      <c r="K323" s="86" t="s">
        <v>123</v>
      </c>
      <c r="L323" s="87">
        <v>4.607E-2</v>
      </c>
      <c r="M323" s="87">
        <v>6.6099999754912264E-2</v>
      </c>
      <c r="N323" s="83">
        <v>29.498728</v>
      </c>
      <c r="O323" s="85">
        <v>100.25</v>
      </c>
      <c r="P323" s="83">
        <v>0.11628488499999999</v>
      </c>
      <c r="Q323" s="84">
        <f t="shared" si="5"/>
        <v>1.2770769308801338E-4</v>
      </c>
      <c r="R323" s="84">
        <f>P323/'סכום נכסי הקרן'!$C$42</f>
        <v>6.7683649757319559E-6</v>
      </c>
    </row>
    <row r="324" spans="2:18">
      <c r="B324" s="76" t="s">
        <v>1774</v>
      </c>
      <c r="C324" s="86" t="s">
        <v>1507</v>
      </c>
      <c r="D324" s="73">
        <v>8979</v>
      </c>
      <c r="E324" s="73"/>
      <c r="F324" s="73" t="s">
        <v>527</v>
      </c>
      <c r="G324" s="93">
        <v>44553</v>
      </c>
      <c r="H324" s="73"/>
      <c r="I324" s="83">
        <v>2.7899999987322861</v>
      </c>
      <c r="J324" s="86" t="s">
        <v>811</v>
      </c>
      <c r="K324" s="86" t="s">
        <v>123</v>
      </c>
      <c r="L324" s="87">
        <v>4.607E-2</v>
      </c>
      <c r="M324" s="87">
        <v>6.4999999954068327E-2</v>
      </c>
      <c r="N324" s="83">
        <v>137.66072500000001</v>
      </c>
      <c r="O324" s="85">
        <v>100.55</v>
      </c>
      <c r="P324" s="83">
        <v>0.54428671099999992</v>
      </c>
      <c r="Q324" s="84">
        <f t="shared" si="5"/>
        <v>5.9775266785766891E-4</v>
      </c>
      <c r="R324" s="84">
        <f>P324/'סכום נכסי הקרן'!$C$42</f>
        <v>3.1680223199160761E-5</v>
      </c>
    </row>
    <row r="325" spans="2:18">
      <c r="B325" s="76" t="s">
        <v>1774</v>
      </c>
      <c r="C325" s="86" t="s">
        <v>1507</v>
      </c>
      <c r="D325" s="73">
        <v>8918</v>
      </c>
      <c r="E325" s="73"/>
      <c r="F325" s="73" t="s">
        <v>527</v>
      </c>
      <c r="G325" s="93">
        <v>44553</v>
      </c>
      <c r="H325" s="73"/>
      <c r="I325" s="83">
        <v>2.7900000111922951</v>
      </c>
      <c r="J325" s="86" t="s">
        <v>811</v>
      </c>
      <c r="K325" s="86" t="s">
        <v>123</v>
      </c>
      <c r="L325" s="87">
        <v>4.607E-2</v>
      </c>
      <c r="M325" s="87">
        <v>6.5100000389800614E-2</v>
      </c>
      <c r="N325" s="83">
        <v>19.665818000000002</v>
      </c>
      <c r="O325" s="85">
        <v>100.52</v>
      </c>
      <c r="P325" s="83">
        <v>7.7732046999999999E-2</v>
      </c>
      <c r="Q325" s="84">
        <f t="shared" si="5"/>
        <v>8.5367762124708053E-5</v>
      </c>
      <c r="R325" s="84">
        <f>P325/'סכום נכסי הקרן'!$C$42</f>
        <v>4.5243959643314809E-6</v>
      </c>
    </row>
    <row r="326" spans="2:18">
      <c r="B326" s="76" t="s">
        <v>1774</v>
      </c>
      <c r="C326" s="86" t="s">
        <v>1507</v>
      </c>
      <c r="D326" s="73">
        <v>9037</v>
      </c>
      <c r="E326" s="73"/>
      <c r="F326" s="73" t="s">
        <v>527</v>
      </c>
      <c r="G326" s="93">
        <v>44671</v>
      </c>
      <c r="H326" s="73"/>
      <c r="I326" s="83">
        <v>2.7900000018536244</v>
      </c>
      <c r="J326" s="86" t="s">
        <v>811</v>
      </c>
      <c r="K326" s="86" t="s">
        <v>123</v>
      </c>
      <c r="L326" s="87">
        <v>4.607E-2</v>
      </c>
      <c r="M326" s="87">
        <v>6.5300000129753705E-2</v>
      </c>
      <c r="N326" s="83">
        <v>12.291137000000001</v>
      </c>
      <c r="O326" s="85">
        <v>100.46</v>
      </c>
      <c r="P326" s="83">
        <v>4.8553528999999998E-2</v>
      </c>
      <c r="Q326" s="84">
        <f t="shared" si="5"/>
        <v>5.3323002210235295E-5</v>
      </c>
      <c r="R326" s="84">
        <f>P326/'סכום נכסי הקרן'!$C$42</f>
        <v>2.8260595100712001E-6</v>
      </c>
    </row>
    <row r="327" spans="2:18">
      <c r="B327" s="76" t="s">
        <v>1774</v>
      </c>
      <c r="C327" s="86" t="s">
        <v>1507</v>
      </c>
      <c r="D327" s="73">
        <v>9130</v>
      </c>
      <c r="E327" s="73"/>
      <c r="F327" s="73" t="s">
        <v>527</v>
      </c>
      <c r="G327" s="93">
        <v>44742</v>
      </c>
      <c r="H327" s="73"/>
      <c r="I327" s="83">
        <v>2.7899999953316126</v>
      </c>
      <c r="J327" s="86" t="s">
        <v>811</v>
      </c>
      <c r="K327" s="86" t="s">
        <v>123</v>
      </c>
      <c r="L327" s="87">
        <v>4.607E-2</v>
      </c>
      <c r="M327" s="87">
        <v>6.5299999913497539E-2</v>
      </c>
      <c r="N327" s="83">
        <v>73.746818000000005</v>
      </c>
      <c r="O327" s="85">
        <v>100.46</v>
      </c>
      <c r="P327" s="83">
        <v>0.29132118400000001</v>
      </c>
      <c r="Q327" s="84">
        <f t="shared" si="5"/>
        <v>3.1993802424372419E-4</v>
      </c>
      <c r="R327" s="84">
        <f>P327/'סכום נכסי הקרן'!$C$42</f>
        <v>1.695635764247748E-5</v>
      </c>
    </row>
    <row r="328" spans="2:18">
      <c r="B328" s="76" t="s">
        <v>1774</v>
      </c>
      <c r="C328" s="86" t="s">
        <v>1507</v>
      </c>
      <c r="D328" s="73">
        <v>9313</v>
      </c>
      <c r="E328" s="73"/>
      <c r="F328" s="73" t="s">
        <v>527</v>
      </c>
      <c r="G328" s="93">
        <v>44886</v>
      </c>
      <c r="H328" s="73"/>
      <c r="I328" s="83">
        <v>2.8100000065041044</v>
      </c>
      <c r="J328" s="86" t="s">
        <v>811</v>
      </c>
      <c r="K328" s="86" t="s">
        <v>123</v>
      </c>
      <c r="L328" s="87">
        <v>4.6409000000000006E-2</v>
      </c>
      <c r="M328" s="87">
        <v>6.3700000243525776E-2</v>
      </c>
      <c r="N328" s="83">
        <v>33.595773000000001</v>
      </c>
      <c r="O328" s="85">
        <v>100.09</v>
      </c>
      <c r="P328" s="83">
        <v>0.13222419400000002</v>
      </c>
      <c r="Q328" s="84">
        <f t="shared" si="5"/>
        <v>1.4521274012664625E-4</v>
      </c>
      <c r="R328" s="84">
        <f>P328/'סכום נכסי הקרן'!$C$42</f>
        <v>7.696112900778013E-6</v>
      </c>
    </row>
    <row r="329" spans="2:18">
      <c r="B329" s="76" t="s">
        <v>1774</v>
      </c>
      <c r="C329" s="86" t="s">
        <v>1507</v>
      </c>
      <c r="D329" s="73">
        <v>9496</v>
      </c>
      <c r="E329" s="73"/>
      <c r="F329" s="73" t="s">
        <v>527</v>
      </c>
      <c r="G329" s="93">
        <v>44985</v>
      </c>
      <c r="H329" s="73"/>
      <c r="I329" s="83">
        <v>2.83</v>
      </c>
      <c r="J329" s="86" t="s">
        <v>811</v>
      </c>
      <c r="K329" s="86" t="s">
        <v>123</v>
      </c>
      <c r="L329" s="87">
        <v>5.7419999999999999E-2</v>
      </c>
      <c r="M329" s="87">
        <v>6.6800000000000012E-2</v>
      </c>
      <c r="N329" s="83">
        <v>52.442182000000003</v>
      </c>
      <c r="O329" s="85">
        <v>98.71</v>
      </c>
      <c r="P329" s="83">
        <v>0.20355299999999998</v>
      </c>
      <c r="Q329" s="84">
        <f t="shared" si="5"/>
        <v>2.2354826296766247E-4</v>
      </c>
      <c r="R329" s="84">
        <f>P329/'סכום נכסי הקרן'!$C$42</f>
        <v>1.1847808044056344E-5</v>
      </c>
    </row>
    <row r="330" spans="2:18">
      <c r="B330" s="76" t="s">
        <v>1774</v>
      </c>
      <c r="C330" s="86" t="s">
        <v>1507</v>
      </c>
      <c r="D330" s="73">
        <v>8829</v>
      </c>
      <c r="E330" s="73"/>
      <c r="F330" s="73" t="s">
        <v>527</v>
      </c>
      <c r="G330" s="93">
        <v>44553</v>
      </c>
      <c r="H330" s="73"/>
      <c r="I330" s="83">
        <v>2.7900000001634053</v>
      </c>
      <c r="J330" s="86" t="s">
        <v>811</v>
      </c>
      <c r="K330" s="86" t="s">
        <v>123</v>
      </c>
      <c r="L330" s="87">
        <v>4.6029999999999995E-2</v>
      </c>
      <c r="M330" s="87">
        <v>6.520000000251916E-2</v>
      </c>
      <c r="N330" s="83">
        <v>1487.2275030000001</v>
      </c>
      <c r="O330" s="85">
        <v>100.46</v>
      </c>
      <c r="P330" s="83">
        <v>5.8749769760000001</v>
      </c>
      <c r="Q330" s="84">
        <f t="shared" si="5"/>
        <v>6.4520832311968403E-3</v>
      </c>
      <c r="R330" s="84">
        <f>P330/'סכום נכסי הקרן'!$C$42</f>
        <v>3.4195319879784931E-4</v>
      </c>
    </row>
    <row r="331" spans="2:18">
      <c r="B331" s="76" t="s">
        <v>1775</v>
      </c>
      <c r="C331" s="86" t="s">
        <v>1507</v>
      </c>
      <c r="D331" s="73">
        <v>7770</v>
      </c>
      <c r="E331" s="73"/>
      <c r="F331" s="73" t="s">
        <v>527</v>
      </c>
      <c r="G331" s="93">
        <v>44004</v>
      </c>
      <c r="H331" s="73"/>
      <c r="I331" s="83">
        <v>2.0499999999142919</v>
      </c>
      <c r="J331" s="86" t="s">
        <v>811</v>
      </c>
      <c r="K331" s="86" t="s">
        <v>125</v>
      </c>
      <c r="L331" s="87">
        <v>6.8784999999999999E-2</v>
      </c>
      <c r="M331" s="87">
        <v>7.4699999998140795E-2</v>
      </c>
      <c r="N331" s="83">
        <v>6183.1111469999996</v>
      </c>
      <c r="O331" s="85">
        <v>101.54</v>
      </c>
      <c r="P331" s="83">
        <v>15.167820105999999</v>
      </c>
      <c r="Q331" s="84">
        <f t="shared" si="5"/>
        <v>1.6657773836309394E-2</v>
      </c>
      <c r="R331" s="84">
        <f>P331/'סכום נכסי הקרן'!$C$42</f>
        <v>8.8284339244651931E-4</v>
      </c>
    </row>
    <row r="332" spans="2:18">
      <c r="B332" s="76" t="s">
        <v>1775</v>
      </c>
      <c r="C332" s="86" t="s">
        <v>1507</v>
      </c>
      <c r="D332" s="73">
        <v>8789</v>
      </c>
      <c r="E332" s="73"/>
      <c r="F332" s="73" t="s">
        <v>527</v>
      </c>
      <c r="G332" s="93">
        <v>44004</v>
      </c>
      <c r="H332" s="73"/>
      <c r="I332" s="83">
        <v>2.0500000007747521</v>
      </c>
      <c r="J332" s="86" t="s">
        <v>811</v>
      </c>
      <c r="K332" s="86" t="s">
        <v>125</v>
      </c>
      <c r="L332" s="87">
        <v>6.8784999999999999E-2</v>
      </c>
      <c r="M332" s="87">
        <v>7.6100000018766212E-2</v>
      </c>
      <c r="N332" s="83">
        <v>712.21521800000005</v>
      </c>
      <c r="O332" s="85">
        <v>101.27</v>
      </c>
      <c r="P332" s="83">
        <v>1.7424928930000001</v>
      </c>
      <c r="Q332" s="84">
        <f t="shared" si="5"/>
        <v>1.9136601251941606E-3</v>
      </c>
      <c r="R332" s="84">
        <f>P332/'סכום נכסי הקרן'!$C$42</f>
        <v>1.0142184745199733E-4</v>
      </c>
    </row>
    <row r="333" spans="2:18">
      <c r="B333" s="76" t="s">
        <v>1775</v>
      </c>
      <c r="C333" s="86" t="s">
        <v>1507</v>
      </c>
      <c r="D333" s="73">
        <v>8980</v>
      </c>
      <c r="E333" s="73"/>
      <c r="F333" s="73" t="s">
        <v>527</v>
      </c>
      <c r="G333" s="93">
        <v>44627</v>
      </c>
      <c r="H333" s="73"/>
      <c r="I333" s="83">
        <v>2.0499999993785152</v>
      </c>
      <c r="J333" s="86" t="s">
        <v>811</v>
      </c>
      <c r="K333" s="86" t="s">
        <v>125</v>
      </c>
      <c r="L333" s="87">
        <v>6.8784999999999999E-2</v>
      </c>
      <c r="M333" s="87">
        <v>7.7399999980338474E-2</v>
      </c>
      <c r="N333" s="83">
        <v>725.15862000000004</v>
      </c>
      <c r="O333" s="85">
        <v>101.03</v>
      </c>
      <c r="P333" s="83">
        <v>1.7699554020000003</v>
      </c>
      <c r="Q333" s="84">
        <f t="shared" si="5"/>
        <v>1.9438203104220071E-3</v>
      </c>
      <c r="R333" s="84">
        <f>P333/'סכום נכסי הקרן'!$C$42</f>
        <v>1.0302030355453658E-4</v>
      </c>
    </row>
    <row r="334" spans="2:18">
      <c r="B334" s="76" t="s">
        <v>1775</v>
      </c>
      <c r="C334" s="86" t="s">
        <v>1507</v>
      </c>
      <c r="D334" s="73">
        <v>9027</v>
      </c>
      <c r="E334" s="73"/>
      <c r="F334" s="73" t="s">
        <v>527</v>
      </c>
      <c r="G334" s="93">
        <v>44658</v>
      </c>
      <c r="H334" s="73"/>
      <c r="I334" s="83">
        <v>2.0499999998094287</v>
      </c>
      <c r="J334" s="86" t="s">
        <v>811</v>
      </c>
      <c r="K334" s="86" t="s">
        <v>125</v>
      </c>
      <c r="L334" s="87">
        <v>6.8784999999999999E-2</v>
      </c>
      <c r="M334" s="87">
        <v>7.7400000032778207E-2</v>
      </c>
      <c r="N334" s="83">
        <v>107.493897</v>
      </c>
      <c r="O334" s="85">
        <v>101.03</v>
      </c>
      <c r="P334" s="83">
        <v>0.26236936100000002</v>
      </c>
      <c r="Q334" s="84">
        <f t="shared" si="5"/>
        <v>2.881422278595038E-4</v>
      </c>
      <c r="R334" s="84">
        <f>P334/'סכום נכסי הקרן'!$C$42</f>
        <v>1.527121597701691E-5</v>
      </c>
    </row>
    <row r="335" spans="2:18">
      <c r="B335" s="76" t="s">
        <v>1775</v>
      </c>
      <c r="C335" s="86" t="s">
        <v>1507</v>
      </c>
      <c r="D335" s="73">
        <v>9126</v>
      </c>
      <c r="E335" s="73"/>
      <c r="F335" s="73" t="s">
        <v>527</v>
      </c>
      <c r="G335" s="93">
        <v>44741</v>
      </c>
      <c r="H335" s="73"/>
      <c r="I335" s="83">
        <v>2.0499999997229414</v>
      </c>
      <c r="J335" s="86" t="s">
        <v>811</v>
      </c>
      <c r="K335" s="86" t="s">
        <v>125</v>
      </c>
      <c r="L335" s="87">
        <v>6.8784999999999999E-2</v>
      </c>
      <c r="M335" s="87">
        <v>7.7399999994799809E-2</v>
      </c>
      <c r="N335" s="83">
        <v>961.19638499999996</v>
      </c>
      <c r="O335" s="85">
        <v>101.03</v>
      </c>
      <c r="P335" s="83">
        <v>2.3460725529999999</v>
      </c>
      <c r="Q335" s="84">
        <f t="shared" si="5"/>
        <v>2.5765301617724093E-3</v>
      </c>
      <c r="R335" s="84">
        <f>P335/'סכום נכסי הקרן'!$C$42</f>
        <v>1.365532184019553E-4</v>
      </c>
    </row>
    <row r="336" spans="2:18">
      <c r="B336" s="76" t="s">
        <v>1775</v>
      </c>
      <c r="C336" s="86" t="s">
        <v>1507</v>
      </c>
      <c r="D336" s="73">
        <v>9261</v>
      </c>
      <c r="E336" s="73"/>
      <c r="F336" s="73" t="s">
        <v>527</v>
      </c>
      <c r="G336" s="93">
        <v>44833</v>
      </c>
      <c r="H336" s="73"/>
      <c r="I336" s="83">
        <v>2.0399999997470952</v>
      </c>
      <c r="J336" s="86" t="s">
        <v>811</v>
      </c>
      <c r="K336" s="86" t="s">
        <v>125</v>
      </c>
      <c r="L336" s="87">
        <v>6.8784999999999999E-2</v>
      </c>
      <c r="M336" s="87">
        <v>7.8099999989021632E-2</v>
      </c>
      <c r="N336" s="83">
        <v>712.7973209999999</v>
      </c>
      <c r="O336" s="85">
        <v>101.03</v>
      </c>
      <c r="P336" s="83">
        <v>1.7397841109999999</v>
      </c>
      <c r="Q336" s="84">
        <f t="shared" si="5"/>
        <v>1.9106852561877686E-3</v>
      </c>
      <c r="R336" s="84">
        <f>P336/'סכום נכסי הקרן'!$C$42</f>
        <v>1.0126418272011326E-4</v>
      </c>
    </row>
    <row r="337" spans="2:18">
      <c r="B337" s="76" t="s">
        <v>1775</v>
      </c>
      <c r="C337" s="86" t="s">
        <v>1507</v>
      </c>
      <c r="D337" s="73">
        <v>9285</v>
      </c>
      <c r="E337" s="73"/>
      <c r="F337" s="73" t="s">
        <v>527</v>
      </c>
      <c r="G337" s="93">
        <v>44861</v>
      </c>
      <c r="H337" s="73"/>
      <c r="I337" s="83">
        <v>2.0500000003270324</v>
      </c>
      <c r="J337" s="86" t="s">
        <v>811</v>
      </c>
      <c r="K337" s="86" t="s">
        <v>125</v>
      </c>
      <c r="L337" s="87">
        <v>6.8334999999999993E-2</v>
      </c>
      <c r="M337" s="87">
        <v>7.6200000019621947E-2</v>
      </c>
      <c r="N337" s="83">
        <v>313.19881500000002</v>
      </c>
      <c r="O337" s="85">
        <v>101.03</v>
      </c>
      <c r="P337" s="83">
        <v>0.76445057499999991</v>
      </c>
      <c r="Q337" s="84">
        <f t="shared" si="5"/>
        <v>8.3954350054227039E-4</v>
      </c>
      <c r="R337" s="84">
        <f>P337/'סכום נכסי הקרן'!$C$42</f>
        <v>4.4494867045774307E-5</v>
      </c>
    </row>
    <row r="338" spans="2:18">
      <c r="B338" s="76" t="s">
        <v>1775</v>
      </c>
      <c r="C338" s="86" t="s">
        <v>1507</v>
      </c>
      <c r="D338" s="73">
        <v>9374</v>
      </c>
      <c r="E338" s="73"/>
      <c r="F338" s="73" t="s">
        <v>527</v>
      </c>
      <c r="G338" s="93">
        <v>44910</v>
      </c>
      <c r="H338" s="73"/>
      <c r="I338" s="83">
        <v>2.0500000000948395</v>
      </c>
      <c r="J338" s="86" t="s">
        <v>811</v>
      </c>
      <c r="K338" s="86" t="s">
        <v>125</v>
      </c>
      <c r="L338" s="87">
        <v>6.8334999999999993E-2</v>
      </c>
      <c r="M338" s="87">
        <v>7.5000000028451808E-2</v>
      </c>
      <c r="N338" s="83">
        <v>215.99918500000001</v>
      </c>
      <c r="O338" s="85">
        <v>101.03</v>
      </c>
      <c r="P338" s="83">
        <v>0.52720731899999995</v>
      </c>
      <c r="Q338" s="84">
        <f t="shared" si="5"/>
        <v>5.7899554605576095E-4</v>
      </c>
      <c r="R338" s="84">
        <f>P338/'סכום נכסי הקרן'!$C$42</f>
        <v>3.0686116711291792E-5</v>
      </c>
    </row>
    <row r="339" spans="2:18">
      <c r="B339" s="76" t="s">
        <v>1776</v>
      </c>
      <c r="C339" s="86" t="s">
        <v>1507</v>
      </c>
      <c r="D339" s="73">
        <v>7382</v>
      </c>
      <c r="E339" s="73"/>
      <c r="F339" s="73" t="s">
        <v>527</v>
      </c>
      <c r="G339" s="93">
        <v>43860</v>
      </c>
      <c r="H339" s="73"/>
      <c r="I339" s="83">
        <v>2.9500000001137945</v>
      </c>
      <c r="J339" s="86" t="s">
        <v>765</v>
      </c>
      <c r="K339" s="86" t="s">
        <v>121</v>
      </c>
      <c r="L339" s="87">
        <v>7.5902999999999998E-2</v>
      </c>
      <c r="M339" s="87">
        <v>8.3600000003294608E-2</v>
      </c>
      <c r="N339" s="83">
        <v>2560.9285410000002</v>
      </c>
      <c r="O339" s="85">
        <v>99.67</v>
      </c>
      <c r="P339" s="83">
        <v>9.2272064609999997</v>
      </c>
      <c r="Q339" s="84">
        <f t="shared" si="5"/>
        <v>1.0133606364929734E-2</v>
      </c>
      <c r="R339" s="84">
        <f>P339/'סכום נכסי הקרן'!$C$42</f>
        <v>5.3706980949828529E-4</v>
      </c>
    </row>
    <row r="340" spans="2:18">
      <c r="B340" s="76" t="s">
        <v>1777</v>
      </c>
      <c r="C340" s="86" t="s">
        <v>1507</v>
      </c>
      <c r="D340" s="73">
        <v>7823</v>
      </c>
      <c r="E340" s="73"/>
      <c r="F340" s="73" t="s">
        <v>527</v>
      </c>
      <c r="G340" s="93">
        <v>44027</v>
      </c>
      <c r="H340" s="73"/>
      <c r="I340" s="83">
        <v>3.8200000000114351</v>
      </c>
      <c r="J340" s="86" t="s">
        <v>811</v>
      </c>
      <c r="K340" s="86" t="s">
        <v>123</v>
      </c>
      <c r="L340" s="87">
        <v>2.35E-2</v>
      </c>
      <c r="M340" s="87">
        <v>2.4500000000428825E-2</v>
      </c>
      <c r="N340" s="83">
        <v>1772.0541000000001</v>
      </c>
      <c r="O340" s="85">
        <v>100.4</v>
      </c>
      <c r="P340" s="83">
        <v>6.9959431059999995</v>
      </c>
      <c r="Q340" s="84">
        <f t="shared" si="5"/>
        <v>7.683163250686029E-3</v>
      </c>
      <c r="R340" s="84">
        <f>P340/'סכום נכסי הקרן'!$C$42</f>
        <v>4.0719906366905583E-4</v>
      </c>
    </row>
    <row r="341" spans="2:18">
      <c r="B341" s="76" t="s">
        <v>1777</v>
      </c>
      <c r="C341" s="86" t="s">
        <v>1507</v>
      </c>
      <c r="D341" s="73">
        <v>7993</v>
      </c>
      <c r="E341" s="73"/>
      <c r="F341" s="73" t="s">
        <v>527</v>
      </c>
      <c r="G341" s="93">
        <v>44119</v>
      </c>
      <c r="H341" s="73"/>
      <c r="I341" s="83">
        <v>3.8199999998284726</v>
      </c>
      <c r="J341" s="86" t="s">
        <v>811</v>
      </c>
      <c r="K341" s="86" t="s">
        <v>123</v>
      </c>
      <c r="L341" s="87">
        <v>2.35E-2</v>
      </c>
      <c r="M341" s="87">
        <v>2.4499999999285298E-2</v>
      </c>
      <c r="N341" s="83">
        <v>1772.0541010000002</v>
      </c>
      <c r="O341" s="85">
        <v>100.4</v>
      </c>
      <c r="P341" s="83">
        <v>6.9959431099999998</v>
      </c>
      <c r="Q341" s="84">
        <f t="shared" si="5"/>
        <v>7.6831632550789543E-3</v>
      </c>
      <c r="R341" s="84">
        <f>P341/'סכום נכסי הקרן'!$C$42</f>
        <v>4.0719906390187594E-4</v>
      </c>
    </row>
    <row r="342" spans="2:18">
      <c r="B342" s="76" t="s">
        <v>1777</v>
      </c>
      <c r="C342" s="86" t="s">
        <v>1507</v>
      </c>
      <c r="D342" s="73">
        <v>8187</v>
      </c>
      <c r="E342" s="73"/>
      <c r="F342" s="73" t="s">
        <v>527</v>
      </c>
      <c r="G342" s="93">
        <v>44211</v>
      </c>
      <c r="H342" s="73"/>
      <c r="I342" s="83">
        <v>3.8200000002715857</v>
      </c>
      <c r="J342" s="86" t="s">
        <v>811</v>
      </c>
      <c r="K342" s="86" t="s">
        <v>123</v>
      </c>
      <c r="L342" s="87">
        <v>2.35E-2</v>
      </c>
      <c r="M342" s="87">
        <v>2.4500000001072046E-2</v>
      </c>
      <c r="N342" s="83">
        <v>1772.0541000000001</v>
      </c>
      <c r="O342" s="85">
        <v>100.4</v>
      </c>
      <c r="P342" s="83">
        <v>6.9959431050000003</v>
      </c>
      <c r="Q342" s="84">
        <f t="shared" si="5"/>
        <v>7.683163249587799E-3</v>
      </c>
      <c r="R342" s="84">
        <f>P342/'סכום נכסי הקרן'!$C$42</f>
        <v>4.0719906361085087E-4</v>
      </c>
    </row>
    <row r="343" spans="2:18">
      <c r="B343" s="119"/>
      <c r="C343" s="119"/>
      <c r="D343" s="119"/>
      <c r="E343" s="119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</row>
    <row r="344" spans="2:18">
      <c r="B344" s="119"/>
      <c r="C344" s="119"/>
      <c r="D344" s="119"/>
      <c r="E344" s="119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2:18">
      <c r="B345" s="119"/>
      <c r="C345" s="119"/>
      <c r="D345" s="119"/>
      <c r="E345" s="119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2:18">
      <c r="B346" s="127" t="s">
        <v>199</v>
      </c>
      <c r="C346" s="119"/>
      <c r="D346" s="119"/>
      <c r="E346" s="119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2:18">
      <c r="B347" s="127" t="s">
        <v>105</v>
      </c>
      <c r="C347" s="119"/>
      <c r="D347" s="119"/>
      <c r="E347" s="119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2:18">
      <c r="B348" s="127" t="s">
        <v>182</v>
      </c>
      <c r="C348" s="119"/>
      <c r="D348" s="119"/>
      <c r="E348" s="119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</row>
    <row r="349" spans="2:18">
      <c r="B349" s="127" t="s">
        <v>190</v>
      </c>
      <c r="C349" s="119"/>
      <c r="D349" s="119"/>
      <c r="E349" s="119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</row>
    <row r="350" spans="2:18">
      <c r="B350" s="119"/>
      <c r="C350" s="119"/>
      <c r="D350" s="119"/>
      <c r="E350" s="119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</row>
    <row r="351" spans="2:18">
      <c r="B351" s="119"/>
      <c r="C351" s="119"/>
      <c r="D351" s="119"/>
      <c r="E351" s="119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</row>
    <row r="352" spans="2:18">
      <c r="B352" s="119"/>
      <c r="C352" s="119"/>
      <c r="D352" s="119"/>
      <c r="E352" s="119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</row>
    <row r="353" spans="2:18">
      <c r="B353" s="119"/>
      <c r="C353" s="119"/>
      <c r="D353" s="119"/>
      <c r="E353" s="119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</row>
    <row r="354" spans="2:18">
      <c r="B354" s="119"/>
      <c r="C354" s="119"/>
      <c r="D354" s="119"/>
      <c r="E354" s="119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</row>
    <row r="355" spans="2:18">
      <c r="B355" s="119"/>
      <c r="C355" s="119"/>
      <c r="D355" s="119"/>
      <c r="E355" s="119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</row>
    <row r="356" spans="2:18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19"/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19"/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</row>
    <row r="513" spans="2:18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</row>
    <row r="514" spans="2:18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</row>
    <row r="515" spans="2:18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</row>
    <row r="516" spans="2:18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</row>
    <row r="517" spans="2:18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</row>
    <row r="518" spans="2:18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</row>
    <row r="519" spans="2:18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</row>
    <row r="520" spans="2:18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</row>
    <row r="521" spans="2:18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</row>
    <row r="522" spans="2:18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</row>
    <row r="523" spans="2:18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</row>
    <row r="524" spans="2:18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</row>
    <row r="525" spans="2:18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</row>
    <row r="526" spans="2:18">
      <c r="B526" s="119"/>
      <c r="C526" s="119"/>
      <c r="D526" s="119"/>
      <c r="E526" s="119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</row>
    <row r="527" spans="2:18">
      <c r="B527" s="119"/>
      <c r="C527" s="119"/>
      <c r="D527" s="119"/>
      <c r="E527" s="119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</row>
    <row r="528" spans="2:18">
      <c r="B528" s="119"/>
      <c r="C528" s="119"/>
      <c r="D528" s="119"/>
      <c r="E528" s="119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</row>
    <row r="529" spans="2:18">
      <c r="B529" s="119"/>
      <c r="C529" s="119"/>
      <c r="D529" s="119"/>
      <c r="E529" s="119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</row>
    <row r="530" spans="2:18">
      <c r="B530" s="119"/>
      <c r="C530" s="119"/>
      <c r="D530" s="119"/>
      <c r="E530" s="119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</row>
    <row r="531" spans="2:18">
      <c r="B531" s="119"/>
      <c r="C531" s="119"/>
      <c r="D531" s="119"/>
      <c r="E531" s="119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</row>
    <row r="532" spans="2:18">
      <c r="B532" s="119"/>
      <c r="C532" s="119"/>
      <c r="D532" s="119"/>
      <c r="E532" s="119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</row>
    <row r="533" spans="2:18">
      <c r="B533" s="119"/>
      <c r="C533" s="119"/>
      <c r="D533" s="119"/>
      <c r="E533" s="119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</row>
    <row r="534" spans="2:18">
      <c r="B534" s="119"/>
      <c r="C534" s="119"/>
      <c r="D534" s="119"/>
      <c r="E534" s="119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</row>
    <row r="535" spans="2:18">
      <c r="B535" s="119"/>
      <c r="C535" s="119"/>
      <c r="D535" s="119"/>
      <c r="E535" s="119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</row>
    <row r="536" spans="2:18">
      <c r="B536" s="119"/>
      <c r="C536" s="119"/>
      <c r="D536" s="119"/>
      <c r="E536" s="119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</row>
    <row r="537" spans="2:18">
      <c r="B537" s="119"/>
      <c r="C537" s="119"/>
      <c r="D537" s="119"/>
      <c r="E537" s="119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</row>
    <row r="538" spans="2:18">
      <c r="B538" s="119"/>
      <c r="C538" s="119"/>
      <c r="D538" s="119"/>
      <c r="E538" s="119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</row>
    <row r="539" spans="2:18">
      <c r="B539" s="119"/>
      <c r="C539" s="119"/>
      <c r="D539" s="119"/>
      <c r="E539" s="119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</row>
    <row r="540" spans="2:18">
      <c r="B540" s="119"/>
      <c r="C540" s="119"/>
      <c r="D540" s="119"/>
      <c r="E540" s="119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</row>
    <row r="541" spans="2:18">
      <c r="B541" s="119"/>
      <c r="C541" s="119"/>
      <c r="D541" s="119"/>
      <c r="E541" s="119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</row>
    <row r="542" spans="2:18">
      <c r="B542" s="119"/>
      <c r="C542" s="119"/>
      <c r="D542" s="119"/>
      <c r="E542" s="119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</row>
    <row r="543" spans="2:18">
      <c r="B543" s="119"/>
      <c r="C543" s="119"/>
      <c r="D543" s="119"/>
      <c r="E543" s="119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</row>
    <row r="544" spans="2:18">
      <c r="B544" s="119"/>
      <c r="C544" s="119"/>
      <c r="D544" s="119"/>
      <c r="E544" s="119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</row>
    <row r="545" spans="2:18">
      <c r="B545" s="119"/>
      <c r="C545" s="119"/>
      <c r="D545" s="119"/>
      <c r="E545" s="119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</row>
    <row r="546" spans="2:18">
      <c r="B546" s="119"/>
      <c r="C546" s="119"/>
      <c r="D546" s="119"/>
      <c r="E546" s="119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</row>
    <row r="547" spans="2:18">
      <c r="B547" s="119"/>
      <c r="C547" s="119"/>
      <c r="D547" s="119"/>
      <c r="E547" s="119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</row>
    <row r="548" spans="2:18">
      <c r="B548" s="119"/>
      <c r="C548" s="119"/>
      <c r="D548" s="119"/>
      <c r="E548" s="119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</row>
    <row r="549" spans="2:18">
      <c r="B549" s="119"/>
      <c r="C549" s="119"/>
      <c r="D549" s="119"/>
      <c r="E549" s="119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</row>
    <row r="550" spans="2:18">
      <c r="B550" s="119"/>
      <c r="C550" s="119"/>
      <c r="D550" s="119"/>
      <c r="E550" s="119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</row>
    <row r="551" spans="2:18">
      <c r="B551" s="119"/>
      <c r="C551" s="119"/>
      <c r="D551" s="119"/>
      <c r="E551" s="119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</row>
    <row r="552" spans="2:18">
      <c r="B552" s="119"/>
      <c r="C552" s="119"/>
      <c r="D552" s="119"/>
      <c r="E552" s="119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</row>
    <row r="553" spans="2:18">
      <c r="B553" s="119"/>
      <c r="C553" s="119"/>
      <c r="D553" s="119"/>
      <c r="E553" s="119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</row>
    <row r="554" spans="2:18">
      <c r="B554" s="119"/>
      <c r="C554" s="119"/>
      <c r="D554" s="119"/>
      <c r="E554" s="119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</row>
    <row r="555" spans="2:18">
      <c r="B555" s="119"/>
      <c r="C555" s="119"/>
      <c r="D555" s="119"/>
      <c r="E555" s="119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</row>
    <row r="556" spans="2:18">
      <c r="B556" s="119"/>
      <c r="C556" s="119"/>
      <c r="D556" s="119"/>
      <c r="E556" s="119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</row>
    <row r="557" spans="2:18">
      <c r="B557" s="119"/>
      <c r="C557" s="119"/>
      <c r="D557" s="119"/>
      <c r="E557" s="119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</row>
    <row r="558" spans="2:18">
      <c r="B558" s="119"/>
      <c r="C558" s="119"/>
      <c r="D558" s="119"/>
      <c r="E558" s="119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</row>
    <row r="559" spans="2:18">
      <c r="B559" s="119"/>
      <c r="C559" s="119"/>
      <c r="D559" s="119"/>
      <c r="E559" s="119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</row>
    <row r="560" spans="2:18">
      <c r="B560" s="119"/>
      <c r="C560" s="119"/>
      <c r="D560" s="119"/>
      <c r="E560" s="119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</row>
    <row r="561" spans="2:18">
      <c r="B561" s="119"/>
      <c r="C561" s="119"/>
      <c r="D561" s="119"/>
      <c r="E561" s="119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</row>
    <row r="562" spans="2:18">
      <c r="B562" s="119"/>
      <c r="C562" s="119"/>
      <c r="D562" s="119"/>
      <c r="E562" s="119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</row>
    <row r="563" spans="2:18">
      <c r="B563" s="119"/>
      <c r="C563" s="119"/>
      <c r="D563" s="119"/>
      <c r="E563" s="119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</row>
    <row r="564" spans="2:18">
      <c r="B564" s="119"/>
      <c r="C564" s="119"/>
      <c r="D564" s="119"/>
      <c r="E564" s="119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</row>
    <row r="565" spans="2:18">
      <c r="B565" s="119"/>
      <c r="C565" s="119"/>
      <c r="D565" s="119"/>
      <c r="E565" s="119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</row>
    <row r="566" spans="2:18">
      <c r="B566" s="119"/>
      <c r="C566" s="119"/>
      <c r="D566" s="119"/>
      <c r="E566" s="119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</row>
    <row r="567" spans="2:18">
      <c r="B567" s="119"/>
      <c r="C567" s="119"/>
      <c r="D567" s="119"/>
      <c r="E567" s="119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</row>
    <row r="568" spans="2:18">
      <c r="B568" s="119"/>
      <c r="C568" s="119"/>
      <c r="D568" s="119"/>
      <c r="E568" s="119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</row>
    <row r="569" spans="2:18">
      <c r="B569" s="119"/>
      <c r="C569" s="119"/>
      <c r="D569" s="119"/>
      <c r="E569" s="119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</row>
    <row r="570" spans="2:18">
      <c r="B570" s="119"/>
      <c r="C570" s="119"/>
      <c r="D570" s="119"/>
      <c r="E570" s="119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</row>
    <row r="571" spans="2:18">
      <c r="B571" s="119"/>
      <c r="C571" s="119"/>
      <c r="D571" s="119"/>
      <c r="E571" s="119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</row>
    <row r="572" spans="2:18">
      <c r="B572" s="119"/>
      <c r="C572" s="119"/>
      <c r="D572" s="119"/>
      <c r="E572" s="119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</row>
    <row r="573" spans="2:18">
      <c r="B573" s="119"/>
      <c r="C573" s="119"/>
      <c r="D573" s="119"/>
      <c r="E573" s="119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</row>
    <row r="574" spans="2:18">
      <c r="B574" s="119"/>
      <c r="C574" s="119"/>
      <c r="D574" s="119"/>
      <c r="E574" s="119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</row>
    <row r="575" spans="2:18">
      <c r="B575" s="119"/>
      <c r="C575" s="119"/>
      <c r="D575" s="119"/>
      <c r="E575" s="119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</row>
    <row r="576" spans="2:18">
      <c r="B576" s="119"/>
      <c r="C576" s="119"/>
      <c r="D576" s="119"/>
      <c r="E576" s="119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</row>
    <row r="577" spans="2:18">
      <c r="B577" s="119"/>
      <c r="C577" s="119"/>
      <c r="D577" s="119"/>
      <c r="E577" s="119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</row>
    <row r="578" spans="2:18">
      <c r="B578" s="119"/>
      <c r="C578" s="119"/>
      <c r="D578" s="119"/>
      <c r="E578" s="119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</row>
    <row r="579" spans="2:18">
      <c r="B579" s="119"/>
      <c r="C579" s="119"/>
      <c r="D579" s="119"/>
      <c r="E579" s="119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</row>
    <row r="580" spans="2:18">
      <c r="B580" s="119"/>
      <c r="C580" s="119"/>
      <c r="D580" s="119"/>
      <c r="E580" s="119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</row>
    <row r="581" spans="2:18">
      <c r="B581" s="119"/>
      <c r="C581" s="119"/>
      <c r="D581" s="119"/>
      <c r="E581" s="119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</row>
    <row r="582" spans="2:18">
      <c r="B582" s="119"/>
      <c r="C582" s="119"/>
      <c r="D582" s="119"/>
      <c r="E582" s="119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</row>
    <row r="583" spans="2:18">
      <c r="B583" s="119"/>
      <c r="C583" s="119"/>
      <c r="D583" s="119"/>
      <c r="E583" s="119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</row>
    <row r="584" spans="2:18">
      <c r="B584" s="119"/>
      <c r="C584" s="119"/>
      <c r="D584" s="119"/>
      <c r="E584" s="119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</row>
    <row r="585" spans="2:18">
      <c r="B585" s="119"/>
      <c r="C585" s="119"/>
      <c r="D585" s="119"/>
      <c r="E585" s="119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</row>
    <row r="586" spans="2:18">
      <c r="B586" s="119"/>
      <c r="C586" s="119"/>
      <c r="D586" s="119"/>
      <c r="E586" s="119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</row>
    <row r="587" spans="2:18">
      <c r="B587" s="119"/>
      <c r="C587" s="119"/>
      <c r="D587" s="119"/>
      <c r="E587" s="119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</row>
    <row r="588" spans="2:18">
      <c r="B588" s="119"/>
      <c r="C588" s="119"/>
      <c r="D588" s="119"/>
      <c r="E588" s="119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</row>
    <row r="589" spans="2:18">
      <c r="B589" s="119"/>
      <c r="C589" s="119"/>
      <c r="D589" s="119"/>
      <c r="E589" s="119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</row>
    <row r="590" spans="2:18">
      <c r="B590" s="119"/>
      <c r="C590" s="119"/>
      <c r="D590" s="119"/>
      <c r="E590" s="119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</row>
    <row r="591" spans="2:18">
      <c r="B591" s="119"/>
      <c r="C591" s="119"/>
      <c r="D591" s="119"/>
      <c r="E591" s="119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</row>
    <row r="592" spans="2:18">
      <c r="B592" s="119"/>
      <c r="C592" s="119"/>
      <c r="D592" s="119"/>
      <c r="E592" s="119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</row>
    <row r="593" spans="2:18">
      <c r="B593" s="119"/>
      <c r="C593" s="119"/>
      <c r="D593" s="119"/>
      <c r="E593" s="119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</row>
    <row r="594" spans="2:18">
      <c r="B594" s="119"/>
      <c r="C594" s="119"/>
      <c r="D594" s="119"/>
      <c r="E594" s="119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</row>
    <row r="595" spans="2:18">
      <c r="B595" s="119"/>
      <c r="C595" s="119"/>
      <c r="D595" s="119"/>
      <c r="E595" s="119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</row>
    <row r="596" spans="2:18">
      <c r="B596" s="119"/>
      <c r="C596" s="119"/>
      <c r="D596" s="119"/>
      <c r="E596" s="119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</row>
    <row r="597" spans="2:18">
      <c r="B597" s="119"/>
      <c r="C597" s="119"/>
      <c r="D597" s="119"/>
      <c r="E597" s="119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</row>
    <row r="598" spans="2:18">
      <c r="B598" s="119"/>
      <c r="C598" s="119"/>
      <c r="D598" s="119"/>
      <c r="E598" s="119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</row>
    <row r="599" spans="2:18">
      <c r="B599" s="119"/>
      <c r="C599" s="119"/>
      <c r="D599" s="119"/>
      <c r="E599" s="119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</row>
    <row r="600" spans="2:18">
      <c r="B600" s="119"/>
      <c r="C600" s="119"/>
      <c r="D600" s="119"/>
      <c r="E600" s="119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</row>
    <row r="601" spans="2:18">
      <c r="B601" s="119"/>
      <c r="C601" s="119"/>
      <c r="D601" s="119"/>
      <c r="E601" s="119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</row>
    <row r="602" spans="2:18">
      <c r="B602" s="119"/>
      <c r="C602" s="119"/>
      <c r="D602" s="119"/>
      <c r="E602" s="119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</row>
    <row r="603" spans="2:18">
      <c r="B603" s="119"/>
      <c r="C603" s="119"/>
      <c r="D603" s="119"/>
      <c r="E603" s="119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</row>
    <row r="604" spans="2:18">
      <c r="B604" s="119"/>
      <c r="C604" s="119"/>
      <c r="D604" s="119"/>
      <c r="E604" s="119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</row>
    <row r="605" spans="2:18">
      <c r="B605" s="119"/>
      <c r="C605" s="119"/>
      <c r="D605" s="119"/>
      <c r="E605" s="119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</row>
    <row r="606" spans="2:18">
      <c r="B606" s="119"/>
      <c r="C606" s="119"/>
      <c r="D606" s="119"/>
      <c r="E606" s="119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</row>
    <row r="607" spans="2:18">
      <c r="B607" s="119"/>
      <c r="C607" s="119"/>
      <c r="D607" s="119"/>
      <c r="E607" s="119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</row>
    <row r="608" spans="2:18">
      <c r="B608" s="119"/>
      <c r="C608" s="119"/>
      <c r="D608" s="119"/>
      <c r="E608" s="119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</row>
    <row r="609" spans="2:18">
      <c r="B609" s="119"/>
      <c r="C609" s="119"/>
      <c r="D609" s="119"/>
      <c r="E609" s="119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</row>
    <row r="610" spans="2:18">
      <c r="B610" s="119"/>
      <c r="C610" s="119"/>
      <c r="D610" s="119"/>
      <c r="E610" s="119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</row>
    <row r="611" spans="2:18">
      <c r="B611" s="119"/>
      <c r="C611" s="119"/>
      <c r="D611" s="119"/>
      <c r="E611" s="119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</row>
    <row r="612" spans="2:18">
      <c r="B612" s="119"/>
      <c r="C612" s="119"/>
      <c r="D612" s="119"/>
      <c r="E612" s="119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</row>
    <row r="613" spans="2:18">
      <c r="B613" s="119"/>
      <c r="C613" s="119"/>
      <c r="D613" s="119"/>
      <c r="E613" s="119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</row>
    <row r="614" spans="2:18">
      <c r="B614" s="119"/>
      <c r="C614" s="119"/>
      <c r="D614" s="119"/>
      <c r="E614" s="119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</row>
    <row r="615" spans="2:18">
      <c r="B615" s="119"/>
      <c r="C615" s="119"/>
      <c r="D615" s="119"/>
      <c r="E615" s="119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</row>
    <row r="616" spans="2:18">
      <c r="B616" s="119"/>
      <c r="C616" s="119"/>
      <c r="D616" s="119"/>
      <c r="E616" s="119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</row>
    <row r="617" spans="2:18">
      <c r="B617" s="119"/>
      <c r="C617" s="119"/>
      <c r="D617" s="119"/>
      <c r="E617" s="119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</row>
    <row r="618" spans="2:18">
      <c r="B618" s="119"/>
      <c r="C618" s="119"/>
      <c r="D618" s="119"/>
      <c r="E618" s="119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</row>
    <row r="619" spans="2:18">
      <c r="B619" s="119"/>
      <c r="C619" s="119"/>
      <c r="D619" s="119"/>
      <c r="E619" s="119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</row>
    <row r="620" spans="2:18">
      <c r="B620" s="119"/>
      <c r="C620" s="119"/>
      <c r="D620" s="119"/>
      <c r="E620" s="119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</row>
    <row r="621" spans="2:18">
      <c r="B621" s="119"/>
      <c r="C621" s="119"/>
      <c r="D621" s="119"/>
      <c r="E621" s="119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</row>
    <row r="622" spans="2:18">
      <c r="B622" s="119"/>
      <c r="C622" s="119"/>
      <c r="D622" s="119"/>
      <c r="E622" s="119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</row>
    <row r="623" spans="2:18">
      <c r="B623" s="119"/>
      <c r="C623" s="119"/>
      <c r="D623" s="119"/>
      <c r="E623" s="119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</row>
    <row r="624" spans="2:18">
      <c r="B624" s="119"/>
      <c r="C624" s="119"/>
      <c r="D624" s="119"/>
      <c r="E624" s="119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</row>
    <row r="625" spans="2:18">
      <c r="B625" s="119"/>
      <c r="C625" s="119"/>
      <c r="D625" s="119"/>
      <c r="E625" s="119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</row>
    <row r="626" spans="2:18">
      <c r="B626" s="119"/>
      <c r="C626" s="119"/>
      <c r="D626" s="119"/>
      <c r="E626" s="119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</row>
    <row r="627" spans="2:18">
      <c r="B627" s="119"/>
      <c r="C627" s="119"/>
      <c r="D627" s="119"/>
      <c r="E627" s="119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</row>
    <row r="628" spans="2:18">
      <c r="B628" s="119"/>
      <c r="C628" s="119"/>
      <c r="D628" s="119"/>
      <c r="E628" s="119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</row>
    <row r="629" spans="2:18">
      <c r="B629" s="119"/>
      <c r="C629" s="119"/>
      <c r="D629" s="119"/>
      <c r="E629" s="119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</row>
    <row r="630" spans="2:18">
      <c r="B630" s="119"/>
      <c r="C630" s="119"/>
      <c r="D630" s="119"/>
      <c r="E630" s="119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</row>
    <row r="631" spans="2:18">
      <c r="B631" s="119"/>
      <c r="C631" s="119"/>
      <c r="D631" s="119"/>
      <c r="E631" s="119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</row>
    <row r="632" spans="2:18">
      <c r="B632" s="119"/>
      <c r="C632" s="119"/>
      <c r="D632" s="119"/>
      <c r="E632" s="119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</row>
    <row r="633" spans="2:18">
      <c r="B633" s="119"/>
      <c r="C633" s="119"/>
      <c r="D633" s="119"/>
      <c r="E633" s="119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</row>
    <row r="634" spans="2:18">
      <c r="B634" s="119"/>
      <c r="C634" s="119"/>
      <c r="D634" s="119"/>
      <c r="E634" s="119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</row>
    <row r="635" spans="2:18">
      <c r="B635" s="119"/>
      <c r="C635" s="119"/>
      <c r="D635" s="119"/>
      <c r="E635" s="119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</row>
    <row r="636" spans="2:18">
      <c r="B636" s="119"/>
      <c r="C636" s="119"/>
      <c r="D636" s="119"/>
      <c r="E636" s="119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</row>
    <row r="637" spans="2:18">
      <c r="B637" s="119"/>
      <c r="C637" s="119"/>
      <c r="D637" s="119"/>
      <c r="E637" s="119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</row>
    <row r="638" spans="2:18">
      <c r="B638" s="119"/>
      <c r="C638" s="119"/>
      <c r="D638" s="119"/>
      <c r="E638" s="119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</row>
    <row r="639" spans="2:18">
      <c r="B639" s="119"/>
      <c r="C639" s="119"/>
      <c r="D639" s="119"/>
      <c r="E639" s="119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</row>
    <row r="640" spans="2:18">
      <c r="B640" s="119"/>
      <c r="C640" s="119"/>
      <c r="D640" s="119"/>
      <c r="E640" s="119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</row>
    <row r="641" spans="2:18">
      <c r="B641" s="119"/>
      <c r="C641" s="119"/>
      <c r="D641" s="119"/>
      <c r="E641" s="119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</row>
    <row r="642" spans="2:18">
      <c r="B642" s="119"/>
      <c r="C642" s="119"/>
      <c r="D642" s="119"/>
      <c r="E642" s="119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</row>
    <row r="643" spans="2:18">
      <c r="B643" s="119"/>
      <c r="C643" s="119"/>
      <c r="D643" s="119"/>
      <c r="E643" s="119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</row>
    <row r="644" spans="2:18">
      <c r="B644" s="119"/>
      <c r="C644" s="119"/>
      <c r="D644" s="119"/>
      <c r="E644" s="119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</row>
    <row r="645" spans="2:18">
      <c r="B645" s="119"/>
      <c r="C645" s="119"/>
      <c r="D645" s="119"/>
      <c r="E645" s="119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</row>
    <row r="646" spans="2:18">
      <c r="B646" s="119"/>
      <c r="C646" s="119"/>
      <c r="D646" s="119"/>
      <c r="E646" s="119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</row>
    <row r="647" spans="2:18">
      <c r="B647" s="119"/>
      <c r="C647" s="119"/>
      <c r="D647" s="119"/>
      <c r="E647" s="119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</row>
    <row r="648" spans="2:18">
      <c r="B648" s="119"/>
      <c r="C648" s="119"/>
      <c r="D648" s="119"/>
      <c r="E648" s="119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</row>
    <row r="649" spans="2:18">
      <c r="B649" s="119"/>
      <c r="C649" s="119"/>
      <c r="D649" s="119"/>
      <c r="E649" s="119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</row>
    <row r="650" spans="2:18">
      <c r="B650" s="119"/>
      <c r="C650" s="119"/>
      <c r="D650" s="119"/>
      <c r="E650" s="119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</row>
    <row r="651" spans="2:18">
      <c r="B651" s="119"/>
      <c r="C651" s="119"/>
      <c r="D651" s="119"/>
      <c r="E651" s="119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</row>
    <row r="652" spans="2:18">
      <c r="B652" s="119"/>
      <c r="C652" s="119"/>
      <c r="D652" s="119"/>
      <c r="E652" s="119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</row>
    <row r="653" spans="2:18">
      <c r="B653" s="119"/>
      <c r="C653" s="119"/>
      <c r="D653" s="119"/>
      <c r="E653" s="119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</row>
    <row r="654" spans="2:18">
      <c r="B654" s="119"/>
      <c r="C654" s="119"/>
      <c r="D654" s="119"/>
      <c r="E654" s="119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</row>
    <row r="655" spans="2:18">
      <c r="B655" s="119"/>
      <c r="C655" s="119"/>
      <c r="D655" s="119"/>
      <c r="E655" s="119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</row>
    <row r="656" spans="2:18">
      <c r="B656" s="119"/>
      <c r="C656" s="119"/>
      <c r="D656" s="119"/>
      <c r="E656" s="119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</row>
    <row r="657" spans="2:18">
      <c r="B657" s="119"/>
      <c r="C657" s="119"/>
      <c r="D657" s="119"/>
      <c r="E657" s="119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</row>
    <row r="658" spans="2:18">
      <c r="B658" s="119"/>
      <c r="C658" s="119"/>
      <c r="D658" s="119"/>
      <c r="E658" s="119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</row>
    <row r="659" spans="2:18">
      <c r="B659" s="119"/>
      <c r="C659" s="119"/>
      <c r="D659" s="119"/>
      <c r="E659" s="119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</row>
    <row r="660" spans="2:18">
      <c r="B660" s="119"/>
      <c r="C660" s="119"/>
      <c r="D660" s="119"/>
      <c r="E660" s="119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</row>
    <row r="661" spans="2:18">
      <c r="B661" s="119"/>
      <c r="C661" s="119"/>
      <c r="D661" s="119"/>
      <c r="E661" s="119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</row>
    <row r="662" spans="2:18">
      <c r="B662" s="119"/>
      <c r="C662" s="119"/>
      <c r="D662" s="119"/>
      <c r="E662" s="119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</row>
    <row r="663" spans="2:18">
      <c r="B663" s="119"/>
      <c r="C663" s="119"/>
      <c r="D663" s="119"/>
      <c r="E663" s="119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</row>
    <row r="664" spans="2:18">
      <c r="B664" s="119"/>
      <c r="C664" s="119"/>
      <c r="D664" s="119"/>
      <c r="E664" s="119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</row>
    <row r="665" spans="2:18">
      <c r="B665" s="119"/>
      <c r="C665" s="119"/>
      <c r="D665" s="119"/>
      <c r="E665" s="119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</row>
    <row r="666" spans="2:18">
      <c r="B666" s="119"/>
      <c r="C666" s="119"/>
      <c r="D666" s="119"/>
      <c r="E666" s="119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</row>
    <row r="667" spans="2:18">
      <c r="B667" s="119"/>
      <c r="C667" s="119"/>
      <c r="D667" s="119"/>
      <c r="E667" s="119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</row>
    <row r="668" spans="2:18">
      <c r="B668" s="119"/>
      <c r="C668" s="119"/>
      <c r="D668" s="119"/>
      <c r="E668" s="119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</row>
    <row r="669" spans="2:18">
      <c r="B669" s="119"/>
      <c r="C669" s="119"/>
      <c r="D669" s="119"/>
      <c r="E669" s="119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</row>
    <row r="670" spans="2:18">
      <c r="B670" s="119"/>
      <c r="C670" s="119"/>
      <c r="D670" s="119"/>
      <c r="E670" s="119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</row>
    <row r="671" spans="2:18">
      <c r="B671" s="119"/>
      <c r="C671" s="119"/>
      <c r="D671" s="119"/>
      <c r="E671" s="119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</row>
    <row r="672" spans="2:18">
      <c r="B672" s="119"/>
      <c r="C672" s="119"/>
      <c r="D672" s="119"/>
      <c r="E672" s="119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</row>
    <row r="673" spans="2:18">
      <c r="B673" s="119"/>
      <c r="C673" s="119"/>
      <c r="D673" s="119"/>
      <c r="E673" s="119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</row>
    <row r="674" spans="2:18">
      <c r="B674" s="119"/>
      <c r="C674" s="119"/>
      <c r="D674" s="119"/>
      <c r="E674" s="119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</row>
    <row r="675" spans="2:18">
      <c r="B675" s="119"/>
      <c r="C675" s="119"/>
      <c r="D675" s="119"/>
      <c r="E675" s="119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</row>
    <row r="676" spans="2:18">
      <c r="B676" s="119"/>
      <c r="C676" s="119"/>
      <c r="D676" s="119"/>
      <c r="E676" s="119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</row>
    <row r="677" spans="2:18">
      <c r="B677" s="119"/>
      <c r="C677" s="119"/>
      <c r="D677" s="119"/>
      <c r="E677" s="119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</row>
    <row r="678" spans="2:18">
      <c r="B678" s="119"/>
      <c r="C678" s="119"/>
      <c r="D678" s="119"/>
      <c r="E678" s="119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</row>
    <row r="679" spans="2:18">
      <c r="B679" s="119"/>
      <c r="C679" s="119"/>
      <c r="D679" s="119"/>
      <c r="E679" s="119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</row>
    <row r="680" spans="2:18">
      <c r="B680" s="119"/>
      <c r="C680" s="119"/>
      <c r="D680" s="119"/>
      <c r="E680" s="119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</row>
    <row r="681" spans="2:18">
      <c r="B681" s="119"/>
      <c r="C681" s="119"/>
      <c r="D681" s="119"/>
      <c r="E681" s="119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</row>
    <row r="682" spans="2:18">
      <c r="B682" s="119"/>
      <c r="C682" s="119"/>
      <c r="D682" s="119"/>
      <c r="E682" s="119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</row>
    <row r="683" spans="2:18">
      <c r="B683" s="119"/>
      <c r="C683" s="119"/>
      <c r="D683" s="119"/>
      <c r="E683" s="119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</row>
    <row r="684" spans="2:18">
      <c r="B684" s="119"/>
      <c r="C684" s="119"/>
      <c r="D684" s="119"/>
      <c r="E684" s="119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</row>
    <row r="685" spans="2:18">
      <c r="B685" s="119"/>
      <c r="C685" s="119"/>
      <c r="D685" s="119"/>
      <c r="E685" s="119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</row>
    <row r="686" spans="2:18">
      <c r="B686" s="119"/>
      <c r="C686" s="119"/>
      <c r="D686" s="119"/>
      <c r="E686" s="119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</row>
    <row r="687" spans="2:18">
      <c r="B687" s="119"/>
      <c r="C687" s="119"/>
      <c r="D687" s="119"/>
      <c r="E687" s="119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</row>
    <row r="688" spans="2:18">
      <c r="B688" s="119"/>
      <c r="C688" s="119"/>
      <c r="D688" s="119"/>
      <c r="E688" s="119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</row>
    <row r="689" spans="2:18">
      <c r="B689" s="119"/>
      <c r="C689" s="119"/>
      <c r="D689" s="119"/>
      <c r="E689" s="119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</row>
    <row r="690" spans="2:18">
      <c r="B690" s="119"/>
      <c r="C690" s="119"/>
      <c r="D690" s="119"/>
      <c r="E690" s="119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</row>
    <row r="691" spans="2:18">
      <c r="B691" s="119"/>
      <c r="C691" s="119"/>
      <c r="D691" s="119"/>
      <c r="E691" s="119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</row>
    <row r="692" spans="2:18">
      <c r="B692" s="119"/>
      <c r="C692" s="119"/>
      <c r="D692" s="119"/>
      <c r="E692" s="119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</row>
    <row r="693" spans="2:18">
      <c r="B693" s="119"/>
      <c r="C693" s="119"/>
      <c r="D693" s="119"/>
      <c r="E693" s="119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</row>
    <row r="694" spans="2:18">
      <c r="B694" s="119"/>
      <c r="C694" s="119"/>
      <c r="D694" s="119"/>
      <c r="E694" s="119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</row>
    <row r="695" spans="2:18">
      <c r="B695" s="119"/>
      <c r="C695" s="119"/>
      <c r="D695" s="119"/>
      <c r="E695" s="119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</row>
    <row r="696" spans="2:18">
      <c r="B696" s="119"/>
      <c r="C696" s="119"/>
      <c r="D696" s="119"/>
      <c r="E696" s="119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</row>
    <row r="697" spans="2:18">
      <c r="B697" s="119"/>
      <c r="C697" s="119"/>
      <c r="D697" s="119"/>
      <c r="E697" s="119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</row>
    <row r="698" spans="2:18">
      <c r="B698" s="119"/>
      <c r="C698" s="119"/>
      <c r="D698" s="119"/>
      <c r="E698" s="119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</row>
    <row r="699" spans="2:18">
      <c r="B699" s="119"/>
      <c r="C699" s="119"/>
      <c r="D699" s="119"/>
      <c r="E699" s="119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</row>
    <row r="700" spans="2:18">
      <c r="B700" s="119"/>
      <c r="C700" s="119"/>
      <c r="D700" s="119"/>
      <c r="E700" s="119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</row>
    <row r="701" spans="2:18">
      <c r="B701" s="119"/>
      <c r="C701" s="119"/>
      <c r="D701" s="119"/>
      <c r="E701" s="119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</row>
    <row r="702" spans="2:18">
      <c r="B702" s="119"/>
      <c r="C702" s="119"/>
      <c r="D702" s="119"/>
      <c r="E702" s="119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</row>
    <row r="703" spans="2:18">
      <c r="B703" s="119"/>
      <c r="C703" s="119"/>
      <c r="D703" s="119"/>
      <c r="E703" s="119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</row>
    <row r="704" spans="2:18">
      <c r="B704" s="119"/>
      <c r="C704" s="119"/>
      <c r="D704" s="119"/>
      <c r="E704" s="119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</row>
    <row r="705" spans="2:18">
      <c r="B705" s="119"/>
      <c r="C705" s="119"/>
      <c r="D705" s="119"/>
      <c r="E705" s="119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19"/>
      <c r="C706" s="119"/>
      <c r="D706" s="119"/>
      <c r="E706" s="119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19"/>
      <c r="C707" s="119"/>
      <c r="D707" s="119"/>
      <c r="E707" s="119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19"/>
      <c r="C708" s="119"/>
      <c r="D708" s="119"/>
      <c r="E708" s="119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19"/>
      <c r="C709" s="119"/>
      <c r="D709" s="119"/>
      <c r="E709" s="119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19"/>
      <c r="C710" s="119"/>
      <c r="D710" s="119"/>
      <c r="E710" s="119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19"/>
      <c r="C711" s="119"/>
      <c r="D711" s="119"/>
      <c r="E711" s="119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119"/>
      <c r="C712" s="119"/>
      <c r="D712" s="119"/>
      <c r="E712" s="119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</row>
    <row r="713" spans="2:18">
      <c r="B713" s="119"/>
      <c r="C713" s="119"/>
      <c r="D713" s="119"/>
      <c r="E713" s="119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19"/>
      <c r="C714" s="119"/>
      <c r="D714" s="119"/>
      <c r="E714" s="119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19"/>
      <c r="C715" s="119"/>
      <c r="D715" s="119"/>
      <c r="E715" s="119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19"/>
      <c r="C716" s="119"/>
      <c r="D716" s="119"/>
      <c r="E716" s="119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19"/>
      <c r="C717" s="119"/>
      <c r="D717" s="119"/>
      <c r="E717" s="119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19"/>
      <c r="C718" s="119"/>
      <c r="D718" s="119"/>
      <c r="E718" s="119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19"/>
      <c r="C719" s="119"/>
      <c r="D719" s="119"/>
      <c r="E719" s="119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19"/>
      <c r="C720" s="119"/>
      <c r="D720" s="119"/>
      <c r="E720" s="119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19"/>
      <c r="C721" s="119"/>
      <c r="D721" s="119"/>
      <c r="E721" s="119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19"/>
      <c r="C722" s="119"/>
      <c r="D722" s="119"/>
      <c r="E722" s="119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19"/>
      <c r="C723" s="119"/>
      <c r="D723" s="119"/>
      <c r="E723" s="119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19"/>
      <c r="C724" s="119"/>
      <c r="D724" s="119"/>
      <c r="E724" s="119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19"/>
      <c r="C725" s="119"/>
      <c r="D725" s="119"/>
      <c r="E725" s="119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19"/>
      <c r="C726" s="119"/>
      <c r="D726" s="119"/>
      <c r="E726" s="119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19"/>
      <c r="C727" s="119"/>
      <c r="D727" s="119"/>
      <c r="E727" s="119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19"/>
      <c r="C728" s="119"/>
      <c r="D728" s="119"/>
      <c r="E728" s="119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19"/>
      <c r="C729" s="119"/>
      <c r="D729" s="119"/>
      <c r="E729" s="119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19"/>
      <c r="C730" s="119"/>
      <c r="D730" s="119"/>
      <c r="E730" s="119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19"/>
      <c r="C731" s="119"/>
      <c r="D731" s="119"/>
      <c r="E731" s="119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19"/>
      <c r="C732" s="119"/>
      <c r="D732" s="119"/>
      <c r="E732" s="119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19"/>
      <c r="C733" s="119"/>
      <c r="D733" s="119"/>
      <c r="E733" s="119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19"/>
      <c r="C734" s="119"/>
      <c r="D734" s="119"/>
      <c r="E734" s="119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19"/>
      <c r="C735" s="119"/>
      <c r="D735" s="119"/>
      <c r="E735" s="119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19"/>
      <c r="C736" s="119"/>
      <c r="D736" s="119"/>
      <c r="E736" s="119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19"/>
      <c r="C737" s="119"/>
      <c r="D737" s="119"/>
      <c r="E737" s="119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19"/>
      <c r="C738" s="119"/>
      <c r="D738" s="119"/>
      <c r="E738" s="119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19"/>
      <c r="C739" s="119"/>
      <c r="D739" s="119"/>
      <c r="E739" s="119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19"/>
      <c r="C740" s="119"/>
      <c r="D740" s="119"/>
      <c r="E740" s="119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19"/>
      <c r="C741" s="119"/>
      <c r="D741" s="119"/>
      <c r="E741" s="119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19"/>
      <c r="C742" s="119"/>
      <c r="D742" s="119"/>
      <c r="E742" s="119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19"/>
      <c r="C743" s="119"/>
      <c r="D743" s="119"/>
      <c r="E743" s="119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19"/>
      <c r="C744" s="119"/>
      <c r="D744" s="119"/>
      <c r="E744" s="119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119"/>
      <c r="C745" s="119"/>
      <c r="D745" s="119"/>
      <c r="E745" s="119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</row>
    <row r="746" spans="2:18">
      <c r="B746" s="119"/>
      <c r="C746" s="119"/>
      <c r="D746" s="119"/>
      <c r="E746" s="119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19"/>
      <c r="C747" s="119"/>
      <c r="D747" s="119"/>
      <c r="E747" s="119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19"/>
      <c r="C748" s="119"/>
      <c r="D748" s="119"/>
      <c r="E748" s="119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19"/>
      <c r="C749" s="119"/>
      <c r="D749" s="119"/>
      <c r="E749" s="119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19"/>
      <c r="C750" s="119"/>
      <c r="D750" s="119"/>
      <c r="E750" s="119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19"/>
      <c r="C751" s="119"/>
      <c r="D751" s="119"/>
      <c r="E751" s="119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19"/>
      <c r="C752" s="119"/>
      <c r="D752" s="119"/>
      <c r="E752" s="119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19"/>
      <c r="C753" s="119"/>
      <c r="D753" s="119"/>
      <c r="E753" s="119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19"/>
      <c r="C754" s="119"/>
      <c r="D754" s="119"/>
      <c r="E754" s="119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19"/>
      <c r="C755" s="119"/>
      <c r="D755" s="119"/>
      <c r="E755" s="119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19"/>
      <c r="C756" s="119"/>
      <c r="D756" s="119"/>
      <c r="E756" s="119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19"/>
      <c r="C757" s="119"/>
      <c r="D757" s="119"/>
      <c r="E757" s="119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19"/>
      <c r="C758" s="119"/>
      <c r="D758" s="119"/>
      <c r="E758" s="119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19"/>
      <c r="C759" s="119"/>
      <c r="D759" s="119"/>
      <c r="E759" s="119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19"/>
      <c r="C760" s="119"/>
      <c r="D760" s="119"/>
      <c r="E760" s="119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19"/>
      <c r="C761" s="119"/>
      <c r="D761" s="119"/>
      <c r="E761" s="119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19"/>
      <c r="C762" s="119"/>
      <c r="D762" s="119"/>
      <c r="E762" s="119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19"/>
      <c r="C763" s="119"/>
      <c r="D763" s="119"/>
      <c r="E763" s="119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19"/>
      <c r="C764" s="119"/>
      <c r="D764" s="119"/>
      <c r="E764" s="119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19"/>
      <c r="C765" s="119"/>
      <c r="D765" s="119"/>
      <c r="E765" s="119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19"/>
      <c r="C766" s="119"/>
      <c r="D766" s="119"/>
      <c r="E766" s="119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19"/>
      <c r="C767" s="119"/>
      <c r="D767" s="119"/>
      <c r="E767" s="119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19"/>
      <c r="C768" s="119"/>
      <c r="D768" s="119"/>
      <c r="E768" s="119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19"/>
      <c r="C769" s="119"/>
      <c r="D769" s="119"/>
      <c r="E769" s="119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19"/>
      <c r="C770" s="119"/>
      <c r="D770" s="119"/>
      <c r="E770" s="119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19"/>
      <c r="C771" s="119"/>
      <c r="D771" s="119"/>
      <c r="E771" s="119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19"/>
      <c r="C772" s="119"/>
      <c r="D772" s="119"/>
      <c r="E772" s="119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19"/>
      <c r="C773" s="119"/>
      <c r="D773" s="119"/>
      <c r="E773" s="119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19"/>
      <c r="C774" s="119"/>
      <c r="D774" s="119"/>
      <c r="E774" s="119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19"/>
      <c r="C775" s="119"/>
      <c r="D775" s="119"/>
      <c r="E775" s="119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19"/>
      <c r="C776" s="119"/>
      <c r="D776" s="119"/>
      <c r="E776" s="119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77" spans="2:18">
      <c r="B777" s="119"/>
      <c r="C777" s="119"/>
      <c r="D777" s="119"/>
      <c r="E777" s="119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</row>
    <row r="778" spans="2:18">
      <c r="B778" s="119"/>
      <c r="C778" s="119"/>
      <c r="D778" s="119"/>
      <c r="E778" s="119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</row>
    <row r="779" spans="2:18">
      <c r="B779" s="119"/>
      <c r="C779" s="119"/>
      <c r="D779" s="119"/>
      <c r="E779" s="119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</row>
    <row r="780" spans="2:18">
      <c r="B780" s="119"/>
      <c r="C780" s="119"/>
      <c r="D780" s="119"/>
      <c r="E780" s="119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</row>
    <row r="781" spans="2:18">
      <c r="B781" s="119"/>
      <c r="C781" s="119"/>
      <c r="D781" s="119"/>
      <c r="E781" s="119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</row>
    <row r="782" spans="2:18">
      <c r="B782" s="119"/>
      <c r="C782" s="119"/>
      <c r="D782" s="119"/>
      <c r="E782" s="119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</row>
    <row r="783" spans="2:18">
      <c r="B783" s="119"/>
      <c r="C783" s="119"/>
      <c r="D783" s="119"/>
      <c r="E783" s="119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</row>
    <row r="784" spans="2:18">
      <c r="B784" s="119"/>
      <c r="C784" s="119"/>
      <c r="D784" s="119"/>
      <c r="E784" s="119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</row>
    <row r="785" spans="2:18">
      <c r="B785" s="119"/>
      <c r="C785" s="119"/>
      <c r="D785" s="119"/>
      <c r="E785" s="119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</row>
    <row r="786" spans="2:18">
      <c r="B786" s="119"/>
      <c r="C786" s="119"/>
      <c r="D786" s="119"/>
      <c r="E786" s="119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</row>
    <row r="787" spans="2:18">
      <c r="B787" s="119"/>
      <c r="C787" s="119"/>
      <c r="D787" s="119"/>
      <c r="E787" s="119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</row>
    <row r="788" spans="2:18">
      <c r="B788" s="119"/>
      <c r="C788" s="119"/>
      <c r="D788" s="119"/>
      <c r="E788" s="119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</row>
    <row r="789" spans="2:18">
      <c r="B789" s="119"/>
      <c r="C789" s="119"/>
      <c r="D789" s="119"/>
      <c r="E789" s="119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</row>
    <row r="790" spans="2:18">
      <c r="B790" s="119"/>
      <c r="C790" s="119"/>
      <c r="D790" s="119"/>
      <c r="E790" s="119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</row>
    <row r="791" spans="2:18">
      <c r="B791" s="119"/>
      <c r="C791" s="119"/>
      <c r="D791" s="119"/>
      <c r="E791" s="119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</row>
    <row r="792" spans="2:18">
      <c r="B792" s="119"/>
      <c r="C792" s="119"/>
      <c r="D792" s="119"/>
      <c r="E792" s="119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</row>
    <row r="793" spans="2:18">
      <c r="B793" s="119"/>
      <c r="C793" s="119"/>
      <c r="D793" s="119"/>
      <c r="E793" s="119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</row>
    <row r="794" spans="2:18">
      <c r="B794" s="119"/>
      <c r="C794" s="119"/>
      <c r="D794" s="119"/>
      <c r="E794" s="119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</row>
    <row r="795" spans="2:18">
      <c r="B795" s="119"/>
      <c r="C795" s="119"/>
      <c r="D795" s="119"/>
      <c r="E795" s="119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</row>
    <row r="796" spans="2:18">
      <c r="B796" s="119"/>
      <c r="C796" s="119"/>
      <c r="D796" s="119"/>
      <c r="E796" s="119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</row>
    <row r="797" spans="2:18">
      <c r="B797" s="119"/>
      <c r="C797" s="119"/>
      <c r="D797" s="119"/>
      <c r="E797" s="119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</row>
    <row r="798" spans="2:18">
      <c r="B798" s="119"/>
      <c r="C798" s="119"/>
      <c r="D798" s="119"/>
      <c r="E798" s="119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</row>
    <row r="799" spans="2:18">
      <c r="B799" s="119"/>
      <c r="C799" s="119"/>
      <c r="D799" s="119"/>
      <c r="E799" s="119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</row>
    <row r="800" spans="2:18">
      <c r="B800" s="119"/>
      <c r="C800" s="119"/>
      <c r="D800" s="119"/>
      <c r="E800" s="119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</row>
    <row r="801" spans="2:18">
      <c r="B801" s="119"/>
      <c r="C801" s="119"/>
      <c r="D801" s="119"/>
      <c r="E801" s="119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</row>
    <row r="802" spans="2:18">
      <c r="B802" s="119"/>
      <c r="C802" s="119"/>
      <c r="D802" s="119"/>
      <c r="E802" s="119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</row>
    <row r="803" spans="2:18">
      <c r="B803" s="119"/>
      <c r="C803" s="119"/>
      <c r="D803" s="119"/>
      <c r="E803" s="119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</row>
    <row r="804" spans="2:18">
      <c r="B804" s="119"/>
      <c r="C804" s="119"/>
      <c r="D804" s="119"/>
      <c r="E804" s="119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</row>
    <row r="805" spans="2:18">
      <c r="B805" s="119"/>
      <c r="C805" s="119"/>
      <c r="D805" s="119"/>
      <c r="E805" s="119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</row>
    <row r="806" spans="2:18">
      <c r="B806" s="119"/>
      <c r="C806" s="119"/>
      <c r="D806" s="119"/>
      <c r="E806" s="119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</row>
    <row r="807" spans="2:18">
      <c r="B807" s="119"/>
      <c r="C807" s="119"/>
      <c r="D807" s="119"/>
      <c r="E807" s="119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</row>
    <row r="808" spans="2:18">
      <c r="B808" s="119"/>
      <c r="C808" s="119"/>
      <c r="D808" s="119"/>
      <c r="E808" s="119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</row>
    <row r="809" spans="2:18">
      <c r="B809" s="119"/>
      <c r="C809" s="119"/>
      <c r="D809" s="119"/>
      <c r="E809" s="119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</row>
    <row r="810" spans="2:18">
      <c r="B810" s="119"/>
      <c r="C810" s="119"/>
      <c r="D810" s="119"/>
      <c r="E810" s="119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</row>
    <row r="811" spans="2:18">
      <c r="B811" s="119"/>
      <c r="C811" s="119"/>
      <c r="D811" s="119"/>
      <c r="E811" s="119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</row>
    <row r="812" spans="2:18">
      <c r="B812" s="119"/>
      <c r="C812" s="119"/>
      <c r="D812" s="119"/>
      <c r="E812" s="119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</row>
    <row r="813" spans="2:18">
      <c r="B813" s="119"/>
      <c r="C813" s="119"/>
      <c r="D813" s="119"/>
      <c r="E813" s="119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</row>
    <row r="814" spans="2:18">
      <c r="B814" s="119"/>
      <c r="C814" s="119"/>
      <c r="D814" s="119"/>
      <c r="E814" s="119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</row>
    <row r="815" spans="2:18">
      <c r="B815" s="119"/>
      <c r="C815" s="119"/>
      <c r="D815" s="119"/>
      <c r="E815" s="119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</row>
    <row r="816" spans="2:18">
      <c r="B816" s="119"/>
      <c r="C816" s="119"/>
      <c r="D816" s="119"/>
      <c r="E816" s="119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</row>
    <row r="817" spans="2:18">
      <c r="B817" s="119"/>
      <c r="C817" s="119"/>
      <c r="D817" s="119"/>
      <c r="E817" s="119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</row>
    <row r="818" spans="2:18">
      <c r="B818" s="119"/>
      <c r="C818" s="119"/>
      <c r="D818" s="119"/>
      <c r="E818" s="119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</row>
    <row r="819" spans="2:18">
      <c r="B819" s="119"/>
      <c r="C819" s="119"/>
      <c r="D819" s="119"/>
      <c r="E819" s="119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</row>
    <row r="820" spans="2:18">
      <c r="B820" s="119"/>
      <c r="C820" s="119"/>
      <c r="D820" s="119"/>
      <c r="E820" s="119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</row>
    <row r="821" spans="2:18">
      <c r="B821" s="119"/>
      <c r="C821" s="119"/>
      <c r="D821" s="119"/>
      <c r="E821" s="119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</row>
    <row r="822" spans="2:18">
      <c r="B822" s="119"/>
      <c r="C822" s="119"/>
      <c r="D822" s="119"/>
      <c r="E822" s="119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</row>
    <row r="823" spans="2:18">
      <c r="B823" s="119"/>
      <c r="C823" s="119"/>
      <c r="D823" s="119"/>
      <c r="E823" s="119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</row>
    <row r="824" spans="2:18">
      <c r="B824" s="119"/>
      <c r="C824" s="119"/>
      <c r="D824" s="119"/>
      <c r="E824" s="119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</row>
    <row r="825" spans="2:18">
      <c r="B825" s="119"/>
      <c r="C825" s="119"/>
      <c r="D825" s="119"/>
      <c r="E825" s="119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</row>
    <row r="826" spans="2:18">
      <c r="B826" s="119"/>
      <c r="C826" s="119"/>
      <c r="D826" s="119"/>
      <c r="E826" s="119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</row>
    <row r="827" spans="2:18">
      <c r="B827" s="119"/>
      <c r="C827" s="119"/>
      <c r="D827" s="119"/>
      <c r="E827" s="119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</row>
    <row r="828" spans="2:18">
      <c r="B828" s="119"/>
      <c r="C828" s="119"/>
      <c r="D828" s="119"/>
      <c r="E828" s="119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</row>
    <row r="829" spans="2:18">
      <c r="B829" s="119"/>
      <c r="C829" s="119"/>
      <c r="D829" s="119"/>
      <c r="E829" s="119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</row>
    <row r="830" spans="2:18">
      <c r="B830" s="119"/>
      <c r="C830" s="119"/>
      <c r="D830" s="119"/>
      <c r="E830" s="119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</row>
    <row r="831" spans="2:18">
      <c r="B831" s="119"/>
      <c r="C831" s="119"/>
      <c r="D831" s="119"/>
      <c r="E831" s="119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</row>
    <row r="832" spans="2:18">
      <c r="B832" s="119"/>
      <c r="C832" s="119"/>
      <c r="D832" s="119"/>
      <c r="E832" s="119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</row>
    <row r="833" spans="2:18">
      <c r="B833" s="119"/>
      <c r="C833" s="119"/>
      <c r="D833" s="119"/>
      <c r="E833" s="119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</row>
    <row r="834" spans="2:18">
      <c r="B834" s="119"/>
      <c r="C834" s="119"/>
      <c r="D834" s="119"/>
      <c r="E834" s="119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</row>
    <row r="835" spans="2:18">
      <c r="B835" s="119"/>
      <c r="C835" s="119"/>
      <c r="D835" s="119"/>
      <c r="E835" s="119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</row>
    <row r="836" spans="2:18">
      <c r="B836" s="119"/>
      <c r="C836" s="119"/>
      <c r="D836" s="119"/>
      <c r="E836" s="119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</row>
    <row r="837" spans="2:18">
      <c r="B837" s="119"/>
      <c r="C837" s="119"/>
      <c r="D837" s="119"/>
      <c r="E837" s="119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</row>
    <row r="838" spans="2:18">
      <c r="B838" s="119"/>
      <c r="C838" s="119"/>
      <c r="D838" s="119"/>
      <c r="E838" s="119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</row>
    <row r="839" spans="2:18">
      <c r="B839" s="119"/>
      <c r="C839" s="119"/>
      <c r="D839" s="119"/>
      <c r="E839" s="119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</row>
    <row r="840" spans="2:18">
      <c r="B840" s="119"/>
      <c r="C840" s="119"/>
      <c r="D840" s="119"/>
      <c r="E840" s="119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</row>
    <row r="841" spans="2:18">
      <c r="B841" s="119"/>
      <c r="C841" s="119"/>
      <c r="D841" s="119"/>
      <c r="E841" s="119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</row>
    <row r="842" spans="2:18">
      <c r="B842" s="119"/>
      <c r="C842" s="119"/>
      <c r="D842" s="119"/>
      <c r="E842" s="119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</row>
    <row r="843" spans="2:18">
      <c r="B843" s="119"/>
      <c r="C843" s="119"/>
      <c r="D843" s="119"/>
      <c r="E843" s="119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</row>
    <row r="844" spans="2:18">
      <c r="B844" s="119"/>
      <c r="C844" s="119"/>
      <c r="D844" s="119"/>
      <c r="E844" s="119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</row>
    <row r="845" spans="2:18">
      <c r="B845" s="119"/>
      <c r="C845" s="119"/>
      <c r="D845" s="119"/>
      <c r="E845" s="119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</row>
    <row r="846" spans="2:18">
      <c r="B846" s="119"/>
      <c r="C846" s="119"/>
      <c r="D846" s="119"/>
      <c r="E846" s="119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</row>
    <row r="847" spans="2:18">
      <c r="B847" s="119"/>
      <c r="C847" s="119"/>
      <c r="D847" s="119"/>
      <c r="E847" s="119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</row>
    <row r="848" spans="2:18">
      <c r="B848" s="119"/>
      <c r="C848" s="119"/>
      <c r="D848" s="119"/>
      <c r="E848" s="119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</row>
    <row r="849" spans="2:18">
      <c r="B849" s="119"/>
      <c r="C849" s="119"/>
      <c r="D849" s="119"/>
      <c r="E849" s="119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</row>
    <row r="850" spans="2:18">
      <c r="B850" s="119"/>
      <c r="C850" s="119"/>
      <c r="D850" s="119"/>
      <c r="E850" s="119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</row>
    <row r="851" spans="2:18">
      <c r="B851" s="119"/>
      <c r="C851" s="119"/>
      <c r="D851" s="119"/>
      <c r="E851" s="119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</row>
    <row r="852" spans="2:18">
      <c r="B852" s="119"/>
      <c r="C852" s="119"/>
      <c r="D852" s="119"/>
      <c r="E852" s="119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</row>
    <row r="853" spans="2:18">
      <c r="B853" s="119"/>
      <c r="C853" s="119"/>
      <c r="D853" s="119"/>
      <c r="E853" s="119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</row>
    <row r="854" spans="2:18">
      <c r="B854" s="119"/>
      <c r="C854" s="119"/>
      <c r="D854" s="119"/>
      <c r="E854" s="119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</row>
    <row r="855" spans="2:18">
      <c r="B855" s="119"/>
      <c r="C855" s="119"/>
      <c r="D855" s="119"/>
      <c r="E855" s="119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</row>
    <row r="856" spans="2:18">
      <c r="B856" s="119"/>
      <c r="C856" s="119"/>
      <c r="D856" s="119"/>
      <c r="E856" s="119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</row>
    <row r="857" spans="2:18">
      <c r="B857" s="119"/>
      <c r="C857" s="119"/>
      <c r="D857" s="119"/>
      <c r="E857" s="119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</row>
    <row r="858" spans="2:18">
      <c r="B858" s="119"/>
      <c r="C858" s="119"/>
      <c r="D858" s="119"/>
      <c r="E858" s="119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</row>
    <row r="859" spans="2:18">
      <c r="B859" s="119"/>
      <c r="C859" s="119"/>
      <c r="D859" s="119"/>
      <c r="E859" s="119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</row>
    <row r="860" spans="2:18">
      <c r="B860" s="119"/>
      <c r="C860" s="119"/>
      <c r="D860" s="119"/>
      <c r="E860" s="119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</row>
    <row r="861" spans="2:18">
      <c r="B861" s="119"/>
      <c r="C861" s="119"/>
      <c r="D861" s="119"/>
      <c r="E861" s="119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</row>
    <row r="862" spans="2:18">
      <c r="B862" s="119"/>
      <c r="C862" s="119"/>
      <c r="D862" s="119"/>
      <c r="E862" s="119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</row>
    <row r="863" spans="2:18">
      <c r="B863" s="119"/>
      <c r="C863" s="119"/>
      <c r="D863" s="119"/>
      <c r="E863" s="119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</row>
    <row r="864" spans="2:18">
      <c r="B864" s="119"/>
      <c r="C864" s="119"/>
      <c r="D864" s="119"/>
      <c r="E864" s="119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</row>
    <row r="865" spans="2:18">
      <c r="B865" s="119"/>
      <c r="C865" s="119"/>
      <c r="D865" s="119"/>
      <c r="E865" s="119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</row>
    <row r="866" spans="2:18">
      <c r="B866" s="119"/>
      <c r="C866" s="119"/>
      <c r="D866" s="119"/>
      <c r="E866" s="119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</row>
    <row r="867" spans="2:18">
      <c r="B867" s="119"/>
      <c r="C867" s="119"/>
      <c r="D867" s="119"/>
      <c r="E867" s="119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</row>
    <row r="868" spans="2:18">
      <c r="B868" s="119"/>
      <c r="C868" s="119"/>
      <c r="D868" s="119"/>
      <c r="E868" s="119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</row>
    <row r="869" spans="2:18">
      <c r="B869" s="119"/>
      <c r="C869" s="119"/>
      <c r="D869" s="119"/>
      <c r="E869" s="119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</row>
    <row r="870" spans="2:18">
      <c r="B870" s="119"/>
      <c r="C870" s="119"/>
      <c r="D870" s="119"/>
      <c r="E870" s="119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</row>
    <row r="871" spans="2:18">
      <c r="B871" s="119"/>
      <c r="C871" s="119"/>
      <c r="D871" s="119"/>
      <c r="E871" s="119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</row>
    <row r="872" spans="2:18">
      <c r="B872" s="119"/>
      <c r="C872" s="119"/>
      <c r="D872" s="119"/>
      <c r="E872" s="119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</row>
    <row r="873" spans="2:18">
      <c r="B873" s="119"/>
      <c r="C873" s="119"/>
      <c r="D873" s="119"/>
      <c r="E873" s="119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</row>
    <row r="874" spans="2:18">
      <c r="B874" s="119"/>
      <c r="C874" s="119"/>
      <c r="D874" s="119"/>
      <c r="E874" s="119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</row>
    <row r="875" spans="2:18">
      <c r="B875" s="119"/>
      <c r="C875" s="119"/>
      <c r="D875" s="119"/>
      <c r="E875" s="119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</row>
    <row r="876" spans="2:18">
      <c r="B876" s="119"/>
      <c r="C876" s="119"/>
      <c r="D876" s="119"/>
      <c r="E876" s="119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</row>
    <row r="877" spans="2:18">
      <c r="B877" s="119"/>
      <c r="C877" s="119"/>
      <c r="D877" s="119"/>
      <c r="E877" s="119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</row>
    <row r="878" spans="2:18">
      <c r="B878" s="119"/>
      <c r="C878" s="119"/>
      <c r="D878" s="119"/>
      <c r="E878" s="119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</row>
    <row r="879" spans="2:18">
      <c r="B879" s="119"/>
      <c r="C879" s="119"/>
      <c r="D879" s="119"/>
      <c r="E879" s="119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</row>
    <row r="880" spans="2:18">
      <c r="B880" s="119"/>
      <c r="C880" s="119"/>
      <c r="D880" s="119"/>
      <c r="E880" s="119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</row>
    <row r="881" spans="2:18">
      <c r="B881" s="119"/>
      <c r="C881" s="119"/>
      <c r="D881" s="119"/>
      <c r="E881" s="119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</row>
    <row r="882" spans="2:18">
      <c r="B882" s="119"/>
      <c r="C882" s="119"/>
      <c r="D882" s="119"/>
      <c r="E882" s="119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</row>
    <row r="883" spans="2:18">
      <c r="B883" s="119"/>
      <c r="C883" s="119"/>
      <c r="D883" s="119"/>
      <c r="E883" s="119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</row>
    <row r="884" spans="2:18">
      <c r="B884" s="119"/>
      <c r="C884" s="119"/>
      <c r="D884" s="119"/>
      <c r="E884" s="119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</row>
    <row r="885" spans="2:18">
      <c r="B885" s="119"/>
      <c r="C885" s="119"/>
      <c r="D885" s="119"/>
      <c r="E885" s="119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</row>
    <row r="886" spans="2:18">
      <c r="B886" s="119"/>
      <c r="C886" s="119"/>
      <c r="D886" s="119"/>
      <c r="E886" s="119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</row>
    <row r="887" spans="2:18">
      <c r="B887" s="119"/>
      <c r="C887" s="119"/>
      <c r="D887" s="119"/>
      <c r="E887" s="119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</row>
    <row r="888" spans="2:18">
      <c r="B888" s="119"/>
      <c r="C888" s="119"/>
      <c r="D888" s="119"/>
      <c r="E888" s="119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</row>
    <row r="889" spans="2:18">
      <c r="B889" s="119"/>
      <c r="C889" s="119"/>
      <c r="D889" s="119"/>
      <c r="E889" s="119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</row>
    <row r="890" spans="2:18">
      <c r="B890" s="119"/>
      <c r="C890" s="119"/>
      <c r="D890" s="119"/>
      <c r="E890" s="119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</row>
    <row r="891" spans="2:18">
      <c r="B891" s="119"/>
      <c r="C891" s="119"/>
      <c r="D891" s="119"/>
      <c r="E891" s="119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</row>
    <row r="892" spans="2:18">
      <c r="B892" s="119"/>
      <c r="C892" s="119"/>
      <c r="D892" s="119"/>
      <c r="E892" s="119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</row>
    <row r="893" spans="2:18">
      <c r="B893" s="119"/>
      <c r="C893" s="119"/>
      <c r="D893" s="119"/>
      <c r="E893" s="119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</row>
    <row r="894" spans="2:18">
      <c r="B894" s="119"/>
      <c r="C894" s="119"/>
      <c r="D894" s="119"/>
      <c r="E894" s="119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</row>
    <row r="895" spans="2:18">
      <c r="B895" s="119"/>
      <c r="C895" s="119"/>
      <c r="D895" s="119"/>
      <c r="E895" s="119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</row>
    <row r="896" spans="2:18">
      <c r="B896" s="119"/>
      <c r="C896" s="119"/>
      <c r="D896" s="119"/>
      <c r="E896" s="119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</row>
    <row r="897" spans="2:18">
      <c r="B897" s="119"/>
      <c r="C897" s="119"/>
      <c r="D897" s="119"/>
      <c r="E897" s="119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</row>
    <row r="898" spans="2:18">
      <c r="B898" s="119"/>
      <c r="C898" s="119"/>
      <c r="D898" s="119"/>
      <c r="E898" s="119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</row>
    <row r="899" spans="2:18">
      <c r="B899" s="119"/>
      <c r="C899" s="119"/>
      <c r="D899" s="119"/>
      <c r="E899" s="119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</row>
    <row r="900" spans="2:18">
      <c r="B900" s="119"/>
      <c r="C900" s="119"/>
      <c r="D900" s="119"/>
      <c r="E900" s="119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</row>
    <row r="901" spans="2:18">
      <c r="B901" s="119"/>
      <c r="C901" s="119"/>
      <c r="D901" s="119"/>
      <c r="E901" s="119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</row>
    <row r="902" spans="2:18">
      <c r="B902" s="119"/>
      <c r="C902" s="119"/>
      <c r="D902" s="119"/>
      <c r="E902" s="119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</row>
    <row r="903" spans="2:18">
      <c r="B903" s="119"/>
      <c r="C903" s="119"/>
      <c r="D903" s="119"/>
      <c r="E903" s="119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</row>
    <row r="904" spans="2:18">
      <c r="B904" s="119"/>
      <c r="C904" s="119"/>
      <c r="D904" s="119"/>
      <c r="E904" s="119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</row>
    <row r="905" spans="2:18">
      <c r="B905" s="119"/>
      <c r="C905" s="119"/>
      <c r="D905" s="119"/>
      <c r="E905" s="119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</row>
    <row r="906" spans="2:18">
      <c r="B906" s="119"/>
      <c r="C906" s="119"/>
      <c r="D906" s="119"/>
      <c r="E906" s="119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</row>
    <row r="907" spans="2:18">
      <c r="B907" s="119"/>
      <c r="C907" s="119"/>
      <c r="D907" s="119"/>
      <c r="E907" s="119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</row>
    <row r="908" spans="2:18">
      <c r="B908" s="119"/>
      <c r="C908" s="119"/>
      <c r="D908" s="119"/>
      <c r="E908" s="119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</row>
    <row r="909" spans="2:18">
      <c r="B909" s="119"/>
      <c r="C909" s="119"/>
      <c r="D909" s="119"/>
      <c r="E909" s="119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</row>
    <row r="910" spans="2:18">
      <c r="B910" s="119"/>
      <c r="C910" s="119"/>
      <c r="D910" s="119"/>
      <c r="E910" s="119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</row>
    <row r="911" spans="2:18">
      <c r="B911" s="119"/>
      <c r="C911" s="119"/>
      <c r="D911" s="119"/>
      <c r="E911" s="119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</row>
    <row r="912" spans="2:18">
      <c r="B912" s="119"/>
      <c r="C912" s="119"/>
      <c r="D912" s="119"/>
      <c r="E912" s="119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</row>
    <row r="913" spans="2:18">
      <c r="B913" s="119"/>
      <c r="C913" s="119"/>
      <c r="D913" s="119"/>
      <c r="E913" s="119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</row>
    <row r="914" spans="2:18">
      <c r="B914" s="119"/>
      <c r="C914" s="119"/>
      <c r="D914" s="119"/>
      <c r="E914" s="119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</row>
    <row r="915" spans="2:18">
      <c r="B915" s="119"/>
      <c r="C915" s="119"/>
      <c r="D915" s="119"/>
      <c r="E915" s="119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</row>
    <row r="916" spans="2:18">
      <c r="B916" s="119"/>
      <c r="C916" s="119"/>
      <c r="D916" s="119"/>
      <c r="E916" s="119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</row>
    <row r="917" spans="2:18">
      <c r="B917" s="119"/>
      <c r="C917" s="119"/>
      <c r="D917" s="119"/>
      <c r="E917" s="119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</row>
    <row r="918" spans="2:18">
      <c r="B918" s="119"/>
      <c r="C918" s="119"/>
      <c r="D918" s="119"/>
      <c r="E918" s="119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</row>
    <row r="919" spans="2:18">
      <c r="B919" s="119"/>
      <c r="C919" s="119"/>
      <c r="D919" s="119"/>
      <c r="E919" s="119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</row>
    <row r="920" spans="2:18">
      <c r="B920" s="119"/>
      <c r="C920" s="119"/>
      <c r="D920" s="119"/>
      <c r="E920" s="119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</row>
    <row r="921" spans="2:18">
      <c r="B921" s="119"/>
      <c r="C921" s="119"/>
      <c r="D921" s="119"/>
      <c r="E921" s="119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</row>
    <row r="922" spans="2:18">
      <c r="B922" s="119"/>
      <c r="C922" s="119"/>
      <c r="D922" s="119"/>
      <c r="E922" s="119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</row>
    <row r="923" spans="2:18">
      <c r="B923" s="119"/>
      <c r="C923" s="119"/>
      <c r="D923" s="119"/>
      <c r="E923" s="119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</row>
    <row r="924" spans="2:18">
      <c r="B924" s="119"/>
      <c r="C924" s="119"/>
      <c r="D924" s="119"/>
      <c r="E924" s="119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</row>
    <row r="925" spans="2:18">
      <c r="B925" s="119"/>
      <c r="C925" s="119"/>
      <c r="D925" s="119"/>
      <c r="E925" s="119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</row>
    <row r="926" spans="2:18">
      <c r="B926" s="119"/>
      <c r="C926" s="119"/>
      <c r="D926" s="119"/>
      <c r="E926" s="119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</row>
    <row r="927" spans="2:18">
      <c r="B927" s="119"/>
      <c r="C927" s="119"/>
      <c r="D927" s="119"/>
      <c r="E927" s="119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</row>
    <row r="928" spans="2:18">
      <c r="B928" s="119"/>
      <c r="C928" s="119"/>
      <c r="D928" s="119"/>
      <c r="E928" s="119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</row>
    <row r="929" spans="2:18">
      <c r="B929" s="119"/>
      <c r="C929" s="119"/>
      <c r="D929" s="119"/>
      <c r="E929" s="119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</row>
    <row r="930" spans="2:18">
      <c r="B930" s="119"/>
      <c r="C930" s="119"/>
      <c r="D930" s="119"/>
      <c r="E930" s="119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</row>
    <row r="931" spans="2:18">
      <c r="B931" s="119"/>
      <c r="C931" s="119"/>
      <c r="D931" s="119"/>
      <c r="E931" s="119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</row>
    <row r="932" spans="2:18">
      <c r="B932" s="119"/>
      <c r="C932" s="119"/>
      <c r="D932" s="119"/>
      <c r="E932" s="119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</row>
    <row r="933" spans="2:18">
      <c r="B933" s="119"/>
      <c r="C933" s="119"/>
      <c r="D933" s="119"/>
      <c r="E933" s="119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</row>
    <row r="934" spans="2:18">
      <c r="B934" s="119"/>
      <c r="C934" s="119"/>
      <c r="D934" s="119"/>
      <c r="E934" s="119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</row>
    <row r="935" spans="2:18">
      <c r="B935" s="119"/>
      <c r="C935" s="119"/>
      <c r="D935" s="119"/>
      <c r="E935" s="119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</row>
    <row r="936" spans="2:18">
      <c r="B936" s="119"/>
      <c r="C936" s="119"/>
      <c r="D936" s="119"/>
      <c r="E936" s="119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</row>
    <row r="937" spans="2:18">
      <c r="B937" s="119"/>
      <c r="C937" s="119"/>
      <c r="D937" s="119"/>
      <c r="E937" s="119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</row>
    <row r="938" spans="2:18">
      <c r="B938" s="119"/>
      <c r="C938" s="119"/>
      <c r="D938" s="119"/>
      <c r="E938" s="119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</row>
    <row r="939" spans="2:18">
      <c r="B939" s="119"/>
      <c r="C939" s="119"/>
      <c r="D939" s="119"/>
      <c r="E939" s="119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</row>
    <row r="940" spans="2:18">
      <c r="B940" s="119"/>
      <c r="C940" s="119"/>
      <c r="D940" s="119"/>
      <c r="E940" s="119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</row>
    <row r="941" spans="2:18">
      <c r="B941" s="119"/>
      <c r="C941" s="119"/>
      <c r="D941" s="119"/>
      <c r="E941" s="119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</row>
    <row r="942" spans="2:18">
      <c r="B942" s="119"/>
      <c r="C942" s="119"/>
      <c r="D942" s="119"/>
      <c r="E942" s="119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</row>
    <row r="943" spans="2:18">
      <c r="B943" s="119"/>
      <c r="C943" s="119"/>
      <c r="D943" s="119"/>
      <c r="E943" s="119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</row>
    <row r="944" spans="2:18">
      <c r="B944" s="119"/>
      <c r="C944" s="119"/>
      <c r="D944" s="119"/>
      <c r="E944" s="119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</row>
    <row r="945" spans="2:18">
      <c r="B945" s="119"/>
      <c r="C945" s="119"/>
      <c r="D945" s="119"/>
      <c r="E945" s="119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</row>
    <row r="946" spans="2:18">
      <c r="B946" s="119"/>
      <c r="C946" s="119"/>
      <c r="D946" s="119"/>
      <c r="E946" s="119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</row>
    <row r="947" spans="2:18">
      <c r="B947" s="119"/>
      <c r="C947" s="119"/>
      <c r="D947" s="119"/>
      <c r="E947" s="119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</row>
    <row r="948" spans="2:18">
      <c r="B948" s="119"/>
      <c r="C948" s="119"/>
      <c r="D948" s="119"/>
      <c r="E948" s="119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</row>
    <row r="949" spans="2:18">
      <c r="B949" s="119"/>
      <c r="C949" s="119"/>
      <c r="D949" s="119"/>
      <c r="E949" s="119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</row>
    <row r="950" spans="2:18">
      <c r="B950" s="119"/>
      <c r="C950" s="119"/>
      <c r="D950" s="119"/>
      <c r="E950" s="119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</row>
    <row r="951" spans="2:18">
      <c r="B951" s="119"/>
      <c r="C951" s="119"/>
      <c r="D951" s="119"/>
      <c r="E951" s="119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</row>
    <row r="952" spans="2:18">
      <c r="B952" s="119"/>
      <c r="C952" s="119"/>
      <c r="D952" s="119"/>
      <c r="E952" s="119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</row>
    <row r="953" spans="2:18">
      <c r="B953" s="119"/>
      <c r="C953" s="119"/>
      <c r="D953" s="119"/>
      <c r="E953" s="119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</row>
    <row r="954" spans="2:18">
      <c r="B954" s="119"/>
      <c r="C954" s="119"/>
      <c r="D954" s="119"/>
      <c r="E954" s="119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</row>
    <row r="955" spans="2:18">
      <c r="B955" s="119"/>
      <c r="C955" s="119"/>
      <c r="D955" s="119"/>
      <c r="E955" s="119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</row>
    <row r="956" spans="2:18">
      <c r="B956" s="119"/>
      <c r="C956" s="119"/>
      <c r="D956" s="119"/>
      <c r="E956" s="119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</row>
    <row r="957" spans="2:18">
      <c r="B957" s="119"/>
      <c r="C957" s="119"/>
      <c r="D957" s="119"/>
      <c r="E957" s="119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</row>
    <row r="958" spans="2:18">
      <c r="B958" s="119"/>
      <c r="C958" s="119"/>
      <c r="D958" s="119"/>
      <c r="E958" s="119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</row>
    <row r="959" spans="2:18">
      <c r="B959" s="119"/>
      <c r="C959" s="119"/>
      <c r="D959" s="119"/>
      <c r="E959" s="119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</row>
    <row r="960" spans="2:18">
      <c r="B960" s="119"/>
      <c r="C960" s="119"/>
      <c r="D960" s="119"/>
      <c r="E960" s="119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</row>
    <row r="961" spans="2:18">
      <c r="B961" s="119"/>
      <c r="C961" s="119"/>
      <c r="D961" s="119"/>
      <c r="E961" s="119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</row>
    <row r="962" spans="2:18">
      <c r="B962" s="119"/>
      <c r="C962" s="119"/>
      <c r="D962" s="119"/>
      <c r="E962" s="119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</row>
    <row r="963" spans="2:18">
      <c r="B963" s="119"/>
      <c r="C963" s="119"/>
      <c r="D963" s="119"/>
      <c r="E963" s="119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</row>
    <row r="964" spans="2:18">
      <c r="B964" s="119"/>
      <c r="C964" s="119"/>
      <c r="D964" s="119"/>
      <c r="E964" s="119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</row>
    <row r="965" spans="2:18">
      <c r="B965" s="119"/>
      <c r="C965" s="119"/>
      <c r="D965" s="119"/>
      <c r="E965" s="119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</row>
    <row r="966" spans="2:18">
      <c r="B966" s="119"/>
      <c r="C966" s="119"/>
      <c r="D966" s="119"/>
      <c r="E966" s="119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</row>
    <row r="967" spans="2:18">
      <c r="B967" s="119"/>
      <c r="C967" s="119"/>
      <c r="D967" s="119"/>
      <c r="E967" s="119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</row>
    <row r="968" spans="2:18">
      <c r="B968" s="119"/>
      <c r="C968" s="119"/>
      <c r="D968" s="119"/>
      <c r="E968" s="119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</row>
    <row r="969" spans="2:18">
      <c r="B969" s="119"/>
      <c r="C969" s="119"/>
      <c r="D969" s="119"/>
      <c r="E969" s="119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</row>
    <row r="970" spans="2:18">
      <c r="B970" s="119"/>
      <c r="C970" s="119"/>
      <c r="D970" s="119"/>
      <c r="E970" s="119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</row>
    <row r="971" spans="2:18">
      <c r="B971" s="119"/>
      <c r="C971" s="119"/>
      <c r="D971" s="119"/>
      <c r="E971" s="119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</row>
    <row r="972" spans="2:18">
      <c r="B972" s="119"/>
      <c r="C972" s="119"/>
      <c r="D972" s="119"/>
      <c r="E972" s="119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</row>
    <row r="973" spans="2:18">
      <c r="B973" s="119"/>
      <c r="C973" s="119"/>
      <c r="D973" s="119"/>
      <c r="E973" s="119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</row>
    <row r="974" spans="2:18">
      <c r="B974" s="119"/>
      <c r="C974" s="119"/>
      <c r="D974" s="119"/>
      <c r="E974" s="119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</row>
    <row r="975" spans="2:18">
      <c r="B975" s="119"/>
      <c r="C975" s="119"/>
      <c r="D975" s="119"/>
      <c r="E975" s="119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</row>
    <row r="976" spans="2:18">
      <c r="B976" s="119"/>
      <c r="C976" s="119"/>
      <c r="D976" s="119"/>
      <c r="E976" s="119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</row>
    <row r="977" spans="2:18">
      <c r="B977" s="119"/>
      <c r="C977" s="119"/>
      <c r="D977" s="119"/>
      <c r="E977" s="119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</row>
    <row r="978" spans="2:18">
      <c r="B978" s="119"/>
      <c r="C978" s="119"/>
      <c r="D978" s="119"/>
      <c r="E978" s="119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</row>
    <row r="979" spans="2:18">
      <c r="B979" s="119"/>
      <c r="C979" s="119"/>
      <c r="D979" s="119"/>
      <c r="E979" s="119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</row>
    <row r="980" spans="2:18">
      <c r="B980" s="119"/>
      <c r="C980" s="119"/>
      <c r="D980" s="119"/>
      <c r="E980" s="119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</row>
    <row r="981" spans="2:18">
      <c r="B981" s="119"/>
      <c r="C981" s="119"/>
      <c r="D981" s="119"/>
      <c r="E981" s="119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</row>
    <row r="982" spans="2:18">
      <c r="B982" s="119"/>
      <c r="C982" s="119"/>
      <c r="D982" s="119"/>
      <c r="E982" s="119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</row>
    <row r="983" spans="2:18">
      <c r="B983" s="119"/>
      <c r="C983" s="119"/>
      <c r="D983" s="119"/>
      <c r="E983" s="119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</row>
    <row r="984" spans="2:18">
      <c r="B984" s="119"/>
      <c r="C984" s="119"/>
      <c r="D984" s="119"/>
      <c r="E984" s="119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</row>
    <row r="985" spans="2:18">
      <c r="B985" s="119"/>
      <c r="C985" s="119"/>
      <c r="D985" s="119"/>
      <c r="E985" s="119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</row>
    <row r="986" spans="2:18">
      <c r="B986" s="119"/>
      <c r="C986" s="119"/>
      <c r="D986" s="119"/>
      <c r="E986" s="119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</row>
    <row r="987" spans="2:18">
      <c r="B987" s="119"/>
      <c r="C987" s="119"/>
      <c r="D987" s="119"/>
      <c r="E987" s="119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</row>
    <row r="988" spans="2:18">
      <c r="B988" s="119"/>
      <c r="C988" s="119"/>
      <c r="D988" s="119"/>
      <c r="E988" s="119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</row>
    <row r="989" spans="2:18">
      <c r="B989" s="119"/>
      <c r="C989" s="119"/>
      <c r="D989" s="119"/>
      <c r="E989" s="119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</row>
    <row r="990" spans="2:18">
      <c r="B990" s="119"/>
      <c r="C990" s="119"/>
      <c r="D990" s="119"/>
      <c r="E990" s="119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</row>
    <row r="991" spans="2:18">
      <c r="B991" s="119"/>
      <c r="C991" s="119"/>
      <c r="D991" s="119"/>
      <c r="E991" s="119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</row>
    <row r="992" spans="2:18">
      <c r="B992" s="119"/>
      <c r="C992" s="119"/>
      <c r="D992" s="119"/>
      <c r="E992" s="119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</row>
    <row r="993" spans="2:18">
      <c r="B993" s="119"/>
      <c r="C993" s="119"/>
      <c r="D993" s="119"/>
      <c r="E993" s="119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</row>
    <row r="994" spans="2:18">
      <c r="B994" s="119"/>
      <c r="C994" s="119"/>
      <c r="D994" s="119"/>
      <c r="E994" s="119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</row>
    <row r="995" spans="2:18">
      <c r="B995" s="119"/>
      <c r="C995" s="119"/>
      <c r="D995" s="119"/>
      <c r="E995" s="119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</row>
    <row r="996" spans="2:18">
      <c r="B996" s="119"/>
      <c r="C996" s="119"/>
      <c r="D996" s="119"/>
      <c r="E996" s="119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</row>
    <row r="997" spans="2:18">
      <c r="B997" s="119"/>
      <c r="C997" s="119"/>
      <c r="D997" s="119"/>
      <c r="E997" s="119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</row>
    <row r="998" spans="2:18">
      <c r="B998" s="119"/>
      <c r="C998" s="119"/>
      <c r="D998" s="119"/>
      <c r="E998" s="119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</row>
    <row r="999" spans="2:18">
      <c r="B999" s="119"/>
      <c r="C999" s="119"/>
      <c r="D999" s="119"/>
      <c r="E999" s="119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</row>
    <row r="1000" spans="2:18">
      <c r="B1000" s="119"/>
      <c r="C1000" s="119"/>
      <c r="D1000" s="119"/>
      <c r="E1000" s="119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</row>
    <row r="1001" spans="2:18">
      <c r="B1001" s="119"/>
      <c r="C1001" s="119"/>
      <c r="D1001" s="119"/>
      <c r="E1001" s="119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</row>
    <row r="1002" spans="2:18">
      <c r="B1002" s="119"/>
      <c r="C1002" s="119"/>
      <c r="D1002" s="119"/>
      <c r="E1002" s="119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</row>
    <row r="1003" spans="2:18">
      <c r="B1003" s="119"/>
      <c r="C1003" s="119"/>
      <c r="D1003" s="119"/>
      <c r="E1003" s="119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</row>
    <row r="1004" spans="2:18">
      <c r="B1004" s="119"/>
      <c r="C1004" s="119"/>
      <c r="D1004" s="119"/>
      <c r="E1004" s="119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</row>
    <row r="1005" spans="2:18">
      <c r="B1005" s="119"/>
      <c r="C1005" s="119"/>
      <c r="D1005" s="119"/>
      <c r="E1005" s="119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</row>
    <row r="1006" spans="2:18">
      <c r="B1006" s="119"/>
      <c r="C1006" s="119"/>
      <c r="D1006" s="119"/>
      <c r="E1006" s="119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</row>
    <row r="1007" spans="2:18">
      <c r="B1007" s="119"/>
      <c r="C1007" s="119"/>
      <c r="D1007" s="119"/>
      <c r="E1007" s="119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</row>
    <row r="1008" spans="2:18">
      <c r="B1008" s="119"/>
      <c r="C1008" s="119"/>
      <c r="D1008" s="119"/>
      <c r="E1008" s="119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</row>
    <row r="1009" spans="2:18">
      <c r="B1009" s="119"/>
      <c r="C1009" s="119"/>
      <c r="D1009" s="119"/>
      <c r="E1009" s="119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</row>
    <row r="1010" spans="2:18">
      <c r="B1010" s="119"/>
      <c r="C1010" s="119"/>
      <c r="D1010" s="119"/>
      <c r="E1010" s="119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</row>
    <row r="1011" spans="2:18">
      <c r="B1011" s="119"/>
      <c r="C1011" s="119"/>
      <c r="D1011" s="119"/>
      <c r="E1011" s="119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</row>
    <row r="1012" spans="2:18">
      <c r="B1012" s="119"/>
      <c r="C1012" s="119"/>
      <c r="D1012" s="119"/>
      <c r="E1012" s="119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</row>
    <row r="1013" spans="2:18">
      <c r="B1013" s="119"/>
      <c r="C1013" s="119"/>
      <c r="D1013" s="119"/>
      <c r="E1013" s="119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</row>
    <row r="1014" spans="2:18">
      <c r="B1014" s="119"/>
      <c r="C1014" s="119"/>
      <c r="D1014" s="119"/>
      <c r="E1014" s="119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</row>
    <row r="1015" spans="2:18">
      <c r="B1015" s="119"/>
      <c r="C1015" s="119"/>
      <c r="D1015" s="119"/>
      <c r="E1015" s="119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</row>
    <row r="1016" spans="2:18">
      <c r="B1016" s="119"/>
      <c r="C1016" s="119"/>
      <c r="D1016" s="119"/>
      <c r="E1016" s="119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</row>
    <row r="1017" spans="2:18">
      <c r="B1017" s="119"/>
      <c r="C1017" s="119"/>
      <c r="D1017" s="119"/>
      <c r="E1017" s="119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</row>
    <row r="1018" spans="2:18">
      <c r="B1018" s="119"/>
      <c r="C1018" s="119"/>
      <c r="D1018" s="119"/>
      <c r="E1018" s="119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</row>
    <row r="1019" spans="2:18">
      <c r="B1019" s="119"/>
      <c r="C1019" s="119"/>
      <c r="D1019" s="119"/>
      <c r="E1019" s="119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</row>
    <row r="1020" spans="2:18">
      <c r="B1020" s="119"/>
      <c r="C1020" s="119"/>
      <c r="D1020" s="119"/>
      <c r="E1020" s="119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</row>
    <row r="1021" spans="2:18">
      <c r="B1021" s="119"/>
      <c r="C1021" s="119"/>
      <c r="D1021" s="119"/>
      <c r="E1021" s="119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</row>
    <row r="1022" spans="2:18">
      <c r="B1022" s="119"/>
      <c r="C1022" s="119"/>
      <c r="D1022" s="119"/>
      <c r="E1022" s="119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</row>
    <row r="1023" spans="2:18">
      <c r="B1023" s="119"/>
      <c r="C1023" s="119"/>
      <c r="D1023" s="119"/>
      <c r="E1023" s="119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</row>
    <row r="1024" spans="2:18">
      <c r="B1024" s="119"/>
      <c r="C1024" s="119"/>
      <c r="D1024" s="119"/>
      <c r="E1024" s="119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</row>
    <row r="1025" spans="2:18">
      <c r="B1025" s="119"/>
      <c r="C1025" s="119"/>
      <c r="D1025" s="119"/>
      <c r="E1025" s="119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</row>
    <row r="1026" spans="2:18">
      <c r="B1026" s="119"/>
      <c r="C1026" s="119"/>
      <c r="D1026" s="119"/>
      <c r="E1026" s="119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</row>
    <row r="1027" spans="2:18">
      <c r="B1027" s="119"/>
      <c r="C1027" s="119"/>
      <c r="D1027" s="119"/>
      <c r="E1027" s="119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</row>
    <row r="1028" spans="2:18">
      <c r="B1028" s="119"/>
      <c r="C1028" s="119"/>
      <c r="D1028" s="119"/>
      <c r="E1028" s="119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</row>
    <row r="1029" spans="2:18">
      <c r="B1029" s="119"/>
      <c r="C1029" s="119"/>
      <c r="D1029" s="119"/>
      <c r="E1029" s="119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</row>
    <row r="1030" spans="2:18">
      <c r="B1030" s="119"/>
      <c r="C1030" s="119"/>
      <c r="D1030" s="119"/>
      <c r="E1030" s="119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</row>
    <row r="1031" spans="2:18">
      <c r="B1031" s="119"/>
      <c r="C1031" s="119"/>
      <c r="D1031" s="119"/>
      <c r="E1031" s="119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</row>
    <row r="1032" spans="2:18">
      <c r="B1032" s="119"/>
      <c r="C1032" s="119"/>
      <c r="D1032" s="119"/>
      <c r="E1032" s="119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</row>
    <row r="1033" spans="2:18">
      <c r="B1033" s="119"/>
      <c r="C1033" s="119"/>
      <c r="D1033" s="119"/>
      <c r="E1033" s="119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</row>
    <row r="1034" spans="2:18">
      <c r="B1034" s="119"/>
      <c r="C1034" s="119"/>
      <c r="D1034" s="119"/>
      <c r="E1034" s="119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</row>
    <row r="1035" spans="2:18">
      <c r="B1035" s="119"/>
      <c r="C1035" s="119"/>
      <c r="D1035" s="119"/>
      <c r="E1035" s="119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</row>
    <row r="1036" spans="2:18">
      <c r="B1036" s="119"/>
      <c r="C1036" s="119"/>
      <c r="D1036" s="119"/>
      <c r="E1036" s="119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</row>
    <row r="1037" spans="2:18">
      <c r="B1037" s="119"/>
      <c r="C1037" s="119"/>
      <c r="D1037" s="119"/>
      <c r="E1037" s="119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</row>
    <row r="1038" spans="2:18">
      <c r="B1038" s="119"/>
      <c r="C1038" s="119"/>
      <c r="D1038" s="119"/>
      <c r="E1038" s="119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</row>
    <row r="1039" spans="2:18">
      <c r="B1039" s="119"/>
      <c r="C1039" s="119"/>
      <c r="D1039" s="119"/>
      <c r="E1039" s="119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</row>
    <row r="1040" spans="2:18">
      <c r="B1040" s="119"/>
      <c r="C1040" s="119"/>
      <c r="D1040" s="119"/>
      <c r="E1040" s="119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</row>
    <row r="1041" spans="2:18">
      <c r="B1041" s="119"/>
      <c r="C1041" s="119"/>
      <c r="D1041" s="119"/>
      <c r="E1041" s="119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</row>
    <row r="1042" spans="2:18">
      <c r="B1042" s="119"/>
      <c r="C1042" s="119"/>
      <c r="D1042" s="119"/>
      <c r="E1042" s="119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</row>
    <row r="1043" spans="2:18">
      <c r="B1043" s="119"/>
      <c r="C1043" s="119"/>
      <c r="D1043" s="119"/>
      <c r="E1043" s="119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</row>
    <row r="1044" spans="2:18">
      <c r="B1044" s="119"/>
      <c r="C1044" s="119"/>
      <c r="D1044" s="119"/>
      <c r="E1044" s="119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</row>
    <row r="1045" spans="2:18">
      <c r="B1045" s="119"/>
      <c r="C1045" s="119"/>
      <c r="D1045" s="119"/>
      <c r="E1045" s="119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</row>
    <row r="1046" spans="2:18">
      <c r="B1046" s="119"/>
      <c r="C1046" s="119"/>
      <c r="D1046" s="119"/>
      <c r="E1046" s="119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</row>
    <row r="1047" spans="2:18">
      <c r="B1047" s="119"/>
      <c r="C1047" s="119"/>
      <c r="D1047" s="119"/>
      <c r="E1047" s="119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</row>
    <row r="1048" spans="2:18">
      <c r="B1048" s="119"/>
      <c r="C1048" s="119"/>
      <c r="D1048" s="119"/>
      <c r="E1048" s="119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</row>
    <row r="1049" spans="2:18">
      <c r="B1049" s="119"/>
      <c r="C1049" s="119"/>
      <c r="D1049" s="119"/>
      <c r="E1049" s="119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</row>
    <row r="1050" spans="2:18">
      <c r="B1050" s="119"/>
      <c r="C1050" s="119"/>
      <c r="D1050" s="119"/>
      <c r="E1050" s="119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</row>
    <row r="1051" spans="2:18">
      <c r="B1051" s="119"/>
      <c r="C1051" s="119"/>
      <c r="D1051" s="119"/>
      <c r="E1051" s="119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</row>
    <row r="1052" spans="2:18">
      <c r="B1052" s="119"/>
      <c r="C1052" s="119"/>
      <c r="D1052" s="119"/>
      <c r="E1052" s="119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</row>
    <row r="1053" spans="2:18">
      <c r="B1053" s="119"/>
      <c r="C1053" s="119"/>
      <c r="D1053" s="119"/>
      <c r="E1053" s="119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</row>
    <row r="1054" spans="2:18">
      <c r="B1054" s="119"/>
      <c r="C1054" s="119"/>
      <c r="D1054" s="119"/>
      <c r="E1054" s="119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</row>
    <row r="1055" spans="2:18">
      <c r="B1055" s="119"/>
      <c r="C1055" s="119"/>
      <c r="D1055" s="119"/>
      <c r="E1055" s="119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</row>
    <row r="1056" spans="2:18">
      <c r="B1056" s="119"/>
      <c r="C1056" s="119"/>
      <c r="D1056" s="119"/>
      <c r="E1056" s="119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</row>
    <row r="1057" spans="2:18">
      <c r="B1057" s="119"/>
      <c r="C1057" s="119"/>
      <c r="D1057" s="119"/>
      <c r="E1057" s="119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</row>
    <row r="1058" spans="2:18">
      <c r="B1058" s="119"/>
      <c r="C1058" s="119"/>
      <c r="D1058" s="119"/>
      <c r="E1058" s="119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</row>
    <row r="1059" spans="2:18">
      <c r="B1059" s="119"/>
      <c r="C1059" s="119"/>
      <c r="D1059" s="119"/>
      <c r="E1059" s="119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</row>
    <row r="1060" spans="2:18">
      <c r="B1060" s="119"/>
      <c r="C1060" s="119"/>
      <c r="D1060" s="119"/>
      <c r="E1060" s="119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</row>
    <row r="1061" spans="2:18">
      <c r="B1061" s="119"/>
      <c r="C1061" s="119"/>
      <c r="D1061" s="119"/>
      <c r="E1061" s="119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</row>
    <row r="1062" spans="2:18">
      <c r="B1062" s="119"/>
      <c r="C1062" s="119"/>
      <c r="D1062" s="119"/>
      <c r="E1062" s="119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</row>
    <row r="1063" spans="2:18">
      <c r="B1063" s="119"/>
      <c r="C1063" s="119"/>
      <c r="D1063" s="119"/>
      <c r="E1063" s="119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</row>
    <row r="1064" spans="2:18">
      <c r="B1064" s="119"/>
      <c r="C1064" s="119"/>
      <c r="D1064" s="119"/>
      <c r="E1064" s="119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</row>
    <row r="1065" spans="2:18">
      <c r="B1065" s="119"/>
      <c r="C1065" s="119"/>
      <c r="D1065" s="119"/>
      <c r="E1065" s="119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</row>
    <row r="1066" spans="2:18">
      <c r="B1066" s="119"/>
      <c r="C1066" s="119"/>
      <c r="D1066" s="119"/>
      <c r="E1066" s="119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</row>
  </sheetData>
  <sheetProtection sheet="1" objects="1" scenarios="1"/>
  <mergeCells count="1">
    <mergeCell ref="B6:R6"/>
  </mergeCells>
  <phoneticPr fontId="3" type="noConversion"/>
  <conditionalFormatting sqref="B58:B34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4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43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206</v>
      </c>
    </row>
    <row r="2" spans="2:15">
      <c r="B2" s="46" t="s">
        <v>134</v>
      </c>
      <c r="C2" s="67" t="s">
        <v>207</v>
      </c>
    </row>
    <row r="3" spans="2:15">
      <c r="B3" s="46" t="s">
        <v>136</v>
      </c>
      <c r="C3" s="67" t="s">
        <v>208</v>
      </c>
    </row>
    <row r="4" spans="2:15">
      <c r="B4" s="46" t="s">
        <v>137</v>
      </c>
      <c r="C4" s="67">
        <v>12148</v>
      </c>
    </row>
    <row r="6" spans="2:15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s="3" customFormat="1" ht="78.75">
      <c r="B7" s="47" t="s">
        <v>109</v>
      </c>
      <c r="C7" s="48" t="s">
        <v>43</v>
      </c>
      <c r="D7" s="48" t="s">
        <v>110</v>
      </c>
      <c r="E7" s="48" t="s">
        <v>14</v>
      </c>
      <c r="F7" s="48" t="s">
        <v>62</v>
      </c>
      <c r="G7" s="48" t="s">
        <v>17</v>
      </c>
      <c r="H7" s="48" t="s">
        <v>96</v>
      </c>
      <c r="I7" s="48" t="s">
        <v>49</v>
      </c>
      <c r="J7" s="48" t="s">
        <v>18</v>
      </c>
      <c r="K7" s="48" t="s">
        <v>184</v>
      </c>
      <c r="L7" s="48" t="s">
        <v>183</v>
      </c>
      <c r="M7" s="48" t="s">
        <v>104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191</v>
      </c>
      <c r="L8" s="31"/>
      <c r="M8" s="31" t="s">
        <v>187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4" t="s">
        <v>1694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126">
        <v>0</v>
      </c>
      <c r="O10" s="126">
        <v>0</v>
      </c>
    </row>
    <row r="11" spans="2:15" ht="20.25" customHeight="1">
      <c r="B11" s="12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7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7" t="s">
        <v>182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7" t="s">
        <v>190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9"/>
      <c r="C110" s="119"/>
      <c r="D110" s="119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67" t="s" vm="1">
        <v>206</v>
      </c>
    </row>
    <row r="2" spans="2:10">
      <c r="B2" s="46" t="s">
        <v>134</v>
      </c>
      <c r="C2" s="67" t="s">
        <v>207</v>
      </c>
    </row>
    <row r="3" spans="2:10">
      <c r="B3" s="46" t="s">
        <v>136</v>
      </c>
      <c r="C3" s="67" t="s">
        <v>208</v>
      </c>
    </row>
    <row r="4" spans="2:10">
      <c r="B4" s="46" t="s">
        <v>137</v>
      </c>
      <c r="C4" s="67">
        <v>12148</v>
      </c>
    </row>
    <row r="6" spans="2:10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50"/>
    </row>
    <row r="7" spans="2:10" s="3" customFormat="1" ht="78.75">
      <c r="B7" s="47" t="s">
        <v>109</v>
      </c>
      <c r="C7" s="49" t="s">
        <v>51</v>
      </c>
      <c r="D7" s="49" t="s">
        <v>81</v>
      </c>
      <c r="E7" s="49" t="s">
        <v>52</v>
      </c>
      <c r="F7" s="49" t="s">
        <v>96</v>
      </c>
      <c r="G7" s="49" t="s">
        <v>174</v>
      </c>
      <c r="H7" s="49" t="s">
        <v>138</v>
      </c>
      <c r="I7" s="49" t="s">
        <v>139</v>
      </c>
      <c r="J7" s="64" t="s">
        <v>194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4" t="s">
        <v>1695</v>
      </c>
      <c r="C10" s="88"/>
      <c r="D10" s="88"/>
      <c r="E10" s="88"/>
      <c r="F10" s="88"/>
      <c r="G10" s="125">
        <v>0</v>
      </c>
      <c r="H10" s="126">
        <v>0</v>
      </c>
      <c r="I10" s="126">
        <v>0</v>
      </c>
      <c r="J10" s="88"/>
    </row>
    <row r="11" spans="2:10" ht="22.5" customHeight="1">
      <c r="B11" s="122"/>
      <c r="C11" s="88"/>
      <c r="D11" s="88"/>
      <c r="E11" s="88"/>
      <c r="F11" s="88"/>
      <c r="G11" s="88"/>
      <c r="H11" s="88"/>
      <c r="I11" s="88"/>
      <c r="J11" s="88"/>
    </row>
    <row r="12" spans="2:10">
      <c r="B12" s="122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9"/>
      <c r="C110" s="119"/>
      <c r="D110" s="120"/>
      <c r="E110" s="120"/>
      <c r="F110" s="131"/>
      <c r="G110" s="131"/>
      <c r="H110" s="131"/>
      <c r="I110" s="131"/>
      <c r="J110" s="120"/>
    </row>
    <row r="111" spans="2:10">
      <c r="B111" s="119"/>
      <c r="C111" s="119"/>
      <c r="D111" s="120"/>
      <c r="E111" s="120"/>
      <c r="F111" s="131"/>
      <c r="G111" s="131"/>
      <c r="H111" s="131"/>
      <c r="I111" s="131"/>
      <c r="J111" s="120"/>
    </row>
    <row r="112" spans="2:10">
      <c r="B112" s="119"/>
      <c r="C112" s="119"/>
      <c r="D112" s="120"/>
      <c r="E112" s="120"/>
      <c r="F112" s="131"/>
      <c r="G112" s="131"/>
      <c r="H112" s="131"/>
      <c r="I112" s="131"/>
      <c r="J112" s="120"/>
    </row>
    <row r="113" spans="2:10">
      <c r="B113" s="119"/>
      <c r="C113" s="119"/>
      <c r="D113" s="120"/>
      <c r="E113" s="120"/>
      <c r="F113" s="131"/>
      <c r="G113" s="131"/>
      <c r="H113" s="131"/>
      <c r="I113" s="131"/>
      <c r="J113" s="120"/>
    </row>
    <row r="114" spans="2:10">
      <c r="B114" s="119"/>
      <c r="C114" s="119"/>
      <c r="D114" s="120"/>
      <c r="E114" s="120"/>
      <c r="F114" s="131"/>
      <c r="G114" s="131"/>
      <c r="H114" s="131"/>
      <c r="I114" s="131"/>
      <c r="J114" s="120"/>
    </row>
    <row r="115" spans="2:10">
      <c r="B115" s="119"/>
      <c r="C115" s="119"/>
      <c r="D115" s="120"/>
      <c r="E115" s="120"/>
      <c r="F115" s="131"/>
      <c r="G115" s="131"/>
      <c r="H115" s="131"/>
      <c r="I115" s="131"/>
      <c r="J115" s="120"/>
    </row>
    <row r="116" spans="2:10">
      <c r="B116" s="119"/>
      <c r="C116" s="119"/>
      <c r="D116" s="120"/>
      <c r="E116" s="120"/>
      <c r="F116" s="131"/>
      <c r="G116" s="131"/>
      <c r="H116" s="131"/>
      <c r="I116" s="131"/>
      <c r="J116" s="120"/>
    </row>
    <row r="117" spans="2:10">
      <c r="B117" s="119"/>
      <c r="C117" s="119"/>
      <c r="D117" s="120"/>
      <c r="E117" s="120"/>
      <c r="F117" s="131"/>
      <c r="G117" s="131"/>
      <c r="H117" s="131"/>
      <c r="I117" s="131"/>
      <c r="J117" s="120"/>
    </row>
    <row r="118" spans="2:10">
      <c r="B118" s="119"/>
      <c r="C118" s="119"/>
      <c r="D118" s="120"/>
      <c r="E118" s="120"/>
      <c r="F118" s="131"/>
      <c r="G118" s="131"/>
      <c r="H118" s="131"/>
      <c r="I118" s="131"/>
      <c r="J118" s="120"/>
    </row>
    <row r="119" spans="2:10">
      <c r="B119" s="119"/>
      <c r="C119" s="119"/>
      <c r="D119" s="120"/>
      <c r="E119" s="120"/>
      <c r="F119" s="131"/>
      <c r="G119" s="131"/>
      <c r="H119" s="131"/>
      <c r="I119" s="131"/>
      <c r="J119" s="120"/>
    </row>
    <row r="120" spans="2:10">
      <c r="B120" s="119"/>
      <c r="C120" s="119"/>
      <c r="D120" s="120"/>
      <c r="E120" s="120"/>
      <c r="F120" s="131"/>
      <c r="G120" s="131"/>
      <c r="H120" s="131"/>
      <c r="I120" s="131"/>
      <c r="J120" s="120"/>
    </row>
    <row r="121" spans="2:10">
      <c r="B121" s="119"/>
      <c r="C121" s="119"/>
      <c r="D121" s="120"/>
      <c r="E121" s="120"/>
      <c r="F121" s="131"/>
      <c r="G121" s="131"/>
      <c r="H121" s="131"/>
      <c r="I121" s="131"/>
      <c r="J121" s="120"/>
    </row>
    <row r="122" spans="2:10">
      <c r="B122" s="119"/>
      <c r="C122" s="119"/>
      <c r="D122" s="120"/>
      <c r="E122" s="120"/>
      <c r="F122" s="131"/>
      <c r="G122" s="131"/>
      <c r="H122" s="131"/>
      <c r="I122" s="131"/>
      <c r="J122" s="120"/>
    </row>
    <row r="123" spans="2:10">
      <c r="B123" s="119"/>
      <c r="C123" s="119"/>
      <c r="D123" s="120"/>
      <c r="E123" s="120"/>
      <c r="F123" s="131"/>
      <c r="G123" s="131"/>
      <c r="H123" s="131"/>
      <c r="I123" s="131"/>
      <c r="J123" s="120"/>
    </row>
    <row r="124" spans="2:10">
      <c r="B124" s="119"/>
      <c r="C124" s="119"/>
      <c r="D124" s="120"/>
      <c r="E124" s="120"/>
      <c r="F124" s="131"/>
      <c r="G124" s="131"/>
      <c r="H124" s="131"/>
      <c r="I124" s="131"/>
      <c r="J124" s="120"/>
    </row>
    <row r="125" spans="2:10">
      <c r="B125" s="119"/>
      <c r="C125" s="119"/>
      <c r="D125" s="120"/>
      <c r="E125" s="120"/>
      <c r="F125" s="131"/>
      <c r="G125" s="131"/>
      <c r="H125" s="131"/>
      <c r="I125" s="131"/>
      <c r="J125" s="120"/>
    </row>
    <row r="126" spans="2:10">
      <c r="B126" s="119"/>
      <c r="C126" s="119"/>
      <c r="D126" s="120"/>
      <c r="E126" s="120"/>
      <c r="F126" s="131"/>
      <c r="G126" s="131"/>
      <c r="H126" s="131"/>
      <c r="I126" s="131"/>
      <c r="J126" s="120"/>
    </row>
    <row r="127" spans="2:10">
      <c r="B127" s="119"/>
      <c r="C127" s="119"/>
      <c r="D127" s="120"/>
      <c r="E127" s="120"/>
      <c r="F127" s="131"/>
      <c r="G127" s="131"/>
      <c r="H127" s="131"/>
      <c r="I127" s="131"/>
      <c r="J127" s="120"/>
    </row>
    <row r="128" spans="2:10">
      <c r="B128" s="119"/>
      <c r="C128" s="119"/>
      <c r="D128" s="120"/>
      <c r="E128" s="120"/>
      <c r="F128" s="131"/>
      <c r="G128" s="131"/>
      <c r="H128" s="131"/>
      <c r="I128" s="131"/>
      <c r="J128" s="120"/>
    </row>
    <row r="129" spans="2:10">
      <c r="B129" s="119"/>
      <c r="C129" s="119"/>
      <c r="D129" s="120"/>
      <c r="E129" s="120"/>
      <c r="F129" s="131"/>
      <c r="G129" s="131"/>
      <c r="H129" s="131"/>
      <c r="I129" s="131"/>
      <c r="J129" s="120"/>
    </row>
    <row r="130" spans="2:10">
      <c r="B130" s="119"/>
      <c r="C130" s="119"/>
      <c r="D130" s="120"/>
      <c r="E130" s="120"/>
      <c r="F130" s="131"/>
      <c r="G130" s="131"/>
      <c r="H130" s="131"/>
      <c r="I130" s="131"/>
      <c r="J130" s="120"/>
    </row>
    <row r="131" spans="2:10">
      <c r="B131" s="119"/>
      <c r="C131" s="119"/>
      <c r="D131" s="120"/>
      <c r="E131" s="120"/>
      <c r="F131" s="131"/>
      <c r="G131" s="131"/>
      <c r="H131" s="131"/>
      <c r="I131" s="131"/>
      <c r="J131" s="120"/>
    </row>
    <row r="132" spans="2:10">
      <c r="B132" s="119"/>
      <c r="C132" s="119"/>
      <c r="D132" s="120"/>
      <c r="E132" s="120"/>
      <c r="F132" s="131"/>
      <c r="G132" s="131"/>
      <c r="H132" s="131"/>
      <c r="I132" s="131"/>
      <c r="J132" s="120"/>
    </row>
    <row r="133" spans="2:10">
      <c r="B133" s="119"/>
      <c r="C133" s="119"/>
      <c r="D133" s="120"/>
      <c r="E133" s="120"/>
      <c r="F133" s="131"/>
      <c r="G133" s="131"/>
      <c r="H133" s="131"/>
      <c r="I133" s="131"/>
      <c r="J133" s="120"/>
    </row>
    <row r="134" spans="2:10">
      <c r="B134" s="119"/>
      <c r="C134" s="119"/>
      <c r="D134" s="120"/>
      <c r="E134" s="120"/>
      <c r="F134" s="131"/>
      <c r="G134" s="131"/>
      <c r="H134" s="131"/>
      <c r="I134" s="131"/>
      <c r="J134" s="120"/>
    </row>
    <row r="135" spans="2:10">
      <c r="B135" s="119"/>
      <c r="C135" s="119"/>
      <c r="D135" s="120"/>
      <c r="E135" s="120"/>
      <c r="F135" s="131"/>
      <c r="G135" s="131"/>
      <c r="H135" s="131"/>
      <c r="I135" s="131"/>
      <c r="J135" s="120"/>
    </row>
    <row r="136" spans="2:10">
      <c r="B136" s="119"/>
      <c r="C136" s="119"/>
      <c r="D136" s="120"/>
      <c r="E136" s="120"/>
      <c r="F136" s="131"/>
      <c r="G136" s="131"/>
      <c r="H136" s="131"/>
      <c r="I136" s="131"/>
      <c r="J136" s="120"/>
    </row>
    <row r="137" spans="2:10">
      <c r="B137" s="119"/>
      <c r="C137" s="119"/>
      <c r="D137" s="120"/>
      <c r="E137" s="120"/>
      <c r="F137" s="131"/>
      <c r="G137" s="131"/>
      <c r="H137" s="131"/>
      <c r="I137" s="131"/>
      <c r="J137" s="120"/>
    </row>
    <row r="138" spans="2:10">
      <c r="B138" s="119"/>
      <c r="C138" s="119"/>
      <c r="D138" s="120"/>
      <c r="E138" s="120"/>
      <c r="F138" s="131"/>
      <c r="G138" s="131"/>
      <c r="H138" s="131"/>
      <c r="I138" s="131"/>
      <c r="J138" s="120"/>
    </row>
    <row r="139" spans="2:10">
      <c r="B139" s="119"/>
      <c r="C139" s="119"/>
      <c r="D139" s="120"/>
      <c r="E139" s="120"/>
      <c r="F139" s="131"/>
      <c r="G139" s="131"/>
      <c r="H139" s="131"/>
      <c r="I139" s="131"/>
      <c r="J139" s="120"/>
    </row>
    <row r="140" spans="2:10">
      <c r="B140" s="119"/>
      <c r="C140" s="119"/>
      <c r="D140" s="120"/>
      <c r="E140" s="120"/>
      <c r="F140" s="131"/>
      <c r="G140" s="131"/>
      <c r="H140" s="131"/>
      <c r="I140" s="131"/>
      <c r="J140" s="120"/>
    </row>
    <row r="141" spans="2:10">
      <c r="B141" s="119"/>
      <c r="C141" s="119"/>
      <c r="D141" s="120"/>
      <c r="E141" s="120"/>
      <c r="F141" s="131"/>
      <c r="G141" s="131"/>
      <c r="H141" s="131"/>
      <c r="I141" s="131"/>
      <c r="J141" s="120"/>
    </row>
    <row r="142" spans="2:10">
      <c r="B142" s="119"/>
      <c r="C142" s="119"/>
      <c r="D142" s="120"/>
      <c r="E142" s="120"/>
      <c r="F142" s="131"/>
      <c r="G142" s="131"/>
      <c r="H142" s="131"/>
      <c r="I142" s="131"/>
      <c r="J142" s="120"/>
    </row>
    <row r="143" spans="2:10">
      <c r="B143" s="119"/>
      <c r="C143" s="119"/>
      <c r="D143" s="120"/>
      <c r="E143" s="120"/>
      <c r="F143" s="131"/>
      <c r="G143" s="131"/>
      <c r="H143" s="131"/>
      <c r="I143" s="131"/>
      <c r="J143" s="120"/>
    </row>
    <row r="144" spans="2:10">
      <c r="B144" s="119"/>
      <c r="C144" s="119"/>
      <c r="D144" s="120"/>
      <c r="E144" s="120"/>
      <c r="F144" s="131"/>
      <c r="G144" s="131"/>
      <c r="H144" s="131"/>
      <c r="I144" s="131"/>
      <c r="J144" s="120"/>
    </row>
    <row r="145" spans="2:10">
      <c r="B145" s="119"/>
      <c r="C145" s="119"/>
      <c r="D145" s="120"/>
      <c r="E145" s="120"/>
      <c r="F145" s="131"/>
      <c r="G145" s="131"/>
      <c r="H145" s="131"/>
      <c r="I145" s="131"/>
      <c r="J145" s="120"/>
    </row>
    <row r="146" spans="2:10">
      <c r="B146" s="119"/>
      <c r="C146" s="119"/>
      <c r="D146" s="120"/>
      <c r="E146" s="120"/>
      <c r="F146" s="131"/>
      <c r="G146" s="131"/>
      <c r="H146" s="131"/>
      <c r="I146" s="131"/>
      <c r="J146" s="120"/>
    </row>
    <row r="147" spans="2:10">
      <c r="B147" s="119"/>
      <c r="C147" s="119"/>
      <c r="D147" s="120"/>
      <c r="E147" s="120"/>
      <c r="F147" s="131"/>
      <c r="G147" s="131"/>
      <c r="H147" s="131"/>
      <c r="I147" s="131"/>
      <c r="J147" s="120"/>
    </row>
    <row r="148" spans="2:10">
      <c r="B148" s="119"/>
      <c r="C148" s="119"/>
      <c r="D148" s="120"/>
      <c r="E148" s="120"/>
      <c r="F148" s="131"/>
      <c r="G148" s="131"/>
      <c r="H148" s="131"/>
      <c r="I148" s="131"/>
      <c r="J148" s="120"/>
    </row>
    <row r="149" spans="2:10">
      <c r="B149" s="119"/>
      <c r="C149" s="119"/>
      <c r="D149" s="120"/>
      <c r="E149" s="120"/>
      <c r="F149" s="131"/>
      <c r="G149" s="131"/>
      <c r="H149" s="131"/>
      <c r="I149" s="131"/>
      <c r="J149" s="120"/>
    </row>
    <row r="150" spans="2:10">
      <c r="B150" s="119"/>
      <c r="C150" s="119"/>
      <c r="D150" s="120"/>
      <c r="E150" s="120"/>
      <c r="F150" s="131"/>
      <c r="G150" s="131"/>
      <c r="H150" s="131"/>
      <c r="I150" s="131"/>
      <c r="J150" s="120"/>
    </row>
    <row r="151" spans="2:10">
      <c r="B151" s="119"/>
      <c r="C151" s="119"/>
      <c r="D151" s="120"/>
      <c r="E151" s="120"/>
      <c r="F151" s="131"/>
      <c r="G151" s="131"/>
      <c r="H151" s="131"/>
      <c r="I151" s="131"/>
      <c r="J151" s="120"/>
    </row>
    <row r="152" spans="2:10">
      <c r="B152" s="119"/>
      <c r="C152" s="119"/>
      <c r="D152" s="120"/>
      <c r="E152" s="120"/>
      <c r="F152" s="131"/>
      <c r="G152" s="131"/>
      <c r="H152" s="131"/>
      <c r="I152" s="131"/>
      <c r="J152" s="120"/>
    </row>
    <row r="153" spans="2:10">
      <c r="B153" s="119"/>
      <c r="C153" s="119"/>
      <c r="D153" s="120"/>
      <c r="E153" s="120"/>
      <c r="F153" s="131"/>
      <c r="G153" s="131"/>
      <c r="H153" s="131"/>
      <c r="I153" s="131"/>
      <c r="J153" s="120"/>
    </row>
    <row r="154" spans="2:10">
      <c r="B154" s="119"/>
      <c r="C154" s="119"/>
      <c r="D154" s="120"/>
      <c r="E154" s="120"/>
      <c r="F154" s="131"/>
      <c r="G154" s="131"/>
      <c r="H154" s="131"/>
      <c r="I154" s="131"/>
      <c r="J154" s="120"/>
    </row>
    <row r="155" spans="2:10">
      <c r="B155" s="119"/>
      <c r="C155" s="119"/>
      <c r="D155" s="120"/>
      <c r="E155" s="120"/>
      <c r="F155" s="131"/>
      <c r="G155" s="131"/>
      <c r="H155" s="131"/>
      <c r="I155" s="131"/>
      <c r="J155" s="120"/>
    </row>
    <row r="156" spans="2:10">
      <c r="B156" s="119"/>
      <c r="C156" s="119"/>
      <c r="D156" s="120"/>
      <c r="E156" s="120"/>
      <c r="F156" s="131"/>
      <c r="G156" s="131"/>
      <c r="H156" s="131"/>
      <c r="I156" s="131"/>
      <c r="J156" s="120"/>
    </row>
    <row r="157" spans="2:10">
      <c r="B157" s="119"/>
      <c r="C157" s="119"/>
      <c r="D157" s="120"/>
      <c r="E157" s="120"/>
      <c r="F157" s="131"/>
      <c r="G157" s="131"/>
      <c r="H157" s="131"/>
      <c r="I157" s="131"/>
      <c r="J157" s="120"/>
    </row>
    <row r="158" spans="2:10">
      <c r="B158" s="119"/>
      <c r="C158" s="119"/>
      <c r="D158" s="120"/>
      <c r="E158" s="120"/>
      <c r="F158" s="131"/>
      <c r="G158" s="131"/>
      <c r="H158" s="131"/>
      <c r="I158" s="131"/>
      <c r="J158" s="120"/>
    </row>
    <row r="159" spans="2:10">
      <c r="B159" s="119"/>
      <c r="C159" s="119"/>
      <c r="D159" s="120"/>
      <c r="E159" s="120"/>
      <c r="F159" s="131"/>
      <c r="G159" s="131"/>
      <c r="H159" s="131"/>
      <c r="I159" s="131"/>
      <c r="J159" s="120"/>
    </row>
    <row r="160" spans="2:10">
      <c r="B160" s="119"/>
      <c r="C160" s="119"/>
      <c r="D160" s="120"/>
      <c r="E160" s="120"/>
      <c r="F160" s="131"/>
      <c r="G160" s="131"/>
      <c r="H160" s="131"/>
      <c r="I160" s="131"/>
      <c r="J160" s="120"/>
    </row>
    <row r="161" spans="2:10">
      <c r="B161" s="119"/>
      <c r="C161" s="119"/>
      <c r="D161" s="120"/>
      <c r="E161" s="120"/>
      <c r="F161" s="131"/>
      <c r="G161" s="131"/>
      <c r="H161" s="131"/>
      <c r="I161" s="131"/>
      <c r="J161" s="120"/>
    </row>
    <row r="162" spans="2:10">
      <c r="B162" s="119"/>
      <c r="C162" s="119"/>
      <c r="D162" s="120"/>
      <c r="E162" s="120"/>
      <c r="F162" s="131"/>
      <c r="G162" s="131"/>
      <c r="H162" s="131"/>
      <c r="I162" s="131"/>
      <c r="J162" s="120"/>
    </row>
    <row r="163" spans="2:10">
      <c r="B163" s="119"/>
      <c r="C163" s="119"/>
      <c r="D163" s="120"/>
      <c r="E163" s="120"/>
      <c r="F163" s="131"/>
      <c r="G163" s="131"/>
      <c r="H163" s="131"/>
      <c r="I163" s="131"/>
      <c r="J163" s="120"/>
    </row>
    <row r="164" spans="2:10">
      <c r="B164" s="119"/>
      <c r="C164" s="119"/>
      <c r="D164" s="120"/>
      <c r="E164" s="120"/>
      <c r="F164" s="131"/>
      <c r="G164" s="131"/>
      <c r="H164" s="131"/>
      <c r="I164" s="131"/>
      <c r="J164" s="120"/>
    </row>
    <row r="165" spans="2:10">
      <c r="B165" s="119"/>
      <c r="C165" s="119"/>
      <c r="D165" s="120"/>
      <c r="E165" s="120"/>
      <c r="F165" s="131"/>
      <c r="G165" s="131"/>
      <c r="H165" s="131"/>
      <c r="I165" s="131"/>
      <c r="J165" s="120"/>
    </row>
    <row r="166" spans="2:10">
      <c r="B166" s="119"/>
      <c r="C166" s="119"/>
      <c r="D166" s="120"/>
      <c r="E166" s="120"/>
      <c r="F166" s="131"/>
      <c r="G166" s="131"/>
      <c r="H166" s="131"/>
      <c r="I166" s="131"/>
      <c r="J166" s="120"/>
    </row>
    <row r="167" spans="2:10">
      <c r="B167" s="119"/>
      <c r="C167" s="119"/>
      <c r="D167" s="120"/>
      <c r="E167" s="120"/>
      <c r="F167" s="131"/>
      <c r="G167" s="131"/>
      <c r="H167" s="131"/>
      <c r="I167" s="131"/>
      <c r="J167" s="120"/>
    </row>
    <row r="168" spans="2:10">
      <c r="B168" s="119"/>
      <c r="C168" s="119"/>
      <c r="D168" s="120"/>
      <c r="E168" s="120"/>
      <c r="F168" s="131"/>
      <c r="G168" s="131"/>
      <c r="H168" s="131"/>
      <c r="I168" s="131"/>
      <c r="J168" s="120"/>
    </row>
    <row r="169" spans="2:10">
      <c r="B169" s="119"/>
      <c r="C169" s="119"/>
      <c r="D169" s="120"/>
      <c r="E169" s="120"/>
      <c r="F169" s="131"/>
      <c r="G169" s="131"/>
      <c r="H169" s="131"/>
      <c r="I169" s="131"/>
      <c r="J169" s="120"/>
    </row>
    <row r="170" spans="2:10">
      <c r="B170" s="119"/>
      <c r="C170" s="119"/>
      <c r="D170" s="120"/>
      <c r="E170" s="120"/>
      <c r="F170" s="131"/>
      <c r="G170" s="131"/>
      <c r="H170" s="131"/>
      <c r="I170" s="131"/>
      <c r="J170" s="120"/>
    </row>
    <row r="171" spans="2:10">
      <c r="B171" s="119"/>
      <c r="C171" s="119"/>
      <c r="D171" s="120"/>
      <c r="E171" s="120"/>
      <c r="F171" s="131"/>
      <c r="G171" s="131"/>
      <c r="H171" s="131"/>
      <c r="I171" s="131"/>
      <c r="J171" s="120"/>
    </row>
    <row r="172" spans="2:10">
      <c r="B172" s="119"/>
      <c r="C172" s="119"/>
      <c r="D172" s="120"/>
      <c r="E172" s="120"/>
      <c r="F172" s="131"/>
      <c r="G172" s="131"/>
      <c r="H172" s="131"/>
      <c r="I172" s="131"/>
      <c r="J172" s="120"/>
    </row>
    <row r="173" spans="2:10">
      <c r="B173" s="119"/>
      <c r="C173" s="119"/>
      <c r="D173" s="120"/>
      <c r="E173" s="120"/>
      <c r="F173" s="131"/>
      <c r="G173" s="131"/>
      <c r="H173" s="131"/>
      <c r="I173" s="131"/>
      <c r="J173" s="120"/>
    </row>
    <row r="174" spans="2:10">
      <c r="B174" s="119"/>
      <c r="C174" s="119"/>
      <c r="D174" s="120"/>
      <c r="E174" s="120"/>
      <c r="F174" s="131"/>
      <c r="G174" s="131"/>
      <c r="H174" s="131"/>
      <c r="I174" s="131"/>
      <c r="J174" s="120"/>
    </row>
    <row r="175" spans="2:10">
      <c r="B175" s="119"/>
      <c r="C175" s="119"/>
      <c r="D175" s="120"/>
      <c r="E175" s="120"/>
      <c r="F175" s="131"/>
      <c r="G175" s="131"/>
      <c r="H175" s="131"/>
      <c r="I175" s="131"/>
      <c r="J175" s="120"/>
    </row>
    <row r="176" spans="2:10">
      <c r="B176" s="119"/>
      <c r="C176" s="119"/>
      <c r="D176" s="120"/>
      <c r="E176" s="120"/>
      <c r="F176" s="131"/>
      <c r="G176" s="131"/>
      <c r="H176" s="131"/>
      <c r="I176" s="131"/>
      <c r="J176" s="120"/>
    </row>
    <row r="177" spans="2:10">
      <c r="B177" s="119"/>
      <c r="C177" s="119"/>
      <c r="D177" s="120"/>
      <c r="E177" s="120"/>
      <c r="F177" s="131"/>
      <c r="G177" s="131"/>
      <c r="H177" s="131"/>
      <c r="I177" s="131"/>
      <c r="J177" s="120"/>
    </row>
    <row r="178" spans="2:10">
      <c r="B178" s="119"/>
      <c r="C178" s="119"/>
      <c r="D178" s="120"/>
      <c r="E178" s="120"/>
      <c r="F178" s="131"/>
      <c r="G178" s="131"/>
      <c r="H178" s="131"/>
      <c r="I178" s="131"/>
      <c r="J178" s="120"/>
    </row>
    <row r="179" spans="2:10">
      <c r="B179" s="119"/>
      <c r="C179" s="119"/>
      <c r="D179" s="120"/>
      <c r="E179" s="120"/>
      <c r="F179" s="131"/>
      <c r="G179" s="131"/>
      <c r="H179" s="131"/>
      <c r="I179" s="131"/>
      <c r="J179" s="120"/>
    </row>
    <row r="180" spans="2:10">
      <c r="B180" s="119"/>
      <c r="C180" s="119"/>
      <c r="D180" s="120"/>
      <c r="E180" s="120"/>
      <c r="F180" s="131"/>
      <c r="G180" s="131"/>
      <c r="H180" s="131"/>
      <c r="I180" s="131"/>
      <c r="J180" s="120"/>
    </row>
    <row r="181" spans="2:10">
      <c r="B181" s="119"/>
      <c r="C181" s="119"/>
      <c r="D181" s="120"/>
      <c r="E181" s="120"/>
      <c r="F181" s="131"/>
      <c r="G181" s="131"/>
      <c r="H181" s="131"/>
      <c r="I181" s="131"/>
      <c r="J181" s="120"/>
    </row>
    <row r="182" spans="2:10">
      <c r="B182" s="119"/>
      <c r="C182" s="119"/>
      <c r="D182" s="120"/>
      <c r="E182" s="120"/>
      <c r="F182" s="131"/>
      <c r="G182" s="131"/>
      <c r="H182" s="131"/>
      <c r="I182" s="131"/>
      <c r="J182" s="120"/>
    </row>
    <row r="183" spans="2:10">
      <c r="B183" s="119"/>
      <c r="C183" s="119"/>
      <c r="D183" s="120"/>
      <c r="E183" s="120"/>
      <c r="F183" s="131"/>
      <c r="G183" s="131"/>
      <c r="H183" s="131"/>
      <c r="I183" s="131"/>
      <c r="J183" s="120"/>
    </row>
    <row r="184" spans="2:10">
      <c r="B184" s="119"/>
      <c r="C184" s="119"/>
      <c r="D184" s="120"/>
      <c r="E184" s="120"/>
      <c r="F184" s="131"/>
      <c r="G184" s="131"/>
      <c r="H184" s="131"/>
      <c r="I184" s="131"/>
      <c r="J184" s="120"/>
    </row>
    <row r="185" spans="2:10">
      <c r="B185" s="119"/>
      <c r="C185" s="119"/>
      <c r="D185" s="120"/>
      <c r="E185" s="120"/>
      <c r="F185" s="131"/>
      <c r="G185" s="131"/>
      <c r="H185" s="131"/>
      <c r="I185" s="131"/>
      <c r="J185" s="120"/>
    </row>
    <row r="186" spans="2:10">
      <c r="B186" s="119"/>
      <c r="C186" s="119"/>
      <c r="D186" s="120"/>
      <c r="E186" s="120"/>
      <c r="F186" s="131"/>
      <c r="G186" s="131"/>
      <c r="H186" s="131"/>
      <c r="I186" s="131"/>
      <c r="J186" s="120"/>
    </row>
    <row r="187" spans="2:10">
      <c r="B187" s="119"/>
      <c r="C187" s="119"/>
      <c r="D187" s="120"/>
      <c r="E187" s="120"/>
      <c r="F187" s="131"/>
      <c r="G187" s="131"/>
      <c r="H187" s="131"/>
      <c r="I187" s="131"/>
      <c r="J187" s="120"/>
    </row>
    <row r="188" spans="2:10">
      <c r="B188" s="119"/>
      <c r="C188" s="119"/>
      <c r="D188" s="120"/>
      <c r="E188" s="120"/>
      <c r="F188" s="131"/>
      <c r="G188" s="131"/>
      <c r="H188" s="131"/>
      <c r="I188" s="131"/>
      <c r="J188" s="120"/>
    </row>
    <row r="189" spans="2:10">
      <c r="B189" s="119"/>
      <c r="C189" s="119"/>
      <c r="D189" s="120"/>
      <c r="E189" s="120"/>
      <c r="F189" s="131"/>
      <c r="G189" s="131"/>
      <c r="H189" s="131"/>
      <c r="I189" s="131"/>
      <c r="J189" s="120"/>
    </row>
    <row r="190" spans="2:10">
      <c r="B190" s="119"/>
      <c r="C190" s="119"/>
      <c r="D190" s="120"/>
      <c r="E190" s="120"/>
      <c r="F190" s="131"/>
      <c r="G190" s="131"/>
      <c r="H190" s="131"/>
      <c r="I190" s="131"/>
      <c r="J190" s="120"/>
    </row>
    <row r="191" spans="2:10">
      <c r="B191" s="119"/>
      <c r="C191" s="119"/>
      <c r="D191" s="120"/>
      <c r="E191" s="120"/>
      <c r="F191" s="131"/>
      <c r="G191" s="131"/>
      <c r="H191" s="131"/>
      <c r="I191" s="131"/>
      <c r="J191" s="120"/>
    </row>
    <row r="192" spans="2:10">
      <c r="B192" s="119"/>
      <c r="C192" s="119"/>
      <c r="D192" s="120"/>
      <c r="E192" s="120"/>
      <c r="F192" s="131"/>
      <c r="G192" s="131"/>
      <c r="H192" s="131"/>
      <c r="I192" s="131"/>
      <c r="J192" s="120"/>
    </row>
    <row r="193" spans="2:10">
      <c r="B193" s="119"/>
      <c r="C193" s="119"/>
      <c r="D193" s="120"/>
      <c r="E193" s="120"/>
      <c r="F193" s="131"/>
      <c r="G193" s="131"/>
      <c r="H193" s="131"/>
      <c r="I193" s="131"/>
      <c r="J193" s="120"/>
    </row>
    <row r="194" spans="2:10">
      <c r="B194" s="119"/>
      <c r="C194" s="119"/>
      <c r="D194" s="120"/>
      <c r="E194" s="120"/>
      <c r="F194" s="131"/>
      <c r="G194" s="131"/>
      <c r="H194" s="131"/>
      <c r="I194" s="131"/>
      <c r="J194" s="120"/>
    </row>
    <row r="195" spans="2:10">
      <c r="B195" s="119"/>
      <c r="C195" s="119"/>
      <c r="D195" s="120"/>
      <c r="E195" s="120"/>
      <c r="F195" s="131"/>
      <c r="G195" s="131"/>
      <c r="H195" s="131"/>
      <c r="I195" s="131"/>
      <c r="J195" s="120"/>
    </row>
    <row r="196" spans="2:10">
      <c r="B196" s="119"/>
      <c r="C196" s="119"/>
      <c r="D196" s="120"/>
      <c r="E196" s="120"/>
      <c r="F196" s="131"/>
      <c r="G196" s="131"/>
      <c r="H196" s="131"/>
      <c r="I196" s="131"/>
      <c r="J196" s="120"/>
    </row>
    <row r="197" spans="2:10">
      <c r="B197" s="119"/>
      <c r="C197" s="119"/>
      <c r="D197" s="120"/>
      <c r="E197" s="120"/>
      <c r="F197" s="131"/>
      <c r="G197" s="131"/>
      <c r="H197" s="131"/>
      <c r="I197" s="131"/>
      <c r="J197" s="120"/>
    </row>
    <row r="198" spans="2:10">
      <c r="B198" s="119"/>
      <c r="C198" s="119"/>
      <c r="D198" s="120"/>
      <c r="E198" s="120"/>
      <c r="F198" s="131"/>
      <c r="G198" s="131"/>
      <c r="H198" s="131"/>
      <c r="I198" s="131"/>
      <c r="J198" s="120"/>
    </row>
    <row r="199" spans="2:10">
      <c r="B199" s="119"/>
      <c r="C199" s="119"/>
      <c r="D199" s="120"/>
      <c r="E199" s="120"/>
      <c r="F199" s="131"/>
      <c r="G199" s="131"/>
      <c r="H199" s="131"/>
      <c r="I199" s="131"/>
      <c r="J199" s="120"/>
    </row>
    <row r="200" spans="2:10">
      <c r="B200" s="119"/>
      <c r="C200" s="119"/>
      <c r="D200" s="120"/>
      <c r="E200" s="120"/>
      <c r="F200" s="131"/>
      <c r="G200" s="131"/>
      <c r="H200" s="131"/>
      <c r="I200" s="131"/>
      <c r="J200" s="12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135</v>
      </c>
      <c r="C1" s="67" t="s" vm="1">
        <v>206</v>
      </c>
    </row>
    <row r="2" spans="2:11">
      <c r="B2" s="46" t="s">
        <v>134</v>
      </c>
      <c r="C2" s="67" t="s">
        <v>207</v>
      </c>
    </row>
    <row r="3" spans="2:11">
      <c r="B3" s="46" t="s">
        <v>136</v>
      </c>
      <c r="C3" s="67" t="s">
        <v>208</v>
      </c>
    </row>
    <row r="4" spans="2:11">
      <c r="B4" s="46" t="s">
        <v>137</v>
      </c>
      <c r="C4" s="67">
        <v>12148</v>
      </c>
    </row>
    <row r="6" spans="2:11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4" t="s">
        <v>1696</v>
      </c>
      <c r="C10" s="88"/>
      <c r="D10" s="88"/>
      <c r="E10" s="88"/>
      <c r="F10" s="88"/>
      <c r="G10" s="88"/>
      <c r="H10" s="88"/>
      <c r="I10" s="125">
        <v>0</v>
      </c>
      <c r="J10" s="126">
        <v>0</v>
      </c>
      <c r="K10" s="126">
        <v>0</v>
      </c>
    </row>
    <row r="11" spans="2:11" ht="21" customHeight="1">
      <c r="B11" s="122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2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9"/>
      <c r="C110" s="119"/>
      <c r="D110" s="131"/>
      <c r="E110" s="131"/>
      <c r="F110" s="131"/>
      <c r="G110" s="131"/>
      <c r="H110" s="131"/>
      <c r="I110" s="120"/>
      <c r="J110" s="120"/>
      <c r="K110" s="120"/>
    </row>
    <row r="111" spans="2:11">
      <c r="B111" s="119"/>
      <c r="C111" s="119"/>
      <c r="D111" s="131"/>
      <c r="E111" s="131"/>
      <c r="F111" s="131"/>
      <c r="G111" s="131"/>
      <c r="H111" s="131"/>
      <c r="I111" s="120"/>
      <c r="J111" s="120"/>
      <c r="K111" s="120"/>
    </row>
    <row r="112" spans="2:11">
      <c r="B112" s="119"/>
      <c r="C112" s="119"/>
      <c r="D112" s="131"/>
      <c r="E112" s="131"/>
      <c r="F112" s="131"/>
      <c r="G112" s="131"/>
      <c r="H112" s="131"/>
      <c r="I112" s="120"/>
      <c r="J112" s="120"/>
      <c r="K112" s="120"/>
    </row>
    <row r="113" spans="2:11">
      <c r="B113" s="119"/>
      <c r="C113" s="119"/>
      <c r="D113" s="131"/>
      <c r="E113" s="131"/>
      <c r="F113" s="131"/>
      <c r="G113" s="131"/>
      <c r="H113" s="131"/>
      <c r="I113" s="120"/>
      <c r="J113" s="120"/>
      <c r="K113" s="120"/>
    </row>
    <row r="114" spans="2:11">
      <c r="B114" s="119"/>
      <c r="C114" s="119"/>
      <c r="D114" s="131"/>
      <c r="E114" s="131"/>
      <c r="F114" s="131"/>
      <c r="G114" s="131"/>
      <c r="H114" s="131"/>
      <c r="I114" s="120"/>
      <c r="J114" s="120"/>
      <c r="K114" s="120"/>
    </row>
    <row r="115" spans="2:11">
      <c r="B115" s="119"/>
      <c r="C115" s="119"/>
      <c r="D115" s="131"/>
      <c r="E115" s="131"/>
      <c r="F115" s="131"/>
      <c r="G115" s="131"/>
      <c r="H115" s="131"/>
      <c r="I115" s="120"/>
      <c r="J115" s="120"/>
      <c r="K115" s="120"/>
    </row>
    <row r="116" spans="2:11">
      <c r="B116" s="119"/>
      <c r="C116" s="119"/>
      <c r="D116" s="131"/>
      <c r="E116" s="131"/>
      <c r="F116" s="131"/>
      <c r="G116" s="131"/>
      <c r="H116" s="131"/>
      <c r="I116" s="120"/>
      <c r="J116" s="120"/>
      <c r="K116" s="120"/>
    </row>
    <row r="117" spans="2:11">
      <c r="B117" s="119"/>
      <c r="C117" s="119"/>
      <c r="D117" s="131"/>
      <c r="E117" s="131"/>
      <c r="F117" s="131"/>
      <c r="G117" s="131"/>
      <c r="H117" s="131"/>
      <c r="I117" s="120"/>
      <c r="J117" s="120"/>
      <c r="K117" s="120"/>
    </row>
    <row r="118" spans="2:11">
      <c r="B118" s="119"/>
      <c r="C118" s="119"/>
      <c r="D118" s="131"/>
      <c r="E118" s="131"/>
      <c r="F118" s="131"/>
      <c r="G118" s="131"/>
      <c r="H118" s="131"/>
      <c r="I118" s="120"/>
      <c r="J118" s="120"/>
      <c r="K118" s="120"/>
    </row>
    <row r="119" spans="2:11">
      <c r="B119" s="119"/>
      <c r="C119" s="119"/>
      <c r="D119" s="131"/>
      <c r="E119" s="131"/>
      <c r="F119" s="131"/>
      <c r="G119" s="131"/>
      <c r="H119" s="131"/>
      <c r="I119" s="120"/>
      <c r="J119" s="120"/>
      <c r="K119" s="120"/>
    </row>
    <row r="120" spans="2:11">
      <c r="B120" s="119"/>
      <c r="C120" s="119"/>
      <c r="D120" s="131"/>
      <c r="E120" s="131"/>
      <c r="F120" s="131"/>
      <c r="G120" s="131"/>
      <c r="H120" s="131"/>
      <c r="I120" s="120"/>
      <c r="J120" s="120"/>
      <c r="K120" s="120"/>
    </row>
    <row r="121" spans="2:11">
      <c r="B121" s="119"/>
      <c r="C121" s="119"/>
      <c r="D121" s="131"/>
      <c r="E121" s="131"/>
      <c r="F121" s="131"/>
      <c r="G121" s="131"/>
      <c r="H121" s="131"/>
      <c r="I121" s="120"/>
      <c r="J121" s="120"/>
      <c r="K121" s="120"/>
    </row>
    <row r="122" spans="2:11">
      <c r="B122" s="119"/>
      <c r="C122" s="119"/>
      <c r="D122" s="131"/>
      <c r="E122" s="131"/>
      <c r="F122" s="131"/>
      <c r="G122" s="131"/>
      <c r="H122" s="131"/>
      <c r="I122" s="120"/>
      <c r="J122" s="120"/>
      <c r="K122" s="120"/>
    </row>
    <row r="123" spans="2:11">
      <c r="B123" s="119"/>
      <c r="C123" s="119"/>
      <c r="D123" s="131"/>
      <c r="E123" s="131"/>
      <c r="F123" s="131"/>
      <c r="G123" s="131"/>
      <c r="H123" s="131"/>
      <c r="I123" s="120"/>
      <c r="J123" s="120"/>
      <c r="K123" s="120"/>
    </row>
    <row r="124" spans="2:11">
      <c r="B124" s="119"/>
      <c r="C124" s="119"/>
      <c r="D124" s="131"/>
      <c r="E124" s="131"/>
      <c r="F124" s="131"/>
      <c r="G124" s="131"/>
      <c r="H124" s="131"/>
      <c r="I124" s="120"/>
      <c r="J124" s="120"/>
      <c r="K124" s="120"/>
    </row>
    <row r="125" spans="2:11">
      <c r="B125" s="119"/>
      <c r="C125" s="119"/>
      <c r="D125" s="131"/>
      <c r="E125" s="131"/>
      <c r="F125" s="131"/>
      <c r="G125" s="131"/>
      <c r="H125" s="131"/>
      <c r="I125" s="120"/>
      <c r="J125" s="120"/>
      <c r="K125" s="120"/>
    </row>
    <row r="126" spans="2:11">
      <c r="B126" s="119"/>
      <c r="C126" s="119"/>
      <c r="D126" s="131"/>
      <c r="E126" s="131"/>
      <c r="F126" s="131"/>
      <c r="G126" s="131"/>
      <c r="H126" s="131"/>
      <c r="I126" s="120"/>
      <c r="J126" s="120"/>
      <c r="K126" s="120"/>
    </row>
    <row r="127" spans="2:11">
      <c r="B127" s="119"/>
      <c r="C127" s="119"/>
      <c r="D127" s="131"/>
      <c r="E127" s="131"/>
      <c r="F127" s="131"/>
      <c r="G127" s="131"/>
      <c r="H127" s="131"/>
      <c r="I127" s="120"/>
      <c r="J127" s="120"/>
      <c r="K127" s="120"/>
    </row>
    <row r="128" spans="2:11">
      <c r="B128" s="119"/>
      <c r="C128" s="119"/>
      <c r="D128" s="131"/>
      <c r="E128" s="131"/>
      <c r="F128" s="131"/>
      <c r="G128" s="131"/>
      <c r="H128" s="131"/>
      <c r="I128" s="120"/>
      <c r="J128" s="120"/>
      <c r="K128" s="120"/>
    </row>
    <row r="129" spans="2:11">
      <c r="B129" s="119"/>
      <c r="C129" s="119"/>
      <c r="D129" s="131"/>
      <c r="E129" s="131"/>
      <c r="F129" s="131"/>
      <c r="G129" s="131"/>
      <c r="H129" s="131"/>
      <c r="I129" s="120"/>
      <c r="J129" s="120"/>
      <c r="K129" s="120"/>
    </row>
    <row r="130" spans="2:11">
      <c r="B130" s="119"/>
      <c r="C130" s="119"/>
      <c r="D130" s="131"/>
      <c r="E130" s="131"/>
      <c r="F130" s="131"/>
      <c r="G130" s="131"/>
      <c r="H130" s="131"/>
      <c r="I130" s="120"/>
      <c r="J130" s="120"/>
      <c r="K130" s="120"/>
    </row>
    <row r="131" spans="2:11">
      <c r="B131" s="119"/>
      <c r="C131" s="119"/>
      <c r="D131" s="131"/>
      <c r="E131" s="131"/>
      <c r="F131" s="131"/>
      <c r="G131" s="131"/>
      <c r="H131" s="131"/>
      <c r="I131" s="120"/>
      <c r="J131" s="120"/>
      <c r="K131" s="120"/>
    </row>
    <row r="132" spans="2:11">
      <c r="B132" s="119"/>
      <c r="C132" s="119"/>
      <c r="D132" s="131"/>
      <c r="E132" s="131"/>
      <c r="F132" s="131"/>
      <c r="G132" s="131"/>
      <c r="H132" s="131"/>
      <c r="I132" s="120"/>
      <c r="J132" s="120"/>
      <c r="K132" s="120"/>
    </row>
    <row r="133" spans="2:11">
      <c r="B133" s="119"/>
      <c r="C133" s="119"/>
      <c r="D133" s="131"/>
      <c r="E133" s="131"/>
      <c r="F133" s="131"/>
      <c r="G133" s="131"/>
      <c r="H133" s="131"/>
      <c r="I133" s="120"/>
      <c r="J133" s="120"/>
      <c r="K133" s="120"/>
    </row>
    <row r="134" spans="2:11">
      <c r="B134" s="119"/>
      <c r="C134" s="119"/>
      <c r="D134" s="131"/>
      <c r="E134" s="131"/>
      <c r="F134" s="131"/>
      <c r="G134" s="131"/>
      <c r="H134" s="131"/>
      <c r="I134" s="120"/>
      <c r="J134" s="120"/>
      <c r="K134" s="120"/>
    </row>
    <row r="135" spans="2:11">
      <c r="B135" s="119"/>
      <c r="C135" s="119"/>
      <c r="D135" s="131"/>
      <c r="E135" s="131"/>
      <c r="F135" s="131"/>
      <c r="G135" s="131"/>
      <c r="H135" s="131"/>
      <c r="I135" s="120"/>
      <c r="J135" s="120"/>
      <c r="K135" s="120"/>
    </row>
    <row r="136" spans="2:11">
      <c r="B136" s="119"/>
      <c r="C136" s="119"/>
      <c r="D136" s="131"/>
      <c r="E136" s="131"/>
      <c r="F136" s="131"/>
      <c r="G136" s="131"/>
      <c r="H136" s="131"/>
      <c r="I136" s="120"/>
      <c r="J136" s="120"/>
      <c r="K136" s="120"/>
    </row>
    <row r="137" spans="2:11">
      <c r="B137" s="119"/>
      <c r="C137" s="119"/>
      <c r="D137" s="131"/>
      <c r="E137" s="131"/>
      <c r="F137" s="131"/>
      <c r="G137" s="131"/>
      <c r="H137" s="131"/>
      <c r="I137" s="120"/>
      <c r="J137" s="120"/>
      <c r="K137" s="120"/>
    </row>
    <row r="138" spans="2:11">
      <c r="B138" s="119"/>
      <c r="C138" s="119"/>
      <c r="D138" s="131"/>
      <c r="E138" s="131"/>
      <c r="F138" s="131"/>
      <c r="G138" s="131"/>
      <c r="H138" s="131"/>
      <c r="I138" s="120"/>
      <c r="J138" s="120"/>
      <c r="K138" s="120"/>
    </row>
    <row r="139" spans="2:11">
      <c r="B139" s="119"/>
      <c r="C139" s="119"/>
      <c r="D139" s="131"/>
      <c r="E139" s="131"/>
      <c r="F139" s="131"/>
      <c r="G139" s="131"/>
      <c r="H139" s="131"/>
      <c r="I139" s="120"/>
      <c r="J139" s="120"/>
      <c r="K139" s="120"/>
    </row>
    <row r="140" spans="2:11">
      <c r="B140" s="119"/>
      <c r="C140" s="119"/>
      <c r="D140" s="131"/>
      <c r="E140" s="131"/>
      <c r="F140" s="131"/>
      <c r="G140" s="131"/>
      <c r="H140" s="131"/>
      <c r="I140" s="120"/>
      <c r="J140" s="120"/>
      <c r="K140" s="120"/>
    </row>
    <row r="141" spans="2:11">
      <c r="B141" s="119"/>
      <c r="C141" s="119"/>
      <c r="D141" s="131"/>
      <c r="E141" s="131"/>
      <c r="F141" s="131"/>
      <c r="G141" s="131"/>
      <c r="H141" s="131"/>
      <c r="I141" s="120"/>
      <c r="J141" s="120"/>
      <c r="K141" s="120"/>
    </row>
    <row r="142" spans="2:11">
      <c r="B142" s="119"/>
      <c r="C142" s="119"/>
      <c r="D142" s="131"/>
      <c r="E142" s="131"/>
      <c r="F142" s="131"/>
      <c r="G142" s="131"/>
      <c r="H142" s="131"/>
      <c r="I142" s="120"/>
      <c r="J142" s="120"/>
      <c r="K142" s="120"/>
    </row>
    <row r="143" spans="2:11">
      <c r="B143" s="119"/>
      <c r="C143" s="119"/>
      <c r="D143" s="131"/>
      <c r="E143" s="131"/>
      <c r="F143" s="131"/>
      <c r="G143" s="131"/>
      <c r="H143" s="131"/>
      <c r="I143" s="120"/>
      <c r="J143" s="120"/>
      <c r="K143" s="120"/>
    </row>
    <row r="144" spans="2:11">
      <c r="B144" s="119"/>
      <c r="C144" s="119"/>
      <c r="D144" s="131"/>
      <c r="E144" s="131"/>
      <c r="F144" s="131"/>
      <c r="G144" s="131"/>
      <c r="H144" s="131"/>
      <c r="I144" s="120"/>
      <c r="J144" s="120"/>
      <c r="K144" s="120"/>
    </row>
    <row r="145" spans="2:11">
      <c r="B145" s="119"/>
      <c r="C145" s="119"/>
      <c r="D145" s="131"/>
      <c r="E145" s="131"/>
      <c r="F145" s="131"/>
      <c r="G145" s="131"/>
      <c r="H145" s="131"/>
      <c r="I145" s="120"/>
      <c r="J145" s="120"/>
      <c r="K145" s="120"/>
    </row>
    <row r="146" spans="2:11">
      <c r="B146" s="119"/>
      <c r="C146" s="119"/>
      <c r="D146" s="131"/>
      <c r="E146" s="131"/>
      <c r="F146" s="131"/>
      <c r="G146" s="131"/>
      <c r="H146" s="131"/>
      <c r="I146" s="120"/>
      <c r="J146" s="120"/>
      <c r="K146" s="120"/>
    </row>
    <row r="147" spans="2:11">
      <c r="B147" s="119"/>
      <c r="C147" s="119"/>
      <c r="D147" s="131"/>
      <c r="E147" s="131"/>
      <c r="F147" s="131"/>
      <c r="G147" s="131"/>
      <c r="H147" s="131"/>
      <c r="I147" s="120"/>
      <c r="J147" s="120"/>
      <c r="K147" s="120"/>
    </row>
    <row r="148" spans="2:11">
      <c r="B148" s="119"/>
      <c r="C148" s="119"/>
      <c r="D148" s="131"/>
      <c r="E148" s="131"/>
      <c r="F148" s="131"/>
      <c r="G148" s="131"/>
      <c r="H148" s="131"/>
      <c r="I148" s="120"/>
      <c r="J148" s="120"/>
      <c r="K148" s="120"/>
    </row>
    <row r="149" spans="2:11">
      <c r="B149" s="119"/>
      <c r="C149" s="119"/>
      <c r="D149" s="131"/>
      <c r="E149" s="131"/>
      <c r="F149" s="131"/>
      <c r="G149" s="131"/>
      <c r="H149" s="131"/>
      <c r="I149" s="120"/>
      <c r="J149" s="120"/>
      <c r="K149" s="120"/>
    </row>
    <row r="150" spans="2:11">
      <c r="B150" s="119"/>
      <c r="C150" s="119"/>
      <c r="D150" s="131"/>
      <c r="E150" s="131"/>
      <c r="F150" s="131"/>
      <c r="G150" s="131"/>
      <c r="H150" s="131"/>
      <c r="I150" s="120"/>
      <c r="J150" s="120"/>
      <c r="K150" s="120"/>
    </row>
    <row r="151" spans="2:11">
      <c r="B151" s="119"/>
      <c r="C151" s="119"/>
      <c r="D151" s="131"/>
      <c r="E151" s="131"/>
      <c r="F151" s="131"/>
      <c r="G151" s="131"/>
      <c r="H151" s="131"/>
      <c r="I151" s="120"/>
      <c r="J151" s="120"/>
      <c r="K151" s="120"/>
    </row>
    <row r="152" spans="2:11">
      <c r="B152" s="119"/>
      <c r="C152" s="119"/>
      <c r="D152" s="131"/>
      <c r="E152" s="131"/>
      <c r="F152" s="131"/>
      <c r="G152" s="131"/>
      <c r="H152" s="131"/>
      <c r="I152" s="120"/>
      <c r="J152" s="120"/>
      <c r="K152" s="120"/>
    </row>
    <row r="153" spans="2:11">
      <c r="B153" s="119"/>
      <c r="C153" s="119"/>
      <c r="D153" s="131"/>
      <c r="E153" s="131"/>
      <c r="F153" s="131"/>
      <c r="G153" s="131"/>
      <c r="H153" s="131"/>
      <c r="I153" s="120"/>
      <c r="J153" s="120"/>
      <c r="K153" s="120"/>
    </row>
    <row r="154" spans="2:11">
      <c r="B154" s="119"/>
      <c r="C154" s="119"/>
      <c r="D154" s="131"/>
      <c r="E154" s="131"/>
      <c r="F154" s="131"/>
      <c r="G154" s="131"/>
      <c r="H154" s="131"/>
      <c r="I154" s="120"/>
      <c r="J154" s="120"/>
      <c r="K154" s="120"/>
    </row>
    <row r="155" spans="2:11">
      <c r="B155" s="119"/>
      <c r="C155" s="119"/>
      <c r="D155" s="131"/>
      <c r="E155" s="131"/>
      <c r="F155" s="131"/>
      <c r="G155" s="131"/>
      <c r="H155" s="131"/>
      <c r="I155" s="120"/>
      <c r="J155" s="120"/>
      <c r="K155" s="120"/>
    </row>
    <row r="156" spans="2:11">
      <c r="B156" s="119"/>
      <c r="C156" s="119"/>
      <c r="D156" s="131"/>
      <c r="E156" s="131"/>
      <c r="F156" s="131"/>
      <c r="G156" s="131"/>
      <c r="H156" s="131"/>
      <c r="I156" s="120"/>
      <c r="J156" s="120"/>
      <c r="K156" s="120"/>
    </row>
    <row r="157" spans="2:11">
      <c r="B157" s="119"/>
      <c r="C157" s="119"/>
      <c r="D157" s="131"/>
      <c r="E157" s="131"/>
      <c r="F157" s="131"/>
      <c r="G157" s="131"/>
      <c r="H157" s="131"/>
      <c r="I157" s="120"/>
      <c r="J157" s="120"/>
      <c r="K157" s="120"/>
    </row>
    <row r="158" spans="2:11">
      <c r="B158" s="119"/>
      <c r="C158" s="119"/>
      <c r="D158" s="131"/>
      <c r="E158" s="131"/>
      <c r="F158" s="131"/>
      <c r="G158" s="131"/>
      <c r="H158" s="131"/>
      <c r="I158" s="120"/>
      <c r="J158" s="120"/>
      <c r="K158" s="120"/>
    </row>
    <row r="159" spans="2:11">
      <c r="B159" s="119"/>
      <c r="C159" s="119"/>
      <c r="D159" s="131"/>
      <c r="E159" s="131"/>
      <c r="F159" s="131"/>
      <c r="G159" s="131"/>
      <c r="H159" s="131"/>
      <c r="I159" s="120"/>
      <c r="J159" s="120"/>
      <c r="K159" s="120"/>
    </row>
    <row r="160" spans="2:11">
      <c r="B160" s="119"/>
      <c r="C160" s="119"/>
      <c r="D160" s="131"/>
      <c r="E160" s="131"/>
      <c r="F160" s="131"/>
      <c r="G160" s="131"/>
      <c r="H160" s="131"/>
      <c r="I160" s="120"/>
      <c r="J160" s="120"/>
      <c r="K160" s="120"/>
    </row>
    <row r="161" spans="2:11">
      <c r="B161" s="119"/>
      <c r="C161" s="119"/>
      <c r="D161" s="131"/>
      <c r="E161" s="131"/>
      <c r="F161" s="131"/>
      <c r="G161" s="131"/>
      <c r="H161" s="131"/>
      <c r="I161" s="120"/>
      <c r="J161" s="120"/>
      <c r="K161" s="120"/>
    </row>
    <row r="162" spans="2:11">
      <c r="B162" s="119"/>
      <c r="C162" s="119"/>
      <c r="D162" s="131"/>
      <c r="E162" s="131"/>
      <c r="F162" s="131"/>
      <c r="G162" s="131"/>
      <c r="H162" s="131"/>
      <c r="I162" s="120"/>
      <c r="J162" s="120"/>
      <c r="K162" s="120"/>
    </row>
    <row r="163" spans="2:11">
      <c r="B163" s="119"/>
      <c r="C163" s="119"/>
      <c r="D163" s="131"/>
      <c r="E163" s="131"/>
      <c r="F163" s="131"/>
      <c r="G163" s="131"/>
      <c r="H163" s="131"/>
      <c r="I163" s="120"/>
      <c r="J163" s="120"/>
      <c r="K163" s="120"/>
    </row>
    <row r="164" spans="2:11">
      <c r="B164" s="119"/>
      <c r="C164" s="119"/>
      <c r="D164" s="131"/>
      <c r="E164" s="131"/>
      <c r="F164" s="131"/>
      <c r="G164" s="131"/>
      <c r="H164" s="131"/>
      <c r="I164" s="120"/>
      <c r="J164" s="120"/>
      <c r="K164" s="120"/>
    </row>
    <row r="165" spans="2:11">
      <c r="B165" s="119"/>
      <c r="C165" s="119"/>
      <c r="D165" s="131"/>
      <c r="E165" s="131"/>
      <c r="F165" s="131"/>
      <c r="G165" s="131"/>
      <c r="H165" s="131"/>
      <c r="I165" s="120"/>
      <c r="J165" s="120"/>
      <c r="K165" s="120"/>
    </row>
    <row r="166" spans="2:11">
      <c r="B166" s="119"/>
      <c r="C166" s="119"/>
      <c r="D166" s="131"/>
      <c r="E166" s="131"/>
      <c r="F166" s="131"/>
      <c r="G166" s="131"/>
      <c r="H166" s="131"/>
      <c r="I166" s="120"/>
      <c r="J166" s="120"/>
      <c r="K166" s="120"/>
    </row>
    <row r="167" spans="2:11">
      <c r="B167" s="119"/>
      <c r="C167" s="119"/>
      <c r="D167" s="131"/>
      <c r="E167" s="131"/>
      <c r="F167" s="131"/>
      <c r="G167" s="131"/>
      <c r="H167" s="131"/>
      <c r="I167" s="120"/>
      <c r="J167" s="120"/>
      <c r="K167" s="120"/>
    </row>
    <row r="168" spans="2:11">
      <c r="B168" s="119"/>
      <c r="C168" s="119"/>
      <c r="D168" s="131"/>
      <c r="E168" s="131"/>
      <c r="F168" s="131"/>
      <c r="G168" s="131"/>
      <c r="H168" s="131"/>
      <c r="I168" s="120"/>
      <c r="J168" s="120"/>
      <c r="K168" s="120"/>
    </row>
    <row r="169" spans="2:11">
      <c r="B169" s="119"/>
      <c r="C169" s="119"/>
      <c r="D169" s="131"/>
      <c r="E169" s="131"/>
      <c r="F169" s="131"/>
      <c r="G169" s="131"/>
      <c r="H169" s="131"/>
      <c r="I169" s="120"/>
      <c r="J169" s="120"/>
      <c r="K169" s="120"/>
    </row>
    <row r="170" spans="2:11">
      <c r="B170" s="119"/>
      <c r="C170" s="119"/>
      <c r="D170" s="131"/>
      <c r="E170" s="131"/>
      <c r="F170" s="131"/>
      <c r="G170" s="131"/>
      <c r="H170" s="131"/>
      <c r="I170" s="120"/>
      <c r="J170" s="120"/>
      <c r="K170" s="120"/>
    </row>
    <row r="171" spans="2:11">
      <c r="B171" s="119"/>
      <c r="C171" s="119"/>
      <c r="D171" s="131"/>
      <c r="E171" s="131"/>
      <c r="F171" s="131"/>
      <c r="G171" s="131"/>
      <c r="H171" s="131"/>
      <c r="I171" s="120"/>
      <c r="J171" s="120"/>
      <c r="K171" s="120"/>
    </row>
    <row r="172" spans="2:11">
      <c r="B172" s="119"/>
      <c r="C172" s="119"/>
      <c r="D172" s="131"/>
      <c r="E172" s="131"/>
      <c r="F172" s="131"/>
      <c r="G172" s="131"/>
      <c r="H172" s="131"/>
      <c r="I172" s="120"/>
      <c r="J172" s="120"/>
      <c r="K172" s="120"/>
    </row>
    <row r="173" spans="2:11">
      <c r="B173" s="119"/>
      <c r="C173" s="119"/>
      <c r="D173" s="131"/>
      <c r="E173" s="131"/>
      <c r="F173" s="131"/>
      <c r="G173" s="131"/>
      <c r="H173" s="131"/>
      <c r="I173" s="120"/>
      <c r="J173" s="120"/>
      <c r="K173" s="120"/>
    </row>
    <row r="174" spans="2:11">
      <c r="B174" s="119"/>
      <c r="C174" s="119"/>
      <c r="D174" s="131"/>
      <c r="E174" s="131"/>
      <c r="F174" s="131"/>
      <c r="G174" s="131"/>
      <c r="H174" s="131"/>
      <c r="I174" s="120"/>
      <c r="J174" s="120"/>
      <c r="K174" s="120"/>
    </row>
    <row r="175" spans="2:11">
      <c r="B175" s="119"/>
      <c r="C175" s="119"/>
      <c r="D175" s="131"/>
      <c r="E175" s="131"/>
      <c r="F175" s="131"/>
      <c r="G175" s="131"/>
      <c r="H175" s="131"/>
      <c r="I175" s="120"/>
      <c r="J175" s="120"/>
      <c r="K175" s="120"/>
    </row>
    <row r="176" spans="2:11">
      <c r="B176" s="119"/>
      <c r="C176" s="119"/>
      <c r="D176" s="131"/>
      <c r="E176" s="131"/>
      <c r="F176" s="131"/>
      <c r="G176" s="131"/>
      <c r="H176" s="131"/>
      <c r="I176" s="120"/>
      <c r="J176" s="120"/>
      <c r="K176" s="120"/>
    </row>
    <row r="177" spans="2:11">
      <c r="B177" s="119"/>
      <c r="C177" s="119"/>
      <c r="D177" s="131"/>
      <c r="E177" s="131"/>
      <c r="F177" s="131"/>
      <c r="G177" s="131"/>
      <c r="H177" s="131"/>
      <c r="I177" s="120"/>
      <c r="J177" s="120"/>
      <c r="K177" s="120"/>
    </row>
    <row r="178" spans="2:11">
      <c r="B178" s="119"/>
      <c r="C178" s="119"/>
      <c r="D178" s="131"/>
      <c r="E178" s="131"/>
      <c r="F178" s="131"/>
      <c r="G178" s="131"/>
      <c r="H178" s="131"/>
      <c r="I178" s="120"/>
      <c r="J178" s="120"/>
      <c r="K178" s="120"/>
    </row>
    <row r="179" spans="2:11">
      <c r="B179" s="119"/>
      <c r="C179" s="119"/>
      <c r="D179" s="131"/>
      <c r="E179" s="131"/>
      <c r="F179" s="131"/>
      <c r="G179" s="131"/>
      <c r="H179" s="131"/>
      <c r="I179" s="120"/>
      <c r="J179" s="120"/>
      <c r="K179" s="120"/>
    </row>
    <row r="180" spans="2:11">
      <c r="B180" s="119"/>
      <c r="C180" s="119"/>
      <c r="D180" s="131"/>
      <c r="E180" s="131"/>
      <c r="F180" s="131"/>
      <c r="G180" s="131"/>
      <c r="H180" s="131"/>
      <c r="I180" s="120"/>
      <c r="J180" s="120"/>
      <c r="K180" s="120"/>
    </row>
    <row r="181" spans="2:11">
      <c r="B181" s="119"/>
      <c r="C181" s="119"/>
      <c r="D181" s="131"/>
      <c r="E181" s="131"/>
      <c r="F181" s="131"/>
      <c r="G181" s="131"/>
      <c r="H181" s="131"/>
      <c r="I181" s="120"/>
      <c r="J181" s="120"/>
      <c r="K181" s="120"/>
    </row>
    <row r="182" spans="2:11">
      <c r="B182" s="119"/>
      <c r="C182" s="119"/>
      <c r="D182" s="131"/>
      <c r="E182" s="131"/>
      <c r="F182" s="131"/>
      <c r="G182" s="131"/>
      <c r="H182" s="131"/>
      <c r="I182" s="120"/>
      <c r="J182" s="120"/>
      <c r="K182" s="120"/>
    </row>
    <row r="183" spans="2:11">
      <c r="B183" s="119"/>
      <c r="C183" s="119"/>
      <c r="D183" s="131"/>
      <c r="E183" s="131"/>
      <c r="F183" s="131"/>
      <c r="G183" s="131"/>
      <c r="H183" s="131"/>
      <c r="I183" s="120"/>
      <c r="J183" s="120"/>
      <c r="K183" s="120"/>
    </row>
    <row r="184" spans="2:11">
      <c r="B184" s="119"/>
      <c r="C184" s="119"/>
      <c r="D184" s="131"/>
      <c r="E184" s="131"/>
      <c r="F184" s="131"/>
      <c r="G184" s="131"/>
      <c r="H184" s="131"/>
      <c r="I184" s="120"/>
      <c r="J184" s="120"/>
      <c r="K184" s="120"/>
    </row>
    <row r="185" spans="2:11">
      <c r="B185" s="119"/>
      <c r="C185" s="119"/>
      <c r="D185" s="131"/>
      <c r="E185" s="131"/>
      <c r="F185" s="131"/>
      <c r="G185" s="131"/>
      <c r="H185" s="131"/>
      <c r="I185" s="120"/>
      <c r="J185" s="120"/>
      <c r="K185" s="120"/>
    </row>
    <row r="186" spans="2:11">
      <c r="B186" s="119"/>
      <c r="C186" s="119"/>
      <c r="D186" s="131"/>
      <c r="E186" s="131"/>
      <c r="F186" s="131"/>
      <c r="G186" s="131"/>
      <c r="H186" s="131"/>
      <c r="I186" s="120"/>
      <c r="J186" s="120"/>
      <c r="K186" s="120"/>
    </row>
    <row r="187" spans="2:11">
      <c r="B187" s="119"/>
      <c r="C187" s="119"/>
      <c r="D187" s="131"/>
      <c r="E187" s="131"/>
      <c r="F187" s="131"/>
      <c r="G187" s="131"/>
      <c r="H187" s="131"/>
      <c r="I187" s="120"/>
      <c r="J187" s="120"/>
      <c r="K187" s="120"/>
    </row>
    <row r="188" spans="2:11">
      <c r="B188" s="119"/>
      <c r="C188" s="119"/>
      <c r="D188" s="131"/>
      <c r="E188" s="131"/>
      <c r="F188" s="131"/>
      <c r="G188" s="131"/>
      <c r="H188" s="131"/>
      <c r="I188" s="120"/>
      <c r="J188" s="120"/>
      <c r="K188" s="120"/>
    </row>
    <row r="189" spans="2:11">
      <c r="B189" s="119"/>
      <c r="C189" s="119"/>
      <c r="D189" s="131"/>
      <c r="E189" s="131"/>
      <c r="F189" s="131"/>
      <c r="G189" s="131"/>
      <c r="H189" s="131"/>
      <c r="I189" s="120"/>
      <c r="J189" s="120"/>
      <c r="K189" s="120"/>
    </row>
    <row r="190" spans="2:11">
      <c r="B190" s="119"/>
      <c r="C190" s="119"/>
      <c r="D190" s="131"/>
      <c r="E190" s="131"/>
      <c r="F190" s="131"/>
      <c r="G190" s="131"/>
      <c r="H190" s="131"/>
      <c r="I190" s="120"/>
      <c r="J190" s="120"/>
      <c r="K190" s="120"/>
    </row>
    <row r="191" spans="2:11">
      <c r="B191" s="119"/>
      <c r="C191" s="119"/>
      <c r="D191" s="131"/>
      <c r="E191" s="131"/>
      <c r="F191" s="131"/>
      <c r="G191" s="131"/>
      <c r="H191" s="131"/>
      <c r="I191" s="120"/>
      <c r="J191" s="120"/>
      <c r="K191" s="120"/>
    </row>
    <row r="192" spans="2:11">
      <c r="B192" s="119"/>
      <c r="C192" s="119"/>
      <c r="D192" s="131"/>
      <c r="E192" s="131"/>
      <c r="F192" s="131"/>
      <c r="G192" s="131"/>
      <c r="H192" s="131"/>
      <c r="I192" s="120"/>
      <c r="J192" s="120"/>
      <c r="K192" s="120"/>
    </row>
    <row r="193" spans="2:11">
      <c r="B193" s="119"/>
      <c r="C193" s="119"/>
      <c r="D193" s="131"/>
      <c r="E193" s="131"/>
      <c r="F193" s="131"/>
      <c r="G193" s="131"/>
      <c r="H193" s="131"/>
      <c r="I193" s="120"/>
      <c r="J193" s="120"/>
      <c r="K193" s="120"/>
    </row>
    <row r="194" spans="2:11">
      <c r="B194" s="119"/>
      <c r="C194" s="119"/>
      <c r="D194" s="131"/>
      <c r="E194" s="131"/>
      <c r="F194" s="131"/>
      <c r="G194" s="131"/>
      <c r="H194" s="131"/>
      <c r="I194" s="120"/>
      <c r="J194" s="120"/>
      <c r="K194" s="120"/>
    </row>
    <row r="195" spans="2:11">
      <c r="B195" s="119"/>
      <c r="C195" s="119"/>
      <c r="D195" s="131"/>
      <c r="E195" s="131"/>
      <c r="F195" s="131"/>
      <c r="G195" s="131"/>
      <c r="H195" s="131"/>
      <c r="I195" s="120"/>
      <c r="J195" s="120"/>
      <c r="K195" s="120"/>
    </row>
    <row r="196" spans="2:11">
      <c r="B196" s="119"/>
      <c r="C196" s="119"/>
      <c r="D196" s="131"/>
      <c r="E196" s="131"/>
      <c r="F196" s="131"/>
      <c r="G196" s="131"/>
      <c r="H196" s="131"/>
      <c r="I196" s="120"/>
      <c r="J196" s="120"/>
      <c r="K196" s="120"/>
    </row>
    <row r="197" spans="2:11">
      <c r="B197" s="119"/>
      <c r="C197" s="119"/>
      <c r="D197" s="131"/>
      <c r="E197" s="131"/>
      <c r="F197" s="131"/>
      <c r="G197" s="131"/>
      <c r="H197" s="131"/>
      <c r="I197" s="120"/>
      <c r="J197" s="120"/>
      <c r="K197" s="120"/>
    </row>
    <row r="198" spans="2:11">
      <c r="B198" s="119"/>
      <c r="C198" s="119"/>
      <c r="D198" s="131"/>
      <c r="E198" s="131"/>
      <c r="F198" s="131"/>
      <c r="G198" s="131"/>
      <c r="H198" s="131"/>
      <c r="I198" s="120"/>
      <c r="J198" s="120"/>
      <c r="K198" s="120"/>
    </row>
    <row r="199" spans="2:11">
      <c r="B199" s="119"/>
      <c r="C199" s="119"/>
      <c r="D199" s="131"/>
      <c r="E199" s="131"/>
      <c r="F199" s="131"/>
      <c r="G199" s="131"/>
      <c r="H199" s="131"/>
      <c r="I199" s="120"/>
      <c r="J199" s="120"/>
      <c r="K199" s="120"/>
    </row>
    <row r="200" spans="2:11">
      <c r="B200" s="119"/>
      <c r="C200" s="119"/>
      <c r="D200" s="131"/>
      <c r="E200" s="131"/>
      <c r="F200" s="131"/>
      <c r="G200" s="131"/>
      <c r="H200" s="131"/>
      <c r="I200" s="120"/>
      <c r="J200" s="120"/>
      <c r="K200" s="120"/>
    </row>
    <row r="201" spans="2:11">
      <c r="B201" s="119"/>
      <c r="C201" s="119"/>
      <c r="D201" s="131"/>
      <c r="E201" s="131"/>
      <c r="F201" s="131"/>
      <c r="G201" s="131"/>
      <c r="H201" s="131"/>
      <c r="I201" s="120"/>
      <c r="J201" s="120"/>
      <c r="K201" s="120"/>
    </row>
    <row r="202" spans="2:11">
      <c r="B202" s="119"/>
      <c r="C202" s="119"/>
      <c r="D202" s="131"/>
      <c r="E202" s="131"/>
      <c r="F202" s="131"/>
      <c r="G202" s="131"/>
      <c r="H202" s="131"/>
      <c r="I202" s="120"/>
      <c r="J202" s="120"/>
      <c r="K202" s="120"/>
    </row>
    <row r="203" spans="2:11">
      <c r="B203" s="119"/>
      <c r="C203" s="119"/>
      <c r="D203" s="131"/>
      <c r="E203" s="131"/>
      <c r="F203" s="131"/>
      <c r="G203" s="131"/>
      <c r="H203" s="131"/>
      <c r="I203" s="120"/>
      <c r="J203" s="120"/>
      <c r="K203" s="120"/>
    </row>
    <row r="204" spans="2:11">
      <c r="B204" s="119"/>
      <c r="C204" s="119"/>
      <c r="D204" s="131"/>
      <c r="E204" s="131"/>
      <c r="F204" s="131"/>
      <c r="G204" s="131"/>
      <c r="H204" s="131"/>
      <c r="I204" s="120"/>
      <c r="J204" s="120"/>
      <c r="K204" s="120"/>
    </row>
    <row r="205" spans="2:11">
      <c r="B205" s="119"/>
      <c r="C205" s="119"/>
      <c r="D205" s="131"/>
      <c r="E205" s="131"/>
      <c r="F205" s="131"/>
      <c r="G205" s="131"/>
      <c r="H205" s="131"/>
      <c r="I205" s="120"/>
      <c r="J205" s="120"/>
      <c r="K205" s="120"/>
    </row>
    <row r="206" spans="2:11">
      <c r="B206" s="119"/>
      <c r="C206" s="119"/>
      <c r="D206" s="131"/>
      <c r="E206" s="131"/>
      <c r="F206" s="131"/>
      <c r="G206" s="131"/>
      <c r="H206" s="131"/>
      <c r="I206" s="120"/>
      <c r="J206" s="120"/>
      <c r="K206" s="120"/>
    </row>
    <row r="207" spans="2:11">
      <c r="B207" s="119"/>
      <c r="C207" s="119"/>
      <c r="D207" s="131"/>
      <c r="E207" s="131"/>
      <c r="F207" s="131"/>
      <c r="G207" s="131"/>
      <c r="H207" s="131"/>
      <c r="I207" s="120"/>
      <c r="J207" s="120"/>
      <c r="K207" s="120"/>
    </row>
    <row r="208" spans="2:11">
      <c r="B208" s="119"/>
      <c r="C208" s="119"/>
      <c r="D208" s="131"/>
      <c r="E208" s="131"/>
      <c r="F208" s="131"/>
      <c r="G208" s="131"/>
      <c r="H208" s="131"/>
      <c r="I208" s="120"/>
      <c r="J208" s="120"/>
      <c r="K208" s="120"/>
    </row>
    <row r="209" spans="2:11">
      <c r="B209" s="119"/>
      <c r="C209" s="119"/>
      <c r="D209" s="131"/>
      <c r="E209" s="131"/>
      <c r="F209" s="131"/>
      <c r="G209" s="131"/>
      <c r="H209" s="131"/>
      <c r="I209" s="120"/>
      <c r="J209" s="120"/>
      <c r="K209" s="120"/>
    </row>
    <row r="210" spans="2:11">
      <c r="B210" s="119"/>
      <c r="C210" s="119"/>
      <c r="D210" s="131"/>
      <c r="E210" s="131"/>
      <c r="F210" s="131"/>
      <c r="G210" s="131"/>
      <c r="H210" s="131"/>
      <c r="I210" s="120"/>
      <c r="J210" s="120"/>
      <c r="K210" s="120"/>
    </row>
    <row r="211" spans="2:11">
      <c r="B211" s="119"/>
      <c r="C211" s="119"/>
      <c r="D211" s="131"/>
      <c r="E211" s="131"/>
      <c r="F211" s="131"/>
      <c r="G211" s="131"/>
      <c r="H211" s="131"/>
      <c r="I211" s="120"/>
      <c r="J211" s="120"/>
      <c r="K211" s="120"/>
    </row>
    <row r="212" spans="2:11">
      <c r="B212" s="119"/>
      <c r="C212" s="119"/>
      <c r="D212" s="131"/>
      <c r="E212" s="131"/>
      <c r="F212" s="131"/>
      <c r="G212" s="131"/>
      <c r="H212" s="131"/>
      <c r="I212" s="120"/>
      <c r="J212" s="120"/>
      <c r="K212" s="120"/>
    </row>
    <row r="213" spans="2:11">
      <c r="B213" s="119"/>
      <c r="C213" s="119"/>
      <c r="D213" s="131"/>
      <c r="E213" s="131"/>
      <c r="F213" s="131"/>
      <c r="G213" s="131"/>
      <c r="H213" s="131"/>
      <c r="I213" s="120"/>
      <c r="J213" s="120"/>
      <c r="K213" s="120"/>
    </row>
    <row r="214" spans="2:11">
      <c r="B214" s="119"/>
      <c r="C214" s="119"/>
      <c r="D214" s="131"/>
      <c r="E214" s="131"/>
      <c r="F214" s="131"/>
      <c r="G214" s="131"/>
      <c r="H214" s="131"/>
      <c r="I214" s="120"/>
      <c r="J214" s="120"/>
      <c r="K214" s="120"/>
    </row>
    <row r="215" spans="2:11">
      <c r="B215" s="119"/>
      <c r="C215" s="119"/>
      <c r="D215" s="131"/>
      <c r="E215" s="131"/>
      <c r="F215" s="131"/>
      <c r="G215" s="131"/>
      <c r="H215" s="131"/>
      <c r="I215" s="120"/>
      <c r="J215" s="120"/>
      <c r="K215" s="120"/>
    </row>
    <row r="216" spans="2:11">
      <c r="B216" s="119"/>
      <c r="C216" s="119"/>
      <c r="D216" s="131"/>
      <c r="E216" s="131"/>
      <c r="F216" s="131"/>
      <c r="G216" s="131"/>
      <c r="H216" s="131"/>
      <c r="I216" s="120"/>
      <c r="J216" s="120"/>
      <c r="K216" s="120"/>
    </row>
    <row r="217" spans="2:11">
      <c r="B217" s="119"/>
      <c r="C217" s="119"/>
      <c r="D217" s="131"/>
      <c r="E217" s="131"/>
      <c r="F217" s="131"/>
      <c r="G217" s="131"/>
      <c r="H217" s="131"/>
      <c r="I217" s="120"/>
      <c r="J217" s="120"/>
      <c r="K217" s="120"/>
    </row>
    <row r="218" spans="2:11">
      <c r="B218" s="119"/>
      <c r="C218" s="119"/>
      <c r="D218" s="131"/>
      <c r="E218" s="131"/>
      <c r="F218" s="131"/>
      <c r="G218" s="131"/>
      <c r="H218" s="131"/>
      <c r="I218" s="120"/>
      <c r="J218" s="120"/>
      <c r="K218" s="120"/>
    </row>
    <row r="219" spans="2:11">
      <c r="B219" s="119"/>
      <c r="C219" s="119"/>
      <c r="D219" s="131"/>
      <c r="E219" s="131"/>
      <c r="F219" s="131"/>
      <c r="G219" s="131"/>
      <c r="H219" s="131"/>
      <c r="I219" s="120"/>
      <c r="J219" s="120"/>
      <c r="K219" s="120"/>
    </row>
    <row r="220" spans="2:11">
      <c r="B220" s="119"/>
      <c r="C220" s="119"/>
      <c r="D220" s="131"/>
      <c r="E220" s="131"/>
      <c r="F220" s="131"/>
      <c r="G220" s="131"/>
      <c r="H220" s="131"/>
      <c r="I220" s="120"/>
      <c r="J220" s="120"/>
      <c r="K220" s="120"/>
    </row>
    <row r="221" spans="2:11">
      <c r="B221" s="119"/>
      <c r="C221" s="119"/>
      <c r="D221" s="131"/>
      <c r="E221" s="131"/>
      <c r="F221" s="131"/>
      <c r="G221" s="131"/>
      <c r="H221" s="131"/>
      <c r="I221" s="120"/>
      <c r="J221" s="120"/>
      <c r="K221" s="120"/>
    </row>
    <row r="222" spans="2:11">
      <c r="B222" s="119"/>
      <c r="C222" s="119"/>
      <c r="D222" s="131"/>
      <c r="E222" s="131"/>
      <c r="F222" s="131"/>
      <c r="G222" s="131"/>
      <c r="H222" s="131"/>
      <c r="I222" s="120"/>
      <c r="J222" s="120"/>
      <c r="K222" s="120"/>
    </row>
    <row r="223" spans="2:11">
      <c r="B223" s="119"/>
      <c r="C223" s="119"/>
      <c r="D223" s="131"/>
      <c r="E223" s="131"/>
      <c r="F223" s="131"/>
      <c r="G223" s="131"/>
      <c r="H223" s="131"/>
      <c r="I223" s="120"/>
      <c r="J223" s="120"/>
      <c r="K223" s="120"/>
    </row>
    <row r="224" spans="2:11">
      <c r="B224" s="119"/>
      <c r="C224" s="119"/>
      <c r="D224" s="131"/>
      <c r="E224" s="131"/>
      <c r="F224" s="131"/>
      <c r="G224" s="131"/>
      <c r="H224" s="131"/>
      <c r="I224" s="120"/>
      <c r="J224" s="120"/>
      <c r="K224" s="120"/>
    </row>
    <row r="225" spans="2:11">
      <c r="B225" s="119"/>
      <c r="C225" s="119"/>
      <c r="D225" s="131"/>
      <c r="E225" s="131"/>
      <c r="F225" s="131"/>
      <c r="G225" s="131"/>
      <c r="H225" s="131"/>
      <c r="I225" s="120"/>
      <c r="J225" s="120"/>
      <c r="K225" s="120"/>
    </row>
    <row r="226" spans="2:11">
      <c r="B226" s="119"/>
      <c r="C226" s="119"/>
      <c r="D226" s="131"/>
      <c r="E226" s="131"/>
      <c r="F226" s="131"/>
      <c r="G226" s="131"/>
      <c r="H226" s="131"/>
      <c r="I226" s="120"/>
      <c r="J226" s="120"/>
      <c r="K226" s="120"/>
    </row>
    <row r="227" spans="2:11">
      <c r="B227" s="119"/>
      <c r="C227" s="119"/>
      <c r="D227" s="131"/>
      <c r="E227" s="131"/>
      <c r="F227" s="131"/>
      <c r="G227" s="131"/>
      <c r="H227" s="131"/>
      <c r="I227" s="120"/>
      <c r="J227" s="120"/>
      <c r="K227" s="120"/>
    </row>
    <row r="228" spans="2:11">
      <c r="B228" s="119"/>
      <c r="C228" s="119"/>
      <c r="D228" s="131"/>
      <c r="E228" s="131"/>
      <c r="F228" s="131"/>
      <c r="G228" s="131"/>
      <c r="H228" s="131"/>
      <c r="I228" s="120"/>
      <c r="J228" s="120"/>
      <c r="K228" s="120"/>
    </row>
    <row r="229" spans="2:11">
      <c r="B229" s="119"/>
      <c r="C229" s="119"/>
      <c r="D229" s="131"/>
      <c r="E229" s="131"/>
      <c r="F229" s="131"/>
      <c r="G229" s="131"/>
      <c r="H229" s="131"/>
      <c r="I229" s="120"/>
      <c r="J229" s="120"/>
      <c r="K229" s="120"/>
    </row>
    <row r="230" spans="2:11">
      <c r="B230" s="119"/>
      <c r="C230" s="119"/>
      <c r="D230" s="131"/>
      <c r="E230" s="131"/>
      <c r="F230" s="131"/>
      <c r="G230" s="131"/>
      <c r="H230" s="131"/>
      <c r="I230" s="120"/>
      <c r="J230" s="120"/>
      <c r="K230" s="120"/>
    </row>
    <row r="231" spans="2:11">
      <c r="B231" s="119"/>
      <c r="C231" s="119"/>
      <c r="D231" s="131"/>
      <c r="E231" s="131"/>
      <c r="F231" s="131"/>
      <c r="G231" s="131"/>
      <c r="H231" s="131"/>
      <c r="I231" s="120"/>
      <c r="J231" s="120"/>
      <c r="K231" s="120"/>
    </row>
    <row r="232" spans="2:11">
      <c r="B232" s="119"/>
      <c r="C232" s="119"/>
      <c r="D232" s="131"/>
      <c r="E232" s="131"/>
      <c r="F232" s="131"/>
      <c r="G232" s="131"/>
      <c r="H232" s="131"/>
      <c r="I232" s="120"/>
      <c r="J232" s="120"/>
      <c r="K232" s="120"/>
    </row>
    <row r="233" spans="2:11">
      <c r="B233" s="119"/>
      <c r="C233" s="119"/>
      <c r="D233" s="131"/>
      <c r="E233" s="131"/>
      <c r="F233" s="131"/>
      <c r="G233" s="131"/>
      <c r="H233" s="131"/>
      <c r="I233" s="120"/>
      <c r="J233" s="120"/>
      <c r="K233" s="120"/>
    </row>
    <row r="234" spans="2:11">
      <c r="B234" s="119"/>
      <c r="C234" s="119"/>
      <c r="D234" s="131"/>
      <c r="E234" s="131"/>
      <c r="F234" s="131"/>
      <c r="G234" s="131"/>
      <c r="H234" s="131"/>
      <c r="I234" s="120"/>
      <c r="J234" s="120"/>
      <c r="K234" s="120"/>
    </row>
    <row r="235" spans="2:11">
      <c r="B235" s="119"/>
      <c r="C235" s="119"/>
      <c r="D235" s="131"/>
      <c r="E235" s="131"/>
      <c r="F235" s="131"/>
      <c r="G235" s="131"/>
      <c r="H235" s="131"/>
      <c r="I235" s="120"/>
      <c r="J235" s="120"/>
      <c r="K235" s="120"/>
    </row>
    <row r="236" spans="2:11">
      <c r="B236" s="119"/>
      <c r="C236" s="119"/>
      <c r="D236" s="131"/>
      <c r="E236" s="131"/>
      <c r="F236" s="131"/>
      <c r="G236" s="131"/>
      <c r="H236" s="131"/>
      <c r="I236" s="120"/>
      <c r="J236" s="120"/>
      <c r="K236" s="120"/>
    </row>
    <row r="237" spans="2:11">
      <c r="B237" s="119"/>
      <c r="C237" s="119"/>
      <c r="D237" s="131"/>
      <c r="E237" s="131"/>
      <c r="F237" s="131"/>
      <c r="G237" s="131"/>
      <c r="H237" s="131"/>
      <c r="I237" s="120"/>
      <c r="J237" s="120"/>
      <c r="K237" s="120"/>
    </row>
    <row r="238" spans="2:11">
      <c r="B238" s="119"/>
      <c r="C238" s="119"/>
      <c r="D238" s="131"/>
      <c r="E238" s="131"/>
      <c r="F238" s="131"/>
      <c r="G238" s="131"/>
      <c r="H238" s="131"/>
      <c r="I238" s="120"/>
      <c r="J238" s="120"/>
      <c r="K238" s="120"/>
    </row>
    <row r="239" spans="2:11">
      <c r="B239" s="119"/>
      <c r="C239" s="119"/>
      <c r="D239" s="131"/>
      <c r="E239" s="131"/>
      <c r="F239" s="131"/>
      <c r="G239" s="131"/>
      <c r="H239" s="131"/>
      <c r="I239" s="120"/>
      <c r="J239" s="120"/>
      <c r="K239" s="120"/>
    </row>
    <row r="240" spans="2:11">
      <c r="B240" s="119"/>
      <c r="C240" s="119"/>
      <c r="D240" s="131"/>
      <c r="E240" s="131"/>
      <c r="F240" s="131"/>
      <c r="G240" s="131"/>
      <c r="H240" s="131"/>
      <c r="I240" s="120"/>
      <c r="J240" s="120"/>
      <c r="K240" s="120"/>
    </row>
    <row r="241" spans="2:11">
      <c r="B241" s="119"/>
      <c r="C241" s="119"/>
      <c r="D241" s="131"/>
      <c r="E241" s="131"/>
      <c r="F241" s="131"/>
      <c r="G241" s="131"/>
      <c r="H241" s="131"/>
      <c r="I241" s="120"/>
      <c r="J241" s="120"/>
      <c r="K241" s="120"/>
    </row>
    <row r="242" spans="2:11">
      <c r="B242" s="119"/>
      <c r="C242" s="119"/>
      <c r="D242" s="131"/>
      <c r="E242" s="131"/>
      <c r="F242" s="131"/>
      <c r="G242" s="131"/>
      <c r="H242" s="131"/>
      <c r="I242" s="120"/>
      <c r="J242" s="120"/>
      <c r="K242" s="120"/>
    </row>
    <row r="243" spans="2:11">
      <c r="B243" s="119"/>
      <c r="C243" s="119"/>
      <c r="D243" s="131"/>
      <c r="E243" s="131"/>
      <c r="F243" s="131"/>
      <c r="G243" s="131"/>
      <c r="H243" s="131"/>
      <c r="I243" s="120"/>
      <c r="J243" s="120"/>
      <c r="K243" s="120"/>
    </row>
    <row r="244" spans="2:11">
      <c r="B244" s="119"/>
      <c r="C244" s="119"/>
      <c r="D244" s="131"/>
      <c r="E244" s="131"/>
      <c r="F244" s="131"/>
      <c r="G244" s="131"/>
      <c r="H244" s="131"/>
      <c r="I244" s="120"/>
      <c r="J244" s="120"/>
      <c r="K244" s="120"/>
    </row>
    <row r="245" spans="2:11">
      <c r="B245" s="119"/>
      <c r="C245" s="119"/>
      <c r="D245" s="131"/>
      <c r="E245" s="131"/>
      <c r="F245" s="131"/>
      <c r="G245" s="131"/>
      <c r="H245" s="131"/>
      <c r="I245" s="120"/>
      <c r="J245" s="120"/>
      <c r="K245" s="120"/>
    </row>
    <row r="246" spans="2:11">
      <c r="B246" s="119"/>
      <c r="C246" s="119"/>
      <c r="D246" s="131"/>
      <c r="E246" s="131"/>
      <c r="F246" s="131"/>
      <c r="G246" s="131"/>
      <c r="H246" s="131"/>
      <c r="I246" s="120"/>
      <c r="J246" s="120"/>
      <c r="K246" s="120"/>
    </row>
    <row r="247" spans="2:11">
      <c r="B247" s="119"/>
      <c r="C247" s="119"/>
      <c r="D247" s="131"/>
      <c r="E247" s="131"/>
      <c r="F247" s="131"/>
      <c r="G247" s="131"/>
      <c r="H247" s="131"/>
      <c r="I247" s="120"/>
      <c r="J247" s="120"/>
      <c r="K247" s="120"/>
    </row>
    <row r="248" spans="2:11">
      <c r="B248" s="119"/>
      <c r="C248" s="119"/>
      <c r="D248" s="131"/>
      <c r="E248" s="131"/>
      <c r="F248" s="131"/>
      <c r="G248" s="131"/>
      <c r="H248" s="131"/>
      <c r="I248" s="120"/>
      <c r="J248" s="120"/>
      <c r="K248" s="120"/>
    </row>
    <row r="249" spans="2:11">
      <c r="B249" s="119"/>
      <c r="C249" s="119"/>
      <c r="D249" s="131"/>
      <c r="E249" s="131"/>
      <c r="F249" s="131"/>
      <c r="G249" s="131"/>
      <c r="H249" s="131"/>
      <c r="I249" s="120"/>
      <c r="J249" s="120"/>
      <c r="K249" s="120"/>
    </row>
    <row r="250" spans="2:11">
      <c r="B250" s="119"/>
      <c r="C250" s="119"/>
      <c r="D250" s="131"/>
      <c r="E250" s="131"/>
      <c r="F250" s="131"/>
      <c r="G250" s="131"/>
      <c r="H250" s="131"/>
      <c r="I250" s="120"/>
      <c r="J250" s="120"/>
      <c r="K250" s="120"/>
    </row>
    <row r="251" spans="2:11">
      <c r="B251" s="119"/>
      <c r="C251" s="119"/>
      <c r="D251" s="131"/>
      <c r="E251" s="131"/>
      <c r="F251" s="131"/>
      <c r="G251" s="131"/>
      <c r="H251" s="131"/>
      <c r="I251" s="120"/>
      <c r="J251" s="120"/>
      <c r="K251" s="120"/>
    </row>
    <row r="252" spans="2:11">
      <c r="B252" s="119"/>
      <c r="C252" s="119"/>
      <c r="D252" s="131"/>
      <c r="E252" s="131"/>
      <c r="F252" s="131"/>
      <c r="G252" s="131"/>
      <c r="H252" s="131"/>
      <c r="I252" s="120"/>
      <c r="J252" s="120"/>
      <c r="K252" s="120"/>
    </row>
    <row r="253" spans="2:11">
      <c r="B253" s="119"/>
      <c r="C253" s="119"/>
      <c r="D253" s="131"/>
      <c r="E253" s="131"/>
      <c r="F253" s="131"/>
      <c r="G253" s="131"/>
      <c r="H253" s="131"/>
      <c r="I253" s="120"/>
      <c r="J253" s="120"/>
      <c r="K253" s="120"/>
    </row>
    <row r="254" spans="2:11">
      <c r="B254" s="119"/>
      <c r="C254" s="119"/>
      <c r="D254" s="131"/>
      <c r="E254" s="131"/>
      <c r="F254" s="131"/>
      <c r="G254" s="131"/>
      <c r="H254" s="131"/>
      <c r="I254" s="120"/>
      <c r="J254" s="120"/>
      <c r="K254" s="120"/>
    </row>
    <row r="255" spans="2:11">
      <c r="B255" s="119"/>
      <c r="C255" s="119"/>
      <c r="D255" s="131"/>
      <c r="E255" s="131"/>
      <c r="F255" s="131"/>
      <c r="G255" s="131"/>
      <c r="H255" s="131"/>
      <c r="I255" s="120"/>
      <c r="J255" s="120"/>
      <c r="K255" s="120"/>
    </row>
    <row r="256" spans="2:11">
      <c r="B256" s="119"/>
      <c r="C256" s="119"/>
      <c r="D256" s="131"/>
      <c r="E256" s="131"/>
      <c r="F256" s="131"/>
      <c r="G256" s="131"/>
      <c r="H256" s="131"/>
      <c r="I256" s="120"/>
      <c r="J256" s="120"/>
      <c r="K256" s="120"/>
    </row>
    <row r="257" spans="2:11">
      <c r="B257" s="119"/>
      <c r="C257" s="119"/>
      <c r="D257" s="131"/>
      <c r="E257" s="131"/>
      <c r="F257" s="131"/>
      <c r="G257" s="131"/>
      <c r="H257" s="131"/>
      <c r="I257" s="120"/>
      <c r="J257" s="120"/>
      <c r="K257" s="120"/>
    </row>
    <row r="258" spans="2:11">
      <c r="B258" s="119"/>
      <c r="C258" s="119"/>
      <c r="D258" s="131"/>
      <c r="E258" s="131"/>
      <c r="F258" s="131"/>
      <c r="G258" s="131"/>
      <c r="H258" s="131"/>
      <c r="I258" s="120"/>
      <c r="J258" s="120"/>
      <c r="K258" s="120"/>
    </row>
    <row r="259" spans="2:11">
      <c r="B259" s="119"/>
      <c r="C259" s="119"/>
      <c r="D259" s="131"/>
      <c r="E259" s="131"/>
      <c r="F259" s="131"/>
      <c r="G259" s="131"/>
      <c r="H259" s="131"/>
      <c r="I259" s="120"/>
      <c r="J259" s="120"/>
      <c r="K259" s="120"/>
    </row>
    <row r="260" spans="2:11">
      <c r="B260" s="119"/>
      <c r="C260" s="119"/>
      <c r="D260" s="131"/>
      <c r="E260" s="131"/>
      <c r="F260" s="131"/>
      <c r="G260" s="131"/>
      <c r="H260" s="131"/>
      <c r="I260" s="120"/>
      <c r="J260" s="120"/>
      <c r="K260" s="120"/>
    </row>
    <row r="261" spans="2:11">
      <c r="B261" s="119"/>
      <c r="C261" s="119"/>
      <c r="D261" s="131"/>
      <c r="E261" s="131"/>
      <c r="F261" s="131"/>
      <c r="G261" s="131"/>
      <c r="H261" s="131"/>
      <c r="I261" s="120"/>
      <c r="J261" s="120"/>
      <c r="K261" s="120"/>
    </row>
    <row r="262" spans="2:11">
      <c r="B262" s="119"/>
      <c r="C262" s="119"/>
      <c r="D262" s="131"/>
      <c r="E262" s="131"/>
      <c r="F262" s="131"/>
      <c r="G262" s="131"/>
      <c r="H262" s="131"/>
      <c r="I262" s="120"/>
      <c r="J262" s="120"/>
      <c r="K262" s="120"/>
    </row>
    <row r="263" spans="2:11">
      <c r="B263" s="119"/>
      <c r="C263" s="119"/>
      <c r="D263" s="131"/>
      <c r="E263" s="131"/>
      <c r="F263" s="131"/>
      <c r="G263" s="131"/>
      <c r="H263" s="131"/>
      <c r="I263" s="120"/>
      <c r="J263" s="120"/>
      <c r="K263" s="120"/>
    </row>
    <row r="264" spans="2:11">
      <c r="B264" s="119"/>
      <c r="C264" s="119"/>
      <c r="D264" s="131"/>
      <c r="E264" s="131"/>
      <c r="F264" s="131"/>
      <c r="G264" s="131"/>
      <c r="H264" s="131"/>
      <c r="I264" s="120"/>
      <c r="J264" s="120"/>
      <c r="K264" s="120"/>
    </row>
    <row r="265" spans="2:11">
      <c r="B265" s="119"/>
      <c r="C265" s="119"/>
      <c r="D265" s="131"/>
      <c r="E265" s="131"/>
      <c r="F265" s="131"/>
      <c r="G265" s="131"/>
      <c r="H265" s="131"/>
      <c r="I265" s="120"/>
      <c r="J265" s="120"/>
      <c r="K265" s="120"/>
    </row>
    <row r="266" spans="2:11">
      <c r="B266" s="119"/>
      <c r="C266" s="119"/>
      <c r="D266" s="131"/>
      <c r="E266" s="131"/>
      <c r="F266" s="131"/>
      <c r="G266" s="131"/>
      <c r="H266" s="131"/>
      <c r="I266" s="120"/>
      <c r="J266" s="120"/>
      <c r="K266" s="120"/>
    </row>
    <row r="267" spans="2:11">
      <c r="B267" s="119"/>
      <c r="C267" s="119"/>
      <c r="D267" s="131"/>
      <c r="E267" s="131"/>
      <c r="F267" s="131"/>
      <c r="G267" s="131"/>
      <c r="H267" s="131"/>
      <c r="I267" s="120"/>
      <c r="J267" s="120"/>
      <c r="K267" s="120"/>
    </row>
    <row r="268" spans="2:11">
      <c r="B268" s="119"/>
      <c r="C268" s="119"/>
      <c r="D268" s="131"/>
      <c r="E268" s="131"/>
      <c r="F268" s="131"/>
      <c r="G268" s="131"/>
      <c r="H268" s="131"/>
      <c r="I268" s="120"/>
      <c r="J268" s="120"/>
      <c r="K268" s="120"/>
    </row>
    <row r="269" spans="2:11">
      <c r="B269" s="119"/>
      <c r="C269" s="119"/>
      <c r="D269" s="131"/>
      <c r="E269" s="131"/>
      <c r="F269" s="131"/>
      <c r="G269" s="131"/>
      <c r="H269" s="131"/>
      <c r="I269" s="120"/>
      <c r="J269" s="120"/>
      <c r="K269" s="120"/>
    </row>
    <row r="270" spans="2:11">
      <c r="B270" s="119"/>
      <c r="C270" s="119"/>
      <c r="D270" s="131"/>
      <c r="E270" s="131"/>
      <c r="F270" s="131"/>
      <c r="G270" s="131"/>
      <c r="H270" s="131"/>
      <c r="I270" s="120"/>
      <c r="J270" s="120"/>
      <c r="K270" s="120"/>
    </row>
    <row r="271" spans="2:11">
      <c r="B271" s="119"/>
      <c r="C271" s="119"/>
      <c r="D271" s="131"/>
      <c r="E271" s="131"/>
      <c r="F271" s="131"/>
      <c r="G271" s="131"/>
      <c r="H271" s="131"/>
      <c r="I271" s="120"/>
      <c r="J271" s="120"/>
      <c r="K271" s="120"/>
    </row>
    <row r="272" spans="2:11">
      <c r="B272" s="119"/>
      <c r="C272" s="119"/>
      <c r="D272" s="131"/>
      <c r="E272" s="131"/>
      <c r="F272" s="131"/>
      <c r="G272" s="131"/>
      <c r="H272" s="131"/>
      <c r="I272" s="120"/>
      <c r="J272" s="120"/>
      <c r="K272" s="120"/>
    </row>
    <row r="273" spans="2:11">
      <c r="B273" s="119"/>
      <c r="C273" s="119"/>
      <c r="D273" s="131"/>
      <c r="E273" s="131"/>
      <c r="F273" s="131"/>
      <c r="G273" s="131"/>
      <c r="H273" s="131"/>
      <c r="I273" s="120"/>
      <c r="J273" s="120"/>
      <c r="K273" s="120"/>
    </row>
    <row r="274" spans="2:11">
      <c r="B274" s="119"/>
      <c r="C274" s="119"/>
      <c r="D274" s="131"/>
      <c r="E274" s="131"/>
      <c r="F274" s="131"/>
      <c r="G274" s="131"/>
      <c r="H274" s="131"/>
      <c r="I274" s="120"/>
      <c r="J274" s="120"/>
      <c r="K274" s="120"/>
    </row>
    <row r="275" spans="2:11">
      <c r="B275" s="119"/>
      <c r="C275" s="119"/>
      <c r="D275" s="131"/>
      <c r="E275" s="131"/>
      <c r="F275" s="131"/>
      <c r="G275" s="131"/>
      <c r="H275" s="131"/>
      <c r="I275" s="120"/>
      <c r="J275" s="120"/>
      <c r="K275" s="120"/>
    </row>
    <row r="276" spans="2:11">
      <c r="B276" s="119"/>
      <c r="C276" s="119"/>
      <c r="D276" s="131"/>
      <c r="E276" s="131"/>
      <c r="F276" s="131"/>
      <c r="G276" s="131"/>
      <c r="H276" s="131"/>
      <c r="I276" s="120"/>
      <c r="J276" s="120"/>
      <c r="K276" s="120"/>
    </row>
    <row r="277" spans="2:11">
      <c r="B277" s="119"/>
      <c r="C277" s="119"/>
      <c r="D277" s="131"/>
      <c r="E277" s="131"/>
      <c r="F277" s="131"/>
      <c r="G277" s="131"/>
      <c r="H277" s="131"/>
      <c r="I277" s="120"/>
      <c r="J277" s="120"/>
      <c r="K277" s="120"/>
    </row>
    <row r="278" spans="2:11">
      <c r="B278" s="119"/>
      <c r="C278" s="119"/>
      <c r="D278" s="131"/>
      <c r="E278" s="131"/>
      <c r="F278" s="131"/>
      <c r="G278" s="131"/>
      <c r="H278" s="131"/>
      <c r="I278" s="120"/>
      <c r="J278" s="120"/>
      <c r="K278" s="120"/>
    </row>
    <row r="279" spans="2:11">
      <c r="B279" s="119"/>
      <c r="C279" s="119"/>
      <c r="D279" s="131"/>
      <c r="E279" s="131"/>
      <c r="F279" s="131"/>
      <c r="G279" s="131"/>
      <c r="H279" s="131"/>
      <c r="I279" s="120"/>
      <c r="J279" s="120"/>
      <c r="K279" s="120"/>
    </row>
    <row r="280" spans="2:11">
      <c r="B280" s="119"/>
      <c r="C280" s="119"/>
      <c r="D280" s="131"/>
      <c r="E280" s="131"/>
      <c r="F280" s="131"/>
      <c r="G280" s="131"/>
      <c r="H280" s="131"/>
      <c r="I280" s="120"/>
      <c r="J280" s="120"/>
      <c r="K280" s="120"/>
    </row>
    <row r="281" spans="2:11">
      <c r="B281" s="119"/>
      <c r="C281" s="119"/>
      <c r="D281" s="131"/>
      <c r="E281" s="131"/>
      <c r="F281" s="131"/>
      <c r="G281" s="131"/>
      <c r="H281" s="131"/>
      <c r="I281" s="120"/>
      <c r="J281" s="120"/>
      <c r="K281" s="120"/>
    </row>
    <row r="282" spans="2:11">
      <c r="B282" s="119"/>
      <c r="C282" s="119"/>
      <c r="D282" s="131"/>
      <c r="E282" s="131"/>
      <c r="F282" s="131"/>
      <c r="G282" s="131"/>
      <c r="H282" s="131"/>
      <c r="I282" s="120"/>
      <c r="J282" s="120"/>
      <c r="K282" s="120"/>
    </row>
    <row r="283" spans="2:11">
      <c r="B283" s="119"/>
      <c r="C283" s="119"/>
      <c r="D283" s="131"/>
      <c r="E283" s="131"/>
      <c r="F283" s="131"/>
      <c r="G283" s="131"/>
      <c r="H283" s="131"/>
      <c r="I283" s="120"/>
      <c r="J283" s="120"/>
      <c r="K283" s="120"/>
    </row>
    <row r="284" spans="2:11">
      <c r="B284" s="119"/>
      <c r="C284" s="119"/>
      <c r="D284" s="131"/>
      <c r="E284" s="131"/>
      <c r="F284" s="131"/>
      <c r="G284" s="131"/>
      <c r="H284" s="131"/>
      <c r="I284" s="120"/>
      <c r="J284" s="120"/>
      <c r="K284" s="120"/>
    </row>
    <row r="285" spans="2:11">
      <c r="B285" s="119"/>
      <c r="C285" s="119"/>
      <c r="D285" s="131"/>
      <c r="E285" s="131"/>
      <c r="F285" s="131"/>
      <c r="G285" s="131"/>
      <c r="H285" s="131"/>
      <c r="I285" s="120"/>
      <c r="J285" s="120"/>
      <c r="K285" s="120"/>
    </row>
    <row r="286" spans="2:11">
      <c r="B286" s="119"/>
      <c r="C286" s="119"/>
      <c r="D286" s="131"/>
      <c r="E286" s="131"/>
      <c r="F286" s="131"/>
      <c r="G286" s="131"/>
      <c r="H286" s="131"/>
      <c r="I286" s="120"/>
      <c r="J286" s="120"/>
      <c r="K286" s="120"/>
    </row>
    <row r="287" spans="2:11">
      <c r="B287" s="119"/>
      <c r="C287" s="119"/>
      <c r="D287" s="131"/>
      <c r="E287" s="131"/>
      <c r="F287" s="131"/>
      <c r="G287" s="131"/>
      <c r="H287" s="131"/>
      <c r="I287" s="120"/>
      <c r="J287" s="120"/>
      <c r="K287" s="120"/>
    </row>
    <row r="288" spans="2:11">
      <c r="B288" s="119"/>
      <c r="C288" s="119"/>
      <c r="D288" s="131"/>
      <c r="E288" s="131"/>
      <c r="F288" s="131"/>
      <c r="G288" s="131"/>
      <c r="H288" s="131"/>
      <c r="I288" s="120"/>
      <c r="J288" s="120"/>
      <c r="K288" s="120"/>
    </row>
    <row r="289" spans="2:11">
      <c r="B289" s="119"/>
      <c r="C289" s="119"/>
      <c r="D289" s="131"/>
      <c r="E289" s="131"/>
      <c r="F289" s="131"/>
      <c r="G289" s="131"/>
      <c r="H289" s="131"/>
      <c r="I289" s="120"/>
      <c r="J289" s="120"/>
      <c r="K289" s="120"/>
    </row>
    <row r="290" spans="2:11">
      <c r="B290" s="119"/>
      <c r="C290" s="119"/>
      <c r="D290" s="131"/>
      <c r="E290" s="131"/>
      <c r="F290" s="131"/>
      <c r="G290" s="131"/>
      <c r="H290" s="131"/>
      <c r="I290" s="120"/>
      <c r="J290" s="120"/>
      <c r="K290" s="120"/>
    </row>
    <row r="291" spans="2:11">
      <c r="B291" s="119"/>
      <c r="C291" s="119"/>
      <c r="D291" s="131"/>
      <c r="E291" s="131"/>
      <c r="F291" s="131"/>
      <c r="G291" s="131"/>
      <c r="H291" s="131"/>
      <c r="I291" s="120"/>
      <c r="J291" s="120"/>
      <c r="K291" s="120"/>
    </row>
    <row r="292" spans="2:11">
      <c r="B292" s="119"/>
      <c r="C292" s="119"/>
      <c r="D292" s="131"/>
      <c r="E292" s="131"/>
      <c r="F292" s="131"/>
      <c r="G292" s="131"/>
      <c r="H292" s="131"/>
      <c r="I292" s="120"/>
      <c r="J292" s="120"/>
      <c r="K292" s="120"/>
    </row>
    <row r="293" spans="2:11">
      <c r="B293" s="119"/>
      <c r="C293" s="119"/>
      <c r="D293" s="131"/>
      <c r="E293" s="131"/>
      <c r="F293" s="131"/>
      <c r="G293" s="131"/>
      <c r="H293" s="131"/>
      <c r="I293" s="120"/>
      <c r="J293" s="120"/>
      <c r="K293" s="120"/>
    </row>
    <row r="294" spans="2:11">
      <c r="B294" s="119"/>
      <c r="C294" s="119"/>
      <c r="D294" s="131"/>
      <c r="E294" s="131"/>
      <c r="F294" s="131"/>
      <c r="G294" s="131"/>
      <c r="H294" s="131"/>
      <c r="I294" s="120"/>
      <c r="J294" s="120"/>
      <c r="K294" s="120"/>
    </row>
    <row r="295" spans="2:11">
      <c r="B295" s="119"/>
      <c r="C295" s="119"/>
      <c r="D295" s="131"/>
      <c r="E295" s="131"/>
      <c r="F295" s="131"/>
      <c r="G295" s="131"/>
      <c r="H295" s="131"/>
      <c r="I295" s="120"/>
      <c r="J295" s="120"/>
      <c r="K295" s="120"/>
    </row>
    <row r="296" spans="2:11">
      <c r="B296" s="119"/>
      <c r="C296" s="119"/>
      <c r="D296" s="131"/>
      <c r="E296" s="131"/>
      <c r="F296" s="131"/>
      <c r="G296" s="131"/>
      <c r="H296" s="131"/>
      <c r="I296" s="120"/>
      <c r="J296" s="120"/>
      <c r="K296" s="120"/>
    </row>
    <row r="297" spans="2:11">
      <c r="B297" s="119"/>
      <c r="C297" s="119"/>
      <c r="D297" s="131"/>
      <c r="E297" s="131"/>
      <c r="F297" s="131"/>
      <c r="G297" s="131"/>
      <c r="H297" s="131"/>
      <c r="I297" s="120"/>
      <c r="J297" s="120"/>
      <c r="K297" s="120"/>
    </row>
    <row r="298" spans="2:11">
      <c r="B298" s="119"/>
      <c r="C298" s="119"/>
      <c r="D298" s="131"/>
      <c r="E298" s="131"/>
      <c r="F298" s="131"/>
      <c r="G298" s="131"/>
      <c r="H298" s="131"/>
      <c r="I298" s="120"/>
      <c r="J298" s="120"/>
      <c r="K298" s="120"/>
    </row>
    <row r="299" spans="2:11">
      <c r="B299" s="119"/>
      <c r="C299" s="119"/>
      <c r="D299" s="131"/>
      <c r="E299" s="131"/>
      <c r="F299" s="131"/>
      <c r="G299" s="131"/>
      <c r="H299" s="131"/>
      <c r="I299" s="120"/>
      <c r="J299" s="120"/>
      <c r="K299" s="120"/>
    </row>
    <row r="300" spans="2:11">
      <c r="B300" s="119"/>
      <c r="C300" s="119"/>
      <c r="D300" s="131"/>
      <c r="E300" s="131"/>
      <c r="F300" s="131"/>
      <c r="G300" s="131"/>
      <c r="H300" s="131"/>
      <c r="I300" s="120"/>
      <c r="J300" s="120"/>
      <c r="K300" s="120"/>
    </row>
    <row r="301" spans="2:11">
      <c r="B301" s="119"/>
      <c r="C301" s="119"/>
      <c r="D301" s="131"/>
      <c r="E301" s="131"/>
      <c r="F301" s="131"/>
      <c r="G301" s="131"/>
      <c r="H301" s="131"/>
      <c r="I301" s="120"/>
      <c r="J301" s="120"/>
      <c r="K301" s="120"/>
    </row>
    <row r="302" spans="2:11">
      <c r="B302" s="119"/>
      <c r="C302" s="119"/>
      <c r="D302" s="131"/>
      <c r="E302" s="131"/>
      <c r="F302" s="131"/>
      <c r="G302" s="131"/>
      <c r="H302" s="131"/>
      <c r="I302" s="120"/>
      <c r="J302" s="120"/>
      <c r="K302" s="120"/>
    </row>
    <row r="303" spans="2:11">
      <c r="B303" s="119"/>
      <c r="C303" s="119"/>
      <c r="D303" s="131"/>
      <c r="E303" s="131"/>
      <c r="F303" s="131"/>
      <c r="G303" s="131"/>
      <c r="H303" s="131"/>
      <c r="I303" s="120"/>
      <c r="J303" s="120"/>
      <c r="K303" s="120"/>
    </row>
    <row r="304" spans="2:11">
      <c r="B304" s="119"/>
      <c r="C304" s="119"/>
      <c r="D304" s="131"/>
      <c r="E304" s="131"/>
      <c r="F304" s="131"/>
      <c r="G304" s="131"/>
      <c r="H304" s="131"/>
      <c r="I304" s="120"/>
      <c r="J304" s="120"/>
      <c r="K304" s="120"/>
    </row>
    <row r="305" spans="2:11">
      <c r="B305" s="119"/>
      <c r="C305" s="119"/>
      <c r="D305" s="131"/>
      <c r="E305" s="131"/>
      <c r="F305" s="131"/>
      <c r="G305" s="131"/>
      <c r="H305" s="131"/>
      <c r="I305" s="120"/>
      <c r="J305" s="120"/>
      <c r="K305" s="120"/>
    </row>
    <row r="306" spans="2:11">
      <c r="B306" s="119"/>
      <c r="C306" s="119"/>
      <c r="D306" s="131"/>
      <c r="E306" s="131"/>
      <c r="F306" s="131"/>
      <c r="G306" s="131"/>
      <c r="H306" s="131"/>
      <c r="I306" s="120"/>
      <c r="J306" s="120"/>
      <c r="K306" s="120"/>
    </row>
    <row r="307" spans="2:11">
      <c r="B307" s="119"/>
      <c r="C307" s="119"/>
      <c r="D307" s="131"/>
      <c r="E307" s="131"/>
      <c r="F307" s="131"/>
      <c r="G307" s="131"/>
      <c r="H307" s="131"/>
      <c r="I307" s="120"/>
      <c r="J307" s="120"/>
      <c r="K307" s="120"/>
    </row>
    <row r="308" spans="2:11">
      <c r="B308" s="119"/>
      <c r="C308" s="119"/>
      <c r="D308" s="131"/>
      <c r="E308" s="131"/>
      <c r="F308" s="131"/>
      <c r="G308" s="131"/>
      <c r="H308" s="131"/>
      <c r="I308" s="120"/>
      <c r="J308" s="120"/>
      <c r="K308" s="120"/>
    </row>
    <row r="309" spans="2:11">
      <c r="B309" s="119"/>
      <c r="C309" s="119"/>
      <c r="D309" s="131"/>
      <c r="E309" s="131"/>
      <c r="F309" s="131"/>
      <c r="G309" s="131"/>
      <c r="H309" s="131"/>
      <c r="I309" s="120"/>
      <c r="J309" s="120"/>
      <c r="K309" s="120"/>
    </row>
    <row r="310" spans="2:11">
      <c r="B310" s="119"/>
      <c r="C310" s="119"/>
      <c r="D310" s="131"/>
      <c r="E310" s="131"/>
      <c r="F310" s="131"/>
      <c r="G310" s="131"/>
      <c r="H310" s="131"/>
      <c r="I310" s="120"/>
      <c r="J310" s="120"/>
      <c r="K310" s="120"/>
    </row>
    <row r="311" spans="2:11">
      <c r="B311" s="119"/>
      <c r="C311" s="119"/>
      <c r="D311" s="131"/>
      <c r="E311" s="131"/>
      <c r="F311" s="131"/>
      <c r="G311" s="131"/>
      <c r="H311" s="131"/>
      <c r="I311" s="120"/>
      <c r="J311" s="120"/>
      <c r="K311" s="120"/>
    </row>
    <row r="312" spans="2:11">
      <c r="B312" s="119"/>
      <c r="C312" s="119"/>
      <c r="D312" s="131"/>
      <c r="E312" s="131"/>
      <c r="F312" s="131"/>
      <c r="G312" s="131"/>
      <c r="H312" s="131"/>
      <c r="I312" s="120"/>
      <c r="J312" s="120"/>
      <c r="K312" s="12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7" style="2" bestFit="1" customWidth="1"/>
    <col min="3" max="3" width="42.710937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206</v>
      </c>
    </row>
    <row r="2" spans="2:15">
      <c r="B2" s="46" t="s">
        <v>134</v>
      </c>
      <c r="C2" s="67" t="s">
        <v>207</v>
      </c>
    </row>
    <row r="3" spans="2:15">
      <c r="B3" s="46" t="s">
        <v>136</v>
      </c>
      <c r="C3" s="67" t="s">
        <v>208</v>
      </c>
    </row>
    <row r="4" spans="2:15">
      <c r="B4" s="46" t="s">
        <v>137</v>
      </c>
      <c r="C4" s="67">
        <v>12148</v>
      </c>
    </row>
    <row r="6" spans="2:15" ht="26.25" customHeight="1">
      <c r="B6" s="148" t="s">
        <v>165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5" s="3" customFormat="1" ht="63">
      <c r="B7" s="47" t="s">
        <v>109</v>
      </c>
      <c r="C7" s="49" t="s">
        <v>43</v>
      </c>
      <c r="D7" s="49" t="s">
        <v>14</v>
      </c>
      <c r="E7" s="49" t="s">
        <v>15</v>
      </c>
      <c r="F7" s="49" t="s">
        <v>53</v>
      </c>
      <c r="G7" s="49" t="s">
        <v>96</v>
      </c>
      <c r="H7" s="49" t="s">
        <v>50</v>
      </c>
      <c r="I7" s="49" t="s">
        <v>104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4" t="s">
        <v>1697</v>
      </c>
      <c r="C10" s="133"/>
      <c r="D10" s="133"/>
      <c r="E10" s="133"/>
      <c r="F10" s="133"/>
      <c r="G10" s="133"/>
      <c r="H10" s="133"/>
      <c r="I10" s="125">
        <f>I11</f>
        <v>-1.3926504829999999</v>
      </c>
      <c r="J10" s="126">
        <f>IFERROR(I10/$I$10,0)</f>
        <v>1</v>
      </c>
      <c r="K10" s="126">
        <f>I10/'סכום נכסי הקרן'!$C$42</f>
        <v>-8.1059260217468434E-5</v>
      </c>
      <c r="O10" s="1"/>
    </row>
    <row r="11" spans="2:15" ht="21" customHeight="1">
      <c r="B11" s="134" t="s">
        <v>180</v>
      </c>
      <c r="C11" s="134"/>
      <c r="D11" s="134"/>
      <c r="E11" s="134"/>
      <c r="F11" s="134"/>
      <c r="G11" s="134"/>
      <c r="H11" s="135"/>
      <c r="I11" s="136">
        <f>I12</f>
        <v>-1.3926504829999999</v>
      </c>
      <c r="J11" s="126">
        <f t="shared" ref="J11:J12" si="0">IFERROR(I11/$I$10,0)</f>
        <v>1</v>
      </c>
      <c r="K11" s="126">
        <f>I11/'סכום נכסי הקרן'!$C$42</f>
        <v>-8.1059260217468434E-5</v>
      </c>
    </row>
    <row r="12" spans="2:15">
      <c r="B12" s="137" t="s">
        <v>524</v>
      </c>
      <c r="C12" s="137" t="s">
        <v>525</v>
      </c>
      <c r="D12" s="137" t="s">
        <v>527</v>
      </c>
      <c r="E12" s="137"/>
      <c r="F12" s="138">
        <v>0</v>
      </c>
      <c r="G12" s="137" t="s">
        <v>122</v>
      </c>
      <c r="H12" s="138">
        <v>0</v>
      </c>
      <c r="I12" s="139">
        <v>-1.3926504829999999</v>
      </c>
      <c r="J12" s="140">
        <f t="shared" si="0"/>
        <v>1</v>
      </c>
      <c r="K12" s="140">
        <f>I12/'סכום נכסי הקרן'!$C$42</f>
        <v>-8.1059260217468434E-5</v>
      </c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119"/>
      <c r="C109" s="120"/>
      <c r="D109" s="131"/>
      <c r="E109" s="131"/>
      <c r="F109" s="131"/>
      <c r="G109" s="131"/>
      <c r="H109" s="131"/>
      <c r="I109" s="120"/>
      <c r="J109" s="120"/>
      <c r="K109" s="120"/>
    </row>
    <row r="110" spans="2:11">
      <c r="B110" s="119"/>
      <c r="C110" s="120"/>
      <c r="D110" s="131"/>
      <c r="E110" s="131"/>
      <c r="F110" s="131"/>
      <c r="G110" s="131"/>
      <c r="H110" s="131"/>
      <c r="I110" s="120"/>
      <c r="J110" s="120"/>
      <c r="K110" s="120"/>
    </row>
    <row r="111" spans="2:11">
      <c r="B111" s="119"/>
      <c r="C111" s="120"/>
      <c r="D111" s="131"/>
      <c r="E111" s="131"/>
      <c r="F111" s="131"/>
      <c r="G111" s="131"/>
      <c r="H111" s="131"/>
      <c r="I111" s="120"/>
      <c r="J111" s="120"/>
      <c r="K111" s="120"/>
    </row>
    <row r="112" spans="2:11">
      <c r="B112" s="119"/>
      <c r="C112" s="120"/>
      <c r="D112" s="131"/>
      <c r="E112" s="131"/>
      <c r="F112" s="131"/>
      <c r="G112" s="131"/>
      <c r="H112" s="131"/>
      <c r="I112" s="120"/>
      <c r="J112" s="120"/>
      <c r="K112" s="120"/>
    </row>
    <row r="113" spans="2:11">
      <c r="B113" s="119"/>
      <c r="C113" s="120"/>
      <c r="D113" s="131"/>
      <c r="E113" s="131"/>
      <c r="F113" s="131"/>
      <c r="G113" s="131"/>
      <c r="H113" s="131"/>
      <c r="I113" s="120"/>
      <c r="J113" s="120"/>
      <c r="K113" s="120"/>
    </row>
    <row r="114" spans="2:11">
      <c r="B114" s="119"/>
      <c r="C114" s="120"/>
      <c r="D114" s="131"/>
      <c r="E114" s="131"/>
      <c r="F114" s="131"/>
      <c r="G114" s="131"/>
      <c r="H114" s="131"/>
      <c r="I114" s="120"/>
      <c r="J114" s="120"/>
      <c r="K114" s="120"/>
    </row>
    <row r="115" spans="2:11">
      <c r="B115" s="119"/>
      <c r="C115" s="120"/>
      <c r="D115" s="131"/>
      <c r="E115" s="131"/>
      <c r="F115" s="131"/>
      <c r="G115" s="131"/>
      <c r="H115" s="131"/>
      <c r="I115" s="120"/>
      <c r="J115" s="120"/>
      <c r="K115" s="120"/>
    </row>
    <row r="116" spans="2:11">
      <c r="B116" s="119"/>
      <c r="C116" s="120"/>
      <c r="D116" s="131"/>
      <c r="E116" s="131"/>
      <c r="F116" s="131"/>
      <c r="G116" s="131"/>
      <c r="H116" s="131"/>
      <c r="I116" s="120"/>
      <c r="J116" s="120"/>
      <c r="K116" s="120"/>
    </row>
    <row r="117" spans="2:11">
      <c r="B117" s="119"/>
      <c r="C117" s="120"/>
      <c r="D117" s="131"/>
      <c r="E117" s="131"/>
      <c r="F117" s="131"/>
      <c r="G117" s="131"/>
      <c r="H117" s="131"/>
      <c r="I117" s="120"/>
      <c r="J117" s="120"/>
      <c r="K117" s="120"/>
    </row>
    <row r="118" spans="2:11">
      <c r="B118" s="119"/>
      <c r="C118" s="120"/>
      <c r="D118" s="131"/>
      <c r="E118" s="131"/>
      <c r="F118" s="131"/>
      <c r="G118" s="131"/>
      <c r="H118" s="131"/>
      <c r="I118" s="120"/>
      <c r="J118" s="120"/>
      <c r="K118" s="120"/>
    </row>
    <row r="119" spans="2:11">
      <c r="B119" s="119"/>
      <c r="C119" s="120"/>
      <c r="D119" s="131"/>
      <c r="E119" s="131"/>
      <c r="F119" s="131"/>
      <c r="G119" s="131"/>
      <c r="H119" s="131"/>
      <c r="I119" s="120"/>
      <c r="J119" s="120"/>
      <c r="K119" s="120"/>
    </row>
    <row r="120" spans="2:11">
      <c r="B120" s="119"/>
      <c r="C120" s="120"/>
      <c r="D120" s="131"/>
      <c r="E120" s="131"/>
      <c r="F120" s="131"/>
      <c r="G120" s="131"/>
      <c r="H120" s="131"/>
      <c r="I120" s="120"/>
      <c r="J120" s="120"/>
      <c r="K120" s="120"/>
    </row>
    <row r="121" spans="2:11">
      <c r="B121" s="119"/>
      <c r="C121" s="120"/>
      <c r="D121" s="131"/>
      <c r="E121" s="131"/>
      <c r="F121" s="131"/>
      <c r="G121" s="131"/>
      <c r="H121" s="131"/>
      <c r="I121" s="120"/>
      <c r="J121" s="120"/>
      <c r="K121" s="120"/>
    </row>
    <row r="122" spans="2:11">
      <c r="B122" s="119"/>
      <c r="C122" s="120"/>
      <c r="D122" s="131"/>
      <c r="E122" s="131"/>
      <c r="F122" s="131"/>
      <c r="G122" s="131"/>
      <c r="H122" s="131"/>
      <c r="I122" s="120"/>
      <c r="J122" s="120"/>
      <c r="K122" s="120"/>
    </row>
    <row r="123" spans="2:11">
      <c r="B123" s="119"/>
      <c r="C123" s="120"/>
      <c r="D123" s="131"/>
      <c r="E123" s="131"/>
      <c r="F123" s="131"/>
      <c r="G123" s="131"/>
      <c r="H123" s="131"/>
      <c r="I123" s="120"/>
      <c r="J123" s="120"/>
      <c r="K123" s="120"/>
    </row>
    <row r="124" spans="2:11">
      <c r="B124" s="119"/>
      <c r="C124" s="120"/>
      <c r="D124" s="131"/>
      <c r="E124" s="131"/>
      <c r="F124" s="131"/>
      <c r="G124" s="131"/>
      <c r="H124" s="131"/>
      <c r="I124" s="120"/>
      <c r="J124" s="120"/>
      <c r="K124" s="120"/>
    </row>
    <row r="125" spans="2:11">
      <c r="B125" s="119"/>
      <c r="C125" s="120"/>
      <c r="D125" s="131"/>
      <c r="E125" s="131"/>
      <c r="F125" s="131"/>
      <c r="G125" s="131"/>
      <c r="H125" s="131"/>
      <c r="I125" s="120"/>
      <c r="J125" s="120"/>
      <c r="K125" s="120"/>
    </row>
    <row r="126" spans="2:11">
      <c r="B126" s="119"/>
      <c r="C126" s="120"/>
      <c r="D126" s="131"/>
      <c r="E126" s="131"/>
      <c r="F126" s="131"/>
      <c r="G126" s="131"/>
      <c r="H126" s="131"/>
      <c r="I126" s="120"/>
      <c r="J126" s="120"/>
      <c r="K126" s="120"/>
    </row>
    <row r="127" spans="2:11">
      <c r="B127" s="119"/>
      <c r="C127" s="120"/>
      <c r="D127" s="131"/>
      <c r="E127" s="131"/>
      <c r="F127" s="131"/>
      <c r="G127" s="131"/>
      <c r="H127" s="131"/>
      <c r="I127" s="120"/>
      <c r="J127" s="120"/>
      <c r="K127" s="120"/>
    </row>
    <row r="128" spans="2:11">
      <c r="B128" s="119"/>
      <c r="C128" s="120"/>
      <c r="D128" s="131"/>
      <c r="E128" s="131"/>
      <c r="F128" s="131"/>
      <c r="G128" s="131"/>
      <c r="H128" s="131"/>
      <c r="I128" s="120"/>
      <c r="J128" s="120"/>
      <c r="K128" s="120"/>
    </row>
    <row r="129" spans="2:11">
      <c r="B129" s="119"/>
      <c r="C129" s="120"/>
      <c r="D129" s="131"/>
      <c r="E129" s="131"/>
      <c r="F129" s="131"/>
      <c r="G129" s="131"/>
      <c r="H129" s="131"/>
      <c r="I129" s="120"/>
      <c r="J129" s="120"/>
      <c r="K129" s="120"/>
    </row>
    <row r="130" spans="2:11">
      <c r="B130" s="119"/>
      <c r="C130" s="120"/>
      <c r="D130" s="131"/>
      <c r="E130" s="131"/>
      <c r="F130" s="131"/>
      <c r="G130" s="131"/>
      <c r="H130" s="131"/>
      <c r="I130" s="120"/>
      <c r="J130" s="120"/>
      <c r="K130" s="120"/>
    </row>
    <row r="131" spans="2:11">
      <c r="B131" s="119"/>
      <c r="C131" s="120"/>
      <c r="D131" s="131"/>
      <c r="E131" s="131"/>
      <c r="F131" s="131"/>
      <c r="G131" s="131"/>
      <c r="H131" s="131"/>
      <c r="I131" s="120"/>
      <c r="J131" s="120"/>
      <c r="K131" s="120"/>
    </row>
    <row r="132" spans="2:11">
      <c r="B132" s="119"/>
      <c r="C132" s="120"/>
      <c r="D132" s="131"/>
      <c r="E132" s="131"/>
      <c r="F132" s="131"/>
      <c r="G132" s="131"/>
      <c r="H132" s="131"/>
      <c r="I132" s="120"/>
      <c r="J132" s="120"/>
      <c r="K132" s="120"/>
    </row>
    <row r="133" spans="2:11">
      <c r="B133" s="119"/>
      <c r="C133" s="120"/>
      <c r="D133" s="131"/>
      <c r="E133" s="131"/>
      <c r="F133" s="131"/>
      <c r="G133" s="131"/>
      <c r="H133" s="131"/>
      <c r="I133" s="120"/>
      <c r="J133" s="120"/>
      <c r="K133" s="120"/>
    </row>
    <row r="134" spans="2:11">
      <c r="B134" s="119"/>
      <c r="C134" s="120"/>
      <c r="D134" s="131"/>
      <c r="E134" s="131"/>
      <c r="F134" s="131"/>
      <c r="G134" s="131"/>
      <c r="H134" s="131"/>
      <c r="I134" s="120"/>
      <c r="J134" s="120"/>
      <c r="K134" s="120"/>
    </row>
    <row r="135" spans="2:11">
      <c r="B135" s="119"/>
      <c r="C135" s="120"/>
      <c r="D135" s="131"/>
      <c r="E135" s="131"/>
      <c r="F135" s="131"/>
      <c r="G135" s="131"/>
      <c r="H135" s="131"/>
      <c r="I135" s="120"/>
      <c r="J135" s="120"/>
      <c r="K135" s="120"/>
    </row>
    <row r="136" spans="2:11">
      <c r="B136" s="119"/>
      <c r="C136" s="120"/>
      <c r="D136" s="131"/>
      <c r="E136" s="131"/>
      <c r="F136" s="131"/>
      <c r="G136" s="131"/>
      <c r="H136" s="131"/>
      <c r="I136" s="120"/>
      <c r="J136" s="120"/>
      <c r="K136" s="120"/>
    </row>
    <row r="137" spans="2:11">
      <c r="B137" s="119"/>
      <c r="C137" s="120"/>
      <c r="D137" s="131"/>
      <c r="E137" s="131"/>
      <c r="F137" s="131"/>
      <c r="G137" s="131"/>
      <c r="H137" s="131"/>
      <c r="I137" s="120"/>
      <c r="J137" s="120"/>
      <c r="K137" s="120"/>
    </row>
    <row r="138" spans="2:11">
      <c r="B138" s="119"/>
      <c r="C138" s="120"/>
      <c r="D138" s="131"/>
      <c r="E138" s="131"/>
      <c r="F138" s="131"/>
      <c r="G138" s="131"/>
      <c r="H138" s="131"/>
      <c r="I138" s="120"/>
      <c r="J138" s="120"/>
      <c r="K138" s="120"/>
    </row>
    <row r="139" spans="2:11">
      <c r="B139" s="119"/>
      <c r="C139" s="120"/>
      <c r="D139" s="131"/>
      <c r="E139" s="131"/>
      <c r="F139" s="131"/>
      <c r="G139" s="131"/>
      <c r="H139" s="131"/>
      <c r="I139" s="120"/>
      <c r="J139" s="120"/>
      <c r="K139" s="120"/>
    </row>
    <row r="140" spans="2:11">
      <c r="B140" s="119"/>
      <c r="C140" s="120"/>
      <c r="D140" s="131"/>
      <c r="E140" s="131"/>
      <c r="F140" s="131"/>
      <c r="G140" s="131"/>
      <c r="H140" s="131"/>
      <c r="I140" s="120"/>
      <c r="J140" s="120"/>
      <c r="K140" s="120"/>
    </row>
    <row r="141" spans="2:11">
      <c r="B141" s="119"/>
      <c r="C141" s="120"/>
      <c r="D141" s="131"/>
      <c r="E141" s="131"/>
      <c r="F141" s="131"/>
      <c r="G141" s="131"/>
      <c r="H141" s="131"/>
      <c r="I141" s="120"/>
      <c r="J141" s="120"/>
      <c r="K141" s="120"/>
    </row>
    <row r="142" spans="2:11">
      <c r="B142" s="119"/>
      <c r="C142" s="120"/>
      <c r="D142" s="131"/>
      <c r="E142" s="131"/>
      <c r="F142" s="131"/>
      <c r="G142" s="131"/>
      <c r="H142" s="131"/>
      <c r="I142" s="120"/>
      <c r="J142" s="120"/>
      <c r="K142" s="120"/>
    </row>
    <row r="143" spans="2:11">
      <c r="B143" s="119"/>
      <c r="C143" s="120"/>
      <c r="D143" s="131"/>
      <c r="E143" s="131"/>
      <c r="F143" s="131"/>
      <c r="G143" s="131"/>
      <c r="H143" s="131"/>
      <c r="I143" s="120"/>
      <c r="J143" s="120"/>
      <c r="K143" s="120"/>
    </row>
    <row r="144" spans="2:11">
      <c r="B144" s="119"/>
      <c r="C144" s="120"/>
      <c r="D144" s="131"/>
      <c r="E144" s="131"/>
      <c r="F144" s="131"/>
      <c r="G144" s="131"/>
      <c r="H144" s="131"/>
      <c r="I144" s="120"/>
      <c r="J144" s="120"/>
      <c r="K144" s="120"/>
    </row>
    <row r="145" spans="2:11">
      <c r="B145" s="119"/>
      <c r="C145" s="120"/>
      <c r="D145" s="131"/>
      <c r="E145" s="131"/>
      <c r="F145" s="131"/>
      <c r="G145" s="131"/>
      <c r="H145" s="131"/>
      <c r="I145" s="120"/>
      <c r="J145" s="120"/>
      <c r="K145" s="120"/>
    </row>
    <row r="146" spans="2:11">
      <c r="B146" s="119"/>
      <c r="C146" s="120"/>
      <c r="D146" s="131"/>
      <c r="E146" s="131"/>
      <c r="F146" s="131"/>
      <c r="G146" s="131"/>
      <c r="H146" s="131"/>
      <c r="I146" s="120"/>
      <c r="J146" s="120"/>
      <c r="K146" s="120"/>
    </row>
    <row r="147" spans="2:11">
      <c r="B147" s="119"/>
      <c r="C147" s="120"/>
      <c r="D147" s="131"/>
      <c r="E147" s="131"/>
      <c r="F147" s="131"/>
      <c r="G147" s="131"/>
      <c r="H147" s="131"/>
      <c r="I147" s="120"/>
      <c r="J147" s="120"/>
      <c r="K147" s="120"/>
    </row>
    <row r="148" spans="2:11">
      <c r="B148" s="119"/>
      <c r="C148" s="120"/>
      <c r="D148" s="131"/>
      <c r="E148" s="131"/>
      <c r="F148" s="131"/>
      <c r="G148" s="131"/>
      <c r="H148" s="131"/>
      <c r="I148" s="120"/>
      <c r="J148" s="120"/>
      <c r="K148" s="120"/>
    </row>
    <row r="149" spans="2:11">
      <c r="B149" s="119"/>
      <c r="C149" s="120"/>
      <c r="D149" s="131"/>
      <c r="E149" s="131"/>
      <c r="F149" s="131"/>
      <c r="G149" s="131"/>
      <c r="H149" s="131"/>
      <c r="I149" s="120"/>
      <c r="J149" s="120"/>
      <c r="K149" s="120"/>
    </row>
    <row r="150" spans="2:11">
      <c r="B150" s="119"/>
      <c r="C150" s="120"/>
      <c r="D150" s="131"/>
      <c r="E150" s="131"/>
      <c r="F150" s="131"/>
      <c r="G150" s="131"/>
      <c r="H150" s="131"/>
      <c r="I150" s="120"/>
      <c r="J150" s="120"/>
      <c r="K150" s="120"/>
    </row>
    <row r="151" spans="2:11">
      <c r="B151" s="119"/>
      <c r="C151" s="120"/>
      <c r="D151" s="131"/>
      <c r="E151" s="131"/>
      <c r="F151" s="131"/>
      <c r="G151" s="131"/>
      <c r="H151" s="131"/>
      <c r="I151" s="120"/>
      <c r="J151" s="120"/>
      <c r="K151" s="120"/>
    </row>
    <row r="152" spans="2:11">
      <c r="B152" s="119"/>
      <c r="C152" s="120"/>
      <c r="D152" s="131"/>
      <c r="E152" s="131"/>
      <c r="F152" s="131"/>
      <c r="G152" s="131"/>
      <c r="H152" s="131"/>
      <c r="I152" s="120"/>
      <c r="J152" s="120"/>
      <c r="K152" s="120"/>
    </row>
    <row r="153" spans="2:11">
      <c r="B153" s="119"/>
      <c r="C153" s="120"/>
      <c r="D153" s="131"/>
      <c r="E153" s="131"/>
      <c r="F153" s="131"/>
      <c r="G153" s="131"/>
      <c r="H153" s="131"/>
      <c r="I153" s="120"/>
      <c r="J153" s="120"/>
      <c r="K153" s="120"/>
    </row>
    <row r="154" spans="2:11">
      <c r="B154" s="119"/>
      <c r="C154" s="120"/>
      <c r="D154" s="131"/>
      <c r="E154" s="131"/>
      <c r="F154" s="131"/>
      <c r="G154" s="131"/>
      <c r="H154" s="131"/>
      <c r="I154" s="120"/>
      <c r="J154" s="120"/>
      <c r="K154" s="120"/>
    </row>
    <row r="155" spans="2:11">
      <c r="B155" s="119"/>
      <c r="C155" s="120"/>
      <c r="D155" s="131"/>
      <c r="E155" s="131"/>
      <c r="F155" s="131"/>
      <c r="G155" s="131"/>
      <c r="H155" s="131"/>
      <c r="I155" s="120"/>
      <c r="J155" s="120"/>
      <c r="K155" s="120"/>
    </row>
    <row r="156" spans="2:11">
      <c r="B156" s="119"/>
      <c r="C156" s="120"/>
      <c r="D156" s="131"/>
      <c r="E156" s="131"/>
      <c r="F156" s="131"/>
      <c r="G156" s="131"/>
      <c r="H156" s="131"/>
      <c r="I156" s="120"/>
      <c r="J156" s="120"/>
      <c r="K156" s="120"/>
    </row>
    <row r="157" spans="2:11">
      <c r="B157" s="119"/>
      <c r="C157" s="120"/>
      <c r="D157" s="131"/>
      <c r="E157" s="131"/>
      <c r="F157" s="131"/>
      <c r="G157" s="131"/>
      <c r="H157" s="131"/>
      <c r="I157" s="120"/>
      <c r="J157" s="120"/>
      <c r="K157" s="120"/>
    </row>
    <row r="158" spans="2:11">
      <c r="B158" s="119"/>
      <c r="C158" s="120"/>
      <c r="D158" s="131"/>
      <c r="E158" s="131"/>
      <c r="F158" s="131"/>
      <c r="G158" s="131"/>
      <c r="H158" s="131"/>
      <c r="I158" s="120"/>
      <c r="J158" s="120"/>
      <c r="K158" s="120"/>
    </row>
    <row r="159" spans="2:11">
      <c r="B159" s="119"/>
      <c r="C159" s="120"/>
      <c r="D159" s="131"/>
      <c r="E159" s="131"/>
      <c r="F159" s="131"/>
      <c r="G159" s="131"/>
      <c r="H159" s="131"/>
      <c r="I159" s="120"/>
      <c r="J159" s="120"/>
      <c r="K159" s="120"/>
    </row>
    <row r="160" spans="2:11">
      <c r="B160" s="119"/>
      <c r="C160" s="120"/>
      <c r="D160" s="131"/>
      <c r="E160" s="131"/>
      <c r="F160" s="131"/>
      <c r="G160" s="131"/>
      <c r="H160" s="131"/>
      <c r="I160" s="120"/>
      <c r="J160" s="120"/>
      <c r="K160" s="120"/>
    </row>
    <row r="161" spans="2:11">
      <c r="B161" s="119"/>
      <c r="C161" s="120"/>
      <c r="D161" s="131"/>
      <c r="E161" s="131"/>
      <c r="F161" s="131"/>
      <c r="G161" s="131"/>
      <c r="H161" s="131"/>
      <c r="I161" s="120"/>
      <c r="J161" s="120"/>
      <c r="K161" s="120"/>
    </row>
    <row r="162" spans="2:11">
      <c r="B162" s="119"/>
      <c r="C162" s="120"/>
      <c r="D162" s="131"/>
      <c r="E162" s="131"/>
      <c r="F162" s="131"/>
      <c r="G162" s="131"/>
      <c r="H162" s="131"/>
      <c r="I162" s="120"/>
      <c r="J162" s="120"/>
      <c r="K162" s="120"/>
    </row>
    <row r="163" spans="2:11">
      <c r="B163" s="119"/>
      <c r="C163" s="120"/>
      <c r="D163" s="131"/>
      <c r="E163" s="131"/>
      <c r="F163" s="131"/>
      <c r="G163" s="131"/>
      <c r="H163" s="131"/>
      <c r="I163" s="120"/>
      <c r="J163" s="120"/>
      <c r="K163" s="120"/>
    </row>
    <row r="164" spans="2:11">
      <c r="B164" s="119"/>
      <c r="C164" s="120"/>
      <c r="D164" s="131"/>
      <c r="E164" s="131"/>
      <c r="F164" s="131"/>
      <c r="G164" s="131"/>
      <c r="H164" s="131"/>
      <c r="I164" s="120"/>
      <c r="J164" s="120"/>
      <c r="K164" s="120"/>
    </row>
    <row r="165" spans="2:11">
      <c r="B165" s="119"/>
      <c r="C165" s="120"/>
      <c r="D165" s="131"/>
      <c r="E165" s="131"/>
      <c r="F165" s="131"/>
      <c r="G165" s="131"/>
      <c r="H165" s="131"/>
      <c r="I165" s="120"/>
      <c r="J165" s="120"/>
      <c r="K165" s="120"/>
    </row>
    <row r="166" spans="2:11">
      <c r="B166" s="119"/>
      <c r="C166" s="120"/>
      <c r="D166" s="131"/>
      <c r="E166" s="131"/>
      <c r="F166" s="131"/>
      <c r="G166" s="131"/>
      <c r="H166" s="131"/>
      <c r="I166" s="120"/>
      <c r="J166" s="120"/>
      <c r="K166" s="120"/>
    </row>
    <row r="167" spans="2:11">
      <c r="B167" s="119"/>
      <c r="C167" s="120"/>
      <c r="D167" s="131"/>
      <c r="E167" s="131"/>
      <c r="F167" s="131"/>
      <c r="G167" s="131"/>
      <c r="H167" s="131"/>
      <c r="I167" s="120"/>
      <c r="J167" s="120"/>
      <c r="K167" s="120"/>
    </row>
    <row r="168" spans="2:11">
      <c r="B168" s="119"/>
      <c r="C168" s="120"/>
      <c r="D168" s="131"/>
      <c r="E168" s="131"/>
      <c r="F168" s="131"/>
      <c r="G168" s="131"/>
      <c r="H168" s="131"/>
      <c r="I168" s="120"/>
      <c r="J168" s="120"/>
      <c r="K168" s="120"/>
    </row>
    <row r="169" spans="2:11">
      <c r="B169" s="119"/>
      <c r="C169" s="120"/>
      <c r="D169" s="131"/>
      <c r="E169" s="131"/>
      <c r="F169" s="131"/>
      <c r="G169" s="131"/>
      <c r="H169" s="131"/>
      <c r="I169" s="120"/>
      <c r="J169" s="120"/>
      <c r="K169" s="120"/>
    </row>
    <row r="170" spans="2:11">
      <c r="B170" s="119"/>
      <c r="C170" s="120"/>
      <c r="D170" s="131"/>
      <c r="E170" s="131"/>
      <c r="F170" s="131"/>
      <c r="G170" s="131"/>
      <c r="H170" s="131"/>
      <c r="I170" s="120"/>
      <c r="J170" s="120"/>
      <c r="K170" s="120"/>
    </row>
    <row r="171" spans="2:11">
      <c r="B171" s="119"/>
      <c r="C171" s="120"/>
      <c r="D171" s="131"/>
      <c r="E171" s="131"/>
      <c r="F171" s="131"/>
      <c r="G171" s="131"/>
      <c r="H171" s="131"/>
      <c r="I171" s="120"/>
      <c r="J171" s="120"/>
      <c r="K171" s="120"/>
    </row>
    <row r="172" spans="2:11">
      <c r="B172" s="119"/>
      <c r="C172" s="120"/>
      <c r="D172" s="131"/>
      <c r="E172" s="131"/>
      <c r="F172" s="131"/>
      <c r="G172" s="131"/>
      <c r="H172" s="131"/>
      <c r="I172" s="120"/>
      <c r="J172" s="120"/>
      <c r="K172" s="120"/>
    </row>
    <row r="173" spans="2:11">
      <c r="B173" s="119"/>
      <c r="C173" s="120"/>
      <c r="D173" s="131"/>
      <c r="E173" s="131"/>
      <c r="F173" s="131"/>
      <c r="G173" s="131"/>
      <c r="H173" s="131"/>
      <c r="I173" s="120"/>
      <c r="J173" s="120"/>
      <c r="K173" s="120"/>
    </row>
    <row r="174" spans="2:11">
      <c r="B174" s="119"/>
      <c r="C174" s="120"/>
      <c r="D174" s="131"/>
      <c r="E174" s="131"/>
      <c r="F174" s="131"/>
      <c r="G174" s="131"/>
      <c r="H174" s="131"/>
      <c r="I174" s="120"/>
      <c r="J174" s="120"/>
      <c r="K174" s="120"/>
    </row>
    <row r="175" spans="2:11">
      <c r="B175" s="119"/>
      <c r="C175" s="120"/>
      <c r="D175" s="131"/>
      <c r="E175" s="131"/>
      <c r="F175" s="131"/>
      <c r="G175" s="131"/>
      <c r="H175" s="131"/>
      <c r="I175" s="120"/>
      <c r="J175" s="120"/>
      <c r="K175" s="120"/>
    </row>
    <row r="176" spans="2:11">
      <c r="B176" s="119"/>
      <c r="C176" s="120"/>
      <c r="D176" s="131"/>
      <c r="E176" s="131"/>
      <c r="F176" s="131"/>
      <c r="G176" s="131"/>
      <c r="H176" s="131"/>
      <c r="I176" s="120"/>
      <c r="J176" s="120"/>
      <c r="K176" s="120"/>
    </row>
    <row r="177" spans="2:11">
      <c r="B177" s="119"/>
      <c r="C177" s="120"/>
      <c r="D177" s="131"/>
      <c r="E177" s="131"/>
      <c r="F177" s="131"/>
      <c r="G177" s="131"/>
      <c r="H177" s="131"/>
      <c r="I177" s="120"/>
      <c r="J177" s="120"/>
      <c r="K177" s="120"/>
    </row>
    <row r="178" spans="2:11">
      <c r="B178" s="119"/>
      <c r="C178" s="120"/>
      <c r="D178" s="131"/>
      <c r="E178" s="131"/>
      <c r="F178" s="131"/>
      <c r="G178" s="131"/>
      <c r="H178" s="131"/>
      <c r="I178" s="120"/>
      <c r="J178" s="120"/>
      <c r="K178" s="120"/>
    </row>
    <row r="179" spans="2:11">
      <c r="B179" s="119"/>
      <c r="C179" s="120"/>
      <c r="D179" s="131"/>
      <c r="E179" s="131"/>
      <c r="F179" s="131"/>
      <c r="G179" s="131"/>
      <c r="H179" s="131"/>
      <c r="I179" s="120"/>
      <c r="J179" s="120"/>
      <c r="K179" s="120"/>
    </row>
    <row r="180" spans="2:11">
      <c r="B180" s="119"/>
      <c r="C180" s="120"/>
      <c r="D180" s="131"/>
      <c r="E180" s="131"/>
      <c r="F180" s="131"/>
      <c r="G180" s="131"/>
      <c r="H180" s="131"/>
      <c r="I180" s="120"/>
      <c r="J180" s="120"/>
      <c r="K180" s="120"/>
    </row>
    <row r="181" spans="2:11">
      <c r="B181" s="119"/>
      <c r="C181" s="120"/>
      <c r="D181" s="131"/>
      <c r="E181" s="131"/>
      <c r="F181" s="131"/>
      <c r="G181" s="131"/>
      <c r="H181" s="131"/>
      <c r="I181" s="120"/>
      <c r="J181" s="120"/>
      <c r="K181" s="120"/>
    </row>
    <row r="182" spans="2:11">
      <c r="B182" s="119"/>
      <c r="C182" s="120"/>
      <c r="D182" s="131"/>
      <c r="E182" s="131"/>
      <c r="F182" s="131"/>
      <c r="G182" s="131"/>
      <c r="H182" s="131"/>
      <c r="I182" s="120"/>
      <c r="J182" s="120"/>
      <c r="K182" s="120"/>
    </row>
    <row r="183" spans="2:11">
      <c r="B183" s="119"/>
      <c r="C183" s="120"/>
      <c r="D183" s="131"/>
      <c r="E183" s="131"/>
      <c r="F183" s="131"/>
      <c r="G183" s="131"/>
      <c r="H183" s="131"/>
      <c r="I183" s="120"/>
      <c r="J183" s="120"/>
      <c r="K183" s="120"/>
    </row>
    <row r="184" spans="2:11">
      <c r="B184" s="119"/>
      <c r="C184" s="120"/>
      <c r="D184" s="131"/>
      <c r="E184" s="131"/>
      <c r="F184" s="131"/>
      <c r="G184" s="131"/>
      <c r="H184" s="131"/>
      <c r="I184" s="120"/>
      <c r="J184" s="120"/>
      <c r="K184" s="120"/>
    </row>
    <row r="185" spans="2:11">
      <c r="B185" s="119"/>
      <c r="C185" s="120"/>
      <c r="D185" s="131"/>
      <c r="E185" s="131"/>
      <c r="F185" s="131"/>
      <c r="G185" s="131"/>
      <c r="H185" s="131"/>
      <c r="I185" s="120"/>
      <c r="J185" s="120"/>
      <c r="K185" s="120"/>
    </row>
    <row r="186" spans="2:11">
      <c r="B186" s="119"/>
      <c r="C186" s="120"/>
      <c r="D186" s="131"/>
      <c r="E186" s="131"/>
      <c r="F186" s="131"/>
      <c r="G186" s="131"/>
      <c r="H186" s="131"/>
      <c r="I186" s="120"/>
      <c r="J186" s="120"/>
      <c r="K186" s="120"/>
    </row>
    <row r="187" spans="2:11">
      <c r="B187" s="119"/>
      <c r="C187" s="120"/>
      <c r="D187" s="131"/>
      <c r="E187" s="131"/>
      <c r="F187" s="131"/>
      <c r="G187" s="131"/>
      <c r="H187" s="131"/>
      <c r="I187" s="120"/>
      <c r="J187" s="120"/>
      <c r="K187" s="120"/>
    </row>
    <row r="188" spans="2:11">
      <c r="B188" s="119"/>
      <c r="C188" s="120"/>
      <c r="D188" s="131"/>
      <c r="E188" s="131"/>
      <c r="F188" s="131"/>
      <c r="G188" s="131"/>
      <c r="H188" s="131"/>
      <c r="I188" s="120"/>
      <c r="J188" s="120"/>
      <c r="K188" s="120"/>
    </row>
    <row r="189" spans="2:11">
      <c r="B189" s="119"/>
      <c r="C189" s="120"/>
      <c r="D189" s="131"/>
      <c r="E189" s="131"/>
      <c r="F189" s="131"/>
      <c r="G189" s="131"/>
      <c r="H189" s="131"/>
      <c r="I189" s="120"/>
      <c r="J189" s="120"/>
      <c r="K189" s="120"/>
    </row>
    <row r="190" spans="2:11">
      <c r="B190" s="119"/>
      <c r="C190" s="120"/>
      <c r="D190" s="131"/>
      <c r="E190" s="131"/>
      <c r="F190" s="131"/>
      <c r="G190" s="131"/>
      <c r="H190" s="131"/>
      <c r="I190" s="120"/>
      <c r="J190" s="120"/>
      <c r="K190" s="120"/>
    </row>
    <row r="191" spans="2:11">
      <c r="B191" s="119"/>
      <c r="C191" s="120"/>
      <c r="D191" s="131"/>
      <c r="E191" s="131"/>
      <c r="F191" s="131"/>
      <c r="G191" s="131"/>
      <c r="H191" s="131"/>
      <c r="I191" s="120"/>
      <c r="J191" s="120"/>
      <c r="K191" s="120"/>
    </row>
    <row r="192" spans="2:11">
      <c r="B192" s="119"/>
      <c r="C192" s="120"/>
      <c r="D192" s="131"/>
      <c r="E192" s="131"/>
      <c r="F192" s="131"/>
      <c r="G192" s="131"/>
      <c r="H192" s="131"/>
      <c r="I192" s="120"/>
      <c r="J192" s="120"/>
      <c r="K192" s="120"/>
    </row>
    <row r="193" spans="2:11">
      <c r="B193" s="119"/>
      <c r="C193" s="120"/>
      <c r="D193" s="131"/>
      <c r="E193" s="131"/>
      <c r="F193" s="131"/>
      <c r="G193" s="131"/>
      <c r="H193" s="131"/>
      <c r="I193" s="120"/>
      <c r="J193" s="120"/>
      <c r="K193" s="120"/>
    </row>
    <row r="194" spans="2:11">
      <c r="B194" s="119"/>
      <c r="C194" s="120"/>
      <c r="D194" s="131"/>
      <c r="E194" s="131"/>
      <c r="F194" s="131"/>
      <c r="G194" s="131"/>
      <c r="H194" s="131"/>
      <c r="I194" s="120"/>
      <c r="J194" s="120"/>
      <c r="K194" s="120"/>
    </row>
    <row r="195" spans="2:11">
      <c r="B195" s="119"/>
      <c r="C195" s="120"/>
      <c r="D195" s="131"/>
      <c r="E195" s="131"/>
      <c r="F195" s="131"/>
      <c r="G195" s="131"/>
      <c r="H195" s="131"/>
      <c r="I195" s="120"/>
      <c r="J195" s="120"/>
      <c r="K195" s="120"/>
    </row>
    <row r="196" spans="2:11">
      <c r="B196" s="119"/>
      <c r="C196" s="120"/>
      <c r="D196" s="131"/>
      <c r="E196" s="131"/>
      <c r="F196" s="131"/>
      <c r="G196" s="131"/>
      <c r="H196" s="131"/>
      <c r="I196" s="120"/>
      <c r="J196" s="120"/>
      <c r="K196" s="120"/>
    </row>
    <row r="197" spans="2:11">
      <c r="B197" s="119"/>
      <c r="C197" s="120"/>
      <c r="D197" s="131"/>
      <c r="E197" s="131"/>
      <c r="F197" s="131"/>
      <c r="G197" s="131"/>
      <c r="H197" s="131"/>
      <c r="I197" s="120"/>
      <c r="J197" s="120"/>
      <c r="K197" s="120"/>
    </row>
    <row r="198" spans="2:11">
      <c r="B198" s="119"/>
      <c r="C198" s="120"/>
      <c r="D198" s="131"/>
      <c r="E198" s="131"/>
      <c r="F198" s="131"/>
      <c r="G198" s="131"/>
      <c r="H198" s="131"/>
      <c r="I198" s="120"/>
      <c r="J198" s="120"/>
      <c r="K198" s="120"/>
    </row>
    <row r="199" spans="2:11">
      <c r="B199" s="119"/>
      <c r="C199" s="120"/>
      <c r="D199" s="131"/>
      <c r="E199" s="131"/>
      <c r="F199" s="131"/>
      <c r="G199" s="131"/>
      <c r="H199" s="131"/>
      <c r="I199" s="120"/>
      <c r="J199" s="120"/>
      <c r="K199" s="120"/>
    </row>
    <row r="200" spans="2:11">
      <c r="B200" s="119"/>
      <c r="C200" s="120"/>
      <c r="D200" s="131"/>
      <c r="E200" s="131"/>
      <c r="F200" s="131"/>
      <c r="G200" s="131"/>
      <c r="H200" s="131"/>
      <c r="I200" s="120"/>
      <c r="J200" s="120"/>
      <c r="K200" s="120"/>
    </row>
    <row r="201" spans="2:11">
      <c r="B201" s="119"/>
      <c r="C201" s="120"/>
      <c r="D201" s="131"/>
      <c r="E201" s="131"/>
      <c r="F201" s="131"/>
      <c r="G201" s="131"/>
      <c r="H201" s="131"/>
      <c r="I201" s="120"/>
      <c r="J201" s="120"/>
      <c r="K201" s="120"/>
    </row>
    <row r="202" spans="2:11">
      <c r="B202" s="119"/>
      <c r="C202" s="120"/>
      <c r="D202" s="131"/>
      <c r="E202" s="131"/>
      <c r="F202" s="131"/>
      <c r="G202" s="131"/>
      <c r="H202" s="131"/>
      <c r="I202" s="120"/>
      <c r="J202" s="120"/>
      <c r="K202" s="120"/>
    </row>
    <row r="203" spans="2:11">
      <c r="B203" s="119"/>
      <c r="C203" s="120"/>
      <c r="D203" s="131"/>
      <c r="E203" s="131"/>
      <c r="F203" s="131"/>
      <c r="G203" s="131"/>
      <c r="H203" s="131"/>
      <c r="I203" s="120"/>
      <c r="J203" s="120"/>
      <c r="K203" s="120"/>
    </row>
    <row r="204" spans="2:11">
      <c r="B204" s="119"/>
      <c r="C204" s="120"/>
      <c r="D204" s="131"/>
      <c r="E204" s="131"/>
      <c r="F204" s="131"/>
      <c r="G204" s="131"/>
      <c r="H204" s="131"/>
      <c r="I204" s="120"/>
      <c r="J204" s="120"/>
      <c r="K204" s="120"/>
    </row>
    <row r="205" spans="2:11">
      <c r="B205" s="119"/>
      <c r="C205" s="120"/>
      <c r="D205" s="131"/>
      <c r="E205" s="131"/>
      <c r="F205" s="131"/>
      <c r="G205" s="131"/>
      <c r="H205" s="131"/>
      <c r="I205" s="120"/>
      <c r="J205" s="120"/>
      <c r="K205" s="120"/>
    </row>
    <row r="206" spans="2:11">
      <c r="B206" s="119"/>
      <c r="C206" s="120"/>
      <c r="D206" s="131"/>
      <c r="E206" s="131"/>
      <c r="F206" s="131"/>
      <c r="G206" s="131"/>
      <c r="H206" s="131"/>
      <c r="I206" s="120"/>
      <c r="J206" s="120"/>
      <c r="K206" s="120"/>
    </row>
    <row r="207" spans="2:11">
      <c r="B207" s="119"/>
      <c r="C207" s="120"/>
      <c r="D207" s="131"/>
      <c r="E207" s="131"/>
      <c r="F207" s="131"/>
      <c r="G207" s="131"/>
      <c r="H207" s="131"/>
      <c r="I207" s="120"/>
      <c r="J207" s="120"/>
      <c r="K207" s="120"/>
    </row>
    <row r="208" spans="2:11">
      <c r="B208" s="119"/>
      <c r="C208" s="120"/>
      <c r="D208" s="131"/>
      <c r="E208" s="131"/>
      <c r="F208" s="131"/>
      <c r="G208" s="131"/>
      <c r="H208" s="131"/>
      <c r="I208" s="120"/>
      <c r="J208" s="120"/>
      <c r="K208" s="120"/>
    </row>
    <row r="209" spans="2:11">
      <c r="B209" s="119"/>
      <c r="C209" s="120"/>
      <c r="D209" s="131"/>
      <c r="E209" s="131"/>
      <c r="F209" s="131"/>
      <c r="G209" s="131"/>
      <c r="H209" s="131"/>
      <c r="I209" s="120"/>
      <c r="J209" s="120"/>
      <c r="K209" s="120"/>
    </row>
    <row r="210" spans="2:11">
      <c r="B210" s="119"/>
      <c r="C210" s="120"/>
      <c r="D210" s="131"/>
      <c r="E210" s="131"/>
      <c r="F210" s="131"/>
      <c r="G210" s="131"/>
      <c r="H210" s="131"/>
      <c r="I210" s="120"/>
      <c r="J210" s="120"/>
      <c r="K210" s="120"/>
    </row>
    <row r="211" spans="2:11">
      <c r="B211" s="119"/>
      <c r="C211" s="120"/>
      <c r="D211" s="131"/>
      <c r="E211" s="131"/>
      <c r="F211" s="131"/>
      <c r="G211" s="131"/>
      <c r="H211" s="131"/>
      <c r="I211" s="120"/>
      <c r="J211" s="120"/>
      <c r="K211" s="120"/>
    </row>
    <row r="212" spans="2:11">
      <c r="B212" s="119"/>
      <c r="C212" s="120"/>
      <c r="D212" s="131"/>
      <c r="E212" s="131"/>
      <c r="F212" s="131"/>
      <c r="G212" s="131"/>
      <c r="H212" s="131"/>
      <c r="I212" s="120"/>
      <c r="J212" s="120"/>
      <c r="K212" s="120"/>
    </row>
    <row r="213" spans="2:11">
      <c r="B213" s="119"/>
      <c r="C213" s="120"/>
      <c r="D213" s="131"/>
      <c r="E213" s="131"/>
      <c r="F213" s="131"/>
      <c r="G213" s="131"/>
      <c r="H213" s="131"/>
      <c r="I213" s="120"/>
      <c r="J213" s="120"/>
      <c r="K213" s="120"/>
    </row>
    <row r="214" spans="2:11">
      <c r="B214" s="119"/>
      <c r="C214" s="120"/>
      <c r="D214" s="131"/>
      <c r="E214" s="131"/>
      <c r="F214" s="131"/>
      <c r="G214" s="131"/>
      <c r="H214" s="131"/>
      <c r="I214" s="120"/>
      <c r="J214" s="120"/>
      <c r="K214" s="120"/>
    </row>
    <row r="215" spans="2:11">
      <c r="B215" s="119"/>
      <c r="C215" s="120"/>
      <c r="D215" s="131"/>
      <c r="E215" s="131"/>
      <c r="F215" s="131"/>
      <c r="G215" s="131"/>
      <c r="H215" s="131"/>
      <c r="I215" s="120"/>
      <c r="J215" s="120"/>
      <c r="K215" s="120"/>
    </row>
    <row r="216" spans="2:11">
      <c r="B216" s="119"/>
      <c r="C216" s="120"/>
      <c r="D216" s="131"/>
      <c r="E216" s="131"/>
      <c r="F216" s="131"/>
      <c r="G216" s="131"/>
      <c r="H216" s="131"/>
      <c r="I216" s="120"/>
      <c r="J216" s="120"/>
      <c r="K216" s="120"/>
    </row>
    <row r="217" spans="2:11">
      <c r="B217" s="119"/>
      <c r="C217" s="120"/>
      <c r="D217" s="131"/>
      <c r="E217" s="131"/>
      <c r="F217" s="131"/>
      <c r="G217" s="131"/>
      <c r="H217" s="131"/>
      <c r="I217" s="120"/>
      <c r="J217" s="120"/>
      <c r="K217" s="120"/>
    </row>
    <row r="218" spans="2:11">
      <c r="B218" s="119"/>
      <c r="C218" s="120"/>
      <c r="D218" s="131"/>
      <c r="E218" s="131"/>
      <c r="F218" s="131"/>
      <c r="G218" s="131"/>
      <c r="H218" s="131"/>
      <c r="I218" s="120"/>
      <c r="J218" s="120"/>
      <c r="K218" s="120"/>
    </row>
    <row r="219" spans="2:11">
      <c r="B219" s="119"/>
      <c r="C219" s="120"/>
      <c r="D219" s="131"/>
      <c r="E219" s="131"/>
      <c r="F219" s="131"/>
      <c r="G219" s="131"/>
      <c r="H219" s="131"/>
      <c r="I219" s="120"/>
      <c r="J219" s="120"/>
      <c r="K219" s="120"/>
    </row>
    <row r="220" spans="2:11">
      <c r="B220" s="119"/>
      <c r="C220" s="120"/>
      <c r="D220" s="131"/>
      <c r="E220" s="131"/>
      <c r="F220" s="131"/>
      <c r="G220" s="131"/>
      <c r="H220" s="131"/>
      <c r="I220" s="120"/>
      <c r="J220" s="120"/>
      <c r="K220" s="120"/>
    </row>
    <row r="221" spans="2:11">
      <c r="B221" s="119"/>
      <c r="C221" s="120"/>
      <c r="D221" s="131"/>
      <c r="E221" s="131"/>
      <c r="F221" s="131"/>
      <c r="G221" s="131"/>
      <c r="H221" s="131"/>
      <c r="I221" s="120"/>
      <c r="J221" s="120"/>
      <c r="K221" s="120"/>
    </row>
    <row r="222" spans="2:11">
      <c r="B222" s="119"/>
      <c r="C222" s="120"/>
      <c r="D222" s="131"/>
      <c r="E222" s="131"/>
      <c r="F222" s="131"/>
      <c r="G222" s="131"/>
      <c r="H222" s="131"/>
      <c r="I222" s="120"/>
      <c r="J222" s="120"/>
      <c r="K222" s="120"/>
    </row>
    <row r="223" spans="2:11">
      <c r="B223" s="119"/>
      <c r="C223" s="120"/>
      <c r="D223" s="131"/>
      <c r="E223" s="131"/>
      <c r="F223" s="131"/>
      <c r="G223" s="131"/>
      <c r="H223" s="131"/>
      <c r="I223" s="120"/>
      <c r="J223" s="120"/>
      <c r="K223" s="120"/>
    </row>
    <row r="224" spans="2:11">
      <c r="B224" s="119"/>
      <c r="C224" s="120"/>
      <c r="D224" s="131"/>
      <c r="E224" s="131"/>
      <c r="F224" s="131"/>
      <c r="G224" s="131"/>
      <c r="H224" s="131"/>
      <c r="I224" s="120"/>
      <c r="J224" s="120"/>
      <c r="K224" s="120"/>
    </row>
    <row r="225" spans="2:11">
      <c r="B225" s="119"/>
      <c r="C225" s="120"/>
      <c r="D225" s="131"/>
      <c r="E225" s="131"/>
      <c r="F225" s="131"/>
      <c r="G225" s="131"/>
      <c r="H225" s="131"/>
      <c r="I225" s="120"/>
      <c r="J225" s="120"/>
      <c r="K225" s="120"/>
    </row>
    <row r="226" spans="2:11">
      <c r="B226" s="119"/>
      <c r="C226" s="120"/>
      <c r="D226" s="131"/>
      <c r="E226" s="131"/>
      <c r="F226" s="131"/>
      <c r="G226" s="131"/>
      <c r="H226" s="131"/>
      <c r="I226" s="120"/>
      <c r="J226" s="120"/>
      <c r="K226" s="120"/>
    </row>
    <row r="227" spans="2:11">
      <c r="B227" s="119"/>
      <c r="C227" s="120"/>
      <c r="D227" s="131"/>
      <c r="E227" s="131"/>
      <c r="F227" s="131"/>
      <c r="G227" s="131"/>
      <c r="H227" s="131"/>
      <c r="I227" s="120"/>
      <c r="J227" s="120"/>
      <c r="K227" s="120"/>
    </row>
    <row r="228" spans="2:11">
      <c r="B228" s="119"/>
      <c r="C228" s="120"/>
      <c r="D228" s="131"/>
      <c r="E228" s="131"/>
      <c r="F228" s="131"/>
      <c r="G228" s="131"/>
      <c r="H228" s="131"/>
      <c r="I228" s="120"/>
      <c r="J228" s="120"/>
      <c r="K228" s="120"/>
    </row>
    <row r="229" spans="2:11">
      <c r="B229" s="119"/>
      <c r="C229" s="120"/>
      <c r="D229" s="131"/>
      <c r="E229" s="131"/>
      <c r="F229" s="131"/>
      <c r="G229" s="131"/>
      <c r="H229" s="131"/>
      <c r="I229" s="120"/>
      <c r="J229" s="120"/>
      <c r="K229" s="120"/>
    </row>
    <row r="230" spans="2:11">
      <c r="B230" s="119"/>
      <c r="C230" s="120"/>
      <c r="D230" s="131"/>
      <c r="E230" s="131"/>
      <c r="F230" s="131"/>
      <c r="G230" s="131"/>
      <c r="H230" s="131"/>
      <c r="I230" s="120"/>
      <c r="J230" s="120"/>
      <c r="K230" s="120"/>
    </row>
    <row r="231" spans="2:11">
      <c r="B231" s="119"/>
      <c r="C231" s="120"/>
      <c r="D231" s="131"/>
      <c r="E231" s="131"/>
      <c r="F231" s="131"/>
      <c r="G231" s="131"/>
      <c r="H231" s="131"/>
      <c r="I231" s="120"/>
      <c r="J231" s="120"/>
      <c r="K231" s="120"/>
    </row>
    <row r="232" spans="2:11">
      <c r="B232" s="119"/>
      <c r="C232" s="120"/>
      <c r="D232" s="131"/>
      <c r="E232" s="131"/>
      <c r="F232" s="131"/>
      <c r="G232" s="131"/>
      <c r="H232" s="131"/>
      <c r="I232" s="120"/>
      <c r="J232" s="120"/>
      <c r="K232" s="120"/>
    </row>
    <row r="233" spans="2:11">
      <c r="B233" s="119"/>
      <c r="C233" s="120"/>
      <c r="D233" s="131"/>
      <c r="E233" s="131"/>
      <c r="F233" s="131"/>
      <c r="G233" s="131"/>
      <c r="H233" s="131"/>
      <c r="I233" s="120"/>
      <c r="J233" s="120"/>
      <c r="K233" s="120"/>
    </row>
    <row r="234" spans="2:11">
      <c r="B234" s="119"/>
      <c r="C234" s="120"/>
      <c r="D234" s="131"/>
      <c r="E234" s="131"/>
      <c r="F234" s="131"/>
      <c r="G234" s="131"/>
      <c r="H234" s="131"/>
      <c r="I234" s="120"/>
      <c r="J234" s="120"/>
      <c r="K234" s="120"/>
    </row>
    <row r="235" spans="2:11">
      <c r="B235" s="119"/>
      <c r="C235" s="120"/>
      <c r="D235" s="131"/>
      <c r="E235" s="131"/>
      <c r="F235" s="131"/>
      <c r="G235" s="131"/>
      <c r="H235" s="131"/>
      <c r="I235" s="120"/>
      <c r="J235" s="120"/>
      <c r="K235" s="120"/>
    </row>
    <row r="236" spans="2:11">
      <c r="B236" s="119"/>
      <c r="C236" s="120"/>
      <c r="D236" s="131"/>
      <c r="E236" s="131"/>
      <c r="F236" s="131"/>
      <c r="G236" s="131"/>
      <c r="H236" s="131"/>
      <c r="I236" s="120"/>
      <c r="J236" s="120"/>
      <c r="K236" s="120"/>
    </row>
    <row r="237" spans="2:11">
      <c r="B237" s="119"/>
      <c r="C237" s="120"/>
      <c r="D237" s="131"/>
      <c r="E237" s="131"/>
      <c r="F237" s="131"/>
      <c r="G237" s="131"/>
      <c r="H237" s="131"/>
      <c r="I237" s="120"/>
      <c r="J237" s="120"/>
      <c r="K237" s="120"/>
    </row>
    <row r="238" spans="2:11">
      <c r="B238" s="119"/>
      <c r="C238" s="120"/>
      <c r="D238" s="131"/>
      <c r="E238" s="131"/>
      <c r="F238" s="131"/>
      <c r="G238" s="131"/>
      <c r="H238" s="131"/>
      <c r="I238" s="120"/>
      <c r="J238" s="120"/>
      <c r="K238" s="120"/>
    </row>
    <row r="239" spans="2:11">
      <c r="B239" s="119"/>
      <c r="C239" s="120"/>
      <c r="D239" s="131"/>
      <c r="E239" s="131"/>
      <c r="F239" s="131"/>
      <c r="G239" s="131"/>
      <c r="H239" s="131"/>
      <c r="I239" s="120"/>
      <c r="J239" s="120"/>
      <c r="K239" s="120"/>
    </row>
    <row r="240" spans="2:11">
      <c r="B240" s="119"/>
      <c r="C240" s="120"/>
      <c r="D240" s="131"/>
      <c r="E240" s="131"/>
      <c r="F240" s="131"/>
      <c r="G240" s="131"/>
      <c r="H240" s="131"/>
      <c r="I240" s="120"/>
      <c r="J240" s="120"/>
      <c r="K240" s="120"/>
    </row>
    <row r="241" spans="2:11">
      <c r="B241" s="119"/>
      <c r="C241" s="120"/>
      <c r="D241" s="131"/>
      <c r="E241" s="131"/>
      <c r="F241" s="131"/>
      <c r="G241" s="131"/>
      <c r="H241" s="131"/>
      <c r="I241" s="120"/>
      <c r="J241" s="120"/>
      <c r="K241" s="120"/>
    </row>
    <row r="242" spans="2:11">
      <c r="B242" s="119"/>
      <c r="C242" s="120"/>
      <c r="D242" s="131"/>
      <c r="E242" s="131"/>
      <c r="F242" s="131"/>
      <c r="G242" s="131"/>
      <c r="H242" s="131"/>
      <c r="I242" s="120"/>
      <c r="J242" s="120"/>
      <c r="K242" s="120"/>
    </row>
    <row r="243" spans="2:11">
      <c r="B243" s="119"/>
      <c r="C243" s="120"/>
      <c r="D243" s="131"/>
      <c r="E243" s="131"/>
      <c r="F243" s="131"/>
      <c r="G243" s="131"/>
      <c r="H243" s="131"/>
      <c r="I243" s="120"/>
      <c r="J243" s="120"/>
      <c r="K243" s="120"/>
    </row>
    <row r="244" spans="2:11">
      <c r="B244" s="119"/>
      <c r="C244" s="120"/>
      <c r="D244" s="131"/>
      <c r="E244" s="131"/>
      <c r="F244" s="131"/>
      <c r="G244" s="131"/>
      <c r="H244" s="131"/>
      <c r="I244" s="120"/>
      <c r="J244" s="120"/>
      <c r="K244" s="120"/>
    </row>
    <row r="245" spans="2:11">
      <c r="B245" s="119"/>
      <c r="C245" s="120"/>
      <c r="D245" s="131"/>
      <c r="E245" s="131"/>
      <c r="F245" s="131"/>
      <c r="G245" s="131"/>
      <c r="H245" s="131"/>
      <c r="I245" s="120"/>
      <c r="J245" s="120"/>
      <c r="K245" s="120"/>
    </row>
    <row r="246" spans="2:11">
      <c r="B246" s="119"/>
      <c r="C246" s="120"/>
      <c r="D246" s="131"/>
      <c r="E246" s="131"/>
      <c r="F246" s="131"/>
      <c r="G246" s="131"/>
      <c r="H246" s="131"/>
      <c r="I246" s="120"/>
      <c r="J246" s="120"/>
      <c r="K246" s="120"/>
    </row>
    <row r="247" spans="2:11">
      <c r="B247" s="119"/>
      <c r="C247" s="120"/>
      <c r="D247" s="131"/>
      <c r="E247" s="131"/>
      <c r="F247" s="131"/>
      <c r="G247" s="131"/>
      <c r="H247" s="131"/>
      <c r="I247" s="120"/>
      <c r="J247" s="120"/>
      <c r="K247" s="120"/>
    </row>
    <row r="248" spans="2:11">
      <c r="B248" s="119"/>
      <c r="C248" s="120"/>
      <c r="D248" s="131"/>
      <c r="E248" s="131"/>
      <c r="F248" s="131"/>
      <c r="G248" s="131"/>
      <c r="H248" s="131"/>
      <c r="I248" s="120"/>
      <c r="J248" s="120"/>
      <c r="K248" s="120"/>
    </row>
    <row r="249" spans="2:11">
      <c r="B249" s="119"/>
      <c r="C249" s="120"/>
      <c r="D249" s="131"/>
      <c r="E249" s="131"/>
      <c r="F249" s="131"/>
      <c r="G249" s="131"/>
      <c r="H249" s="131"/>
      <c r="I249" s="120"/>
      <c r="J249" s="120"/>
      <c r="K249" s="120"/>
    </row>
    <row r="250" spans="2:11">
      <c r="B250" s="119"/>
      <c r="C250" s="120"/>
      <c r="D250" s="131"/>
      <c r="E250" s="131"/>
      <c r="F250" s="131"/>
      <c r="G250" s="131"/>
      <c r="H250" s="131"/>
      <c r="I250" s="120"/>
      <c r="J250" s="120"/>
      <c r="K250" s="120"/>
    </row>
    <row r="251" spans="2:11">
      <c r="B251" s="119"/>
      <c r="C251" s="120"/>
      <c r="D251" s="131"/>
      <c r="E251" s="131"/>
      <c r="F251" s="131"/>
      <c r="G251" s="131"/>
      <c r="H251" s="131"/>
      <c r="I251" s="120"/>
      <c r="J251" s="120"/>
      <c r="K251" s="120"/>
    </row>
    <row r="252" spans="2:11">
      <c r="B252" s="119"/>
      <c r="C252" s="120"/>
      <c r="D252" s="131"/>
      <c r="E252" s="131"/>
      <c r="F252" s="131"/>
      <c r="G252" s="131"/>
      <c r="H252" s="131"/>
      <c r="I252" s="120"/>
      <c r="J252" s="120"/>
      <c r="K252" s="120"/>
    </row>
    <row r="253" spans="2:11">
      <c r="B253" s="119"/>
      <c r="C253" s="120"/>
      <c r="D253" s="131"/>
      <c r="E253" s="131"/>
      <c r="F253" s="131"/>
      <c r="G253" s="131"/>
      <c r="H253" s="131"/>
      <c r="I253" s="120"/>
      <c r="J253" s="120"/>
      <c r="K253" s="120"/>
    </row>
    <row r="254" spans="2:11">
      <c r="B254" s="119"/>
      <c r="C254" s="120"/>
      <c r="D254" s="131"/>
      <c r="E254" s="131"/>
      <c r="F254" s="131"/>
      <c r="G254" s="131"/>
      <c r="H254" s="131"/>
      <c r="I254" s="120"/>
      <c r="J254" s="120"/>
      <c r="K254" s="120"/>
    </row>
    <row r="255" spans="2:11">
      <c r="B255" s="119"/>
      <c r="C255" s="120"/>
      <c r="D255" s="131"/>
      <c r="E255" s="131"/>
      <c r="F255" s="131"/>
      <c r="G255" s="131"/>
      <c r="H255" s="131"/>
      <c r="I255" s="120"/>
      <c r="J255" s="120"/>
      <c r="K255" s="120"/>
    </row>
    <row r="256" spans="2:11">
      <c r="B256" s="119"/>
      <c r="C256" s="120"/>
      <c r="D256" s="131"/>
      <c r="E256" s="131"/>
      <c r="F256" s="131"/>
      <c r="G256" s="131"/>
      <c r="H256" s="131"/>
      <c r="I256" s="120"/>
      <c r="J256" s="120"/>
      <c r="K256" s="120"/>
    </row>
    <row r="257" spans="2:11">
      <c r="B257" s="119"/>
      <c r="C257" s="120"/>
      <c r="D257" s="131"/>
      <c r="E257" s="131"/>
      <c r="F257" s="131"/>
      <c r="G257" s="131"/>
      <c r="H257" s="131"/>
      <c r="I257" s="120"/>
      <c r="J257" s="120"/>
      <c r="K257" s="120"/>
    </row>
    <row r="258" spans="2:11">
      <c r="B258" s="119"/>
      <c r="C258" s="120"/>
      <c r="D258" s="131"/>
      <c r="E258" s="131"/>
      <c r="F258" s="131"/>
      <c r="G258" s="131"/>
      <c r="H258" s="131"/>
      <c r="I258" s="120"/>
      <c r="J258" s="120"/>
      <c r="K258" s="120"/>
    </row>
    <row r="259" spans="2:11">
      <c r="B259" s="119"/>
      <c r="C259" s="120"/>
      <c r="D259" s="131"/>
      <c r="E259" s="131"/>
      <c r="F259" s="131"/>
      <c r="G259" s="131"/>
      <c r="H259" s="131"/>
      <c r="I259" s="120"/>
      <c r="J259" s="120"/>
      <c r="K259" s="120"/>
    </row>
    <row r="260" spans="2:11">
      <c r="B260" s="119"/>
      <c r="C260" s="120"/>
      <c r="D260" s="131"/>
      <c r="E260" s="131"/>
      <c r="F260" s="131"/>
      <c r="G260" s="131"/>
      <c r="H260" s="131"/>
      <c r="I260" s="120"/>
      <c r="J260" s="120"/>
      <c r="K260" s="120"/>
    </row>
    <row r="261" spans="2:11">
      <c r="B261" s="119"/>
      <c r="C261" s="120"/>
      <c r="D261" s="131"/>
      <c r="E261" s="131"/>
      <c r="F261" s="131"/>
      <c r="G261" s="131"/>
      <c r="H261" s="131"/>
      <c r="I261" s="120"/>
      <c r="J261" s="120"/>
      <c r="K261" s="120"/>
    </row>
    <row r="262" spans="2:11">
      <c r="B262" s="119"/>
      <c r="C262" s="120"/>
      <c r="D262" s="131"/>
      <c r="E262" s="131"/>
      <c r="F262" s="131"/>
      <c r="G262" s="131"/>
      <c r="H262" s="131"/>
      <c r="I262" s="120"/>
      <c r="J262" s="120"/>
      <c r="K262" s="120"/>
    </row>
    <row r="263" spans="2:11">
      <c r="B263" s="119"/>
      <c r="C263" s="120"/>
      <c r="D263" s="131"/>
      <c r="E263" s="131"/>
      <c r="F263" s="131"/>
      <c r="G263" s="131"/>
      <c r="H263" s="131"/>
      <c r="I263" s="120"/>
      <c r="J263" s="120"/>
      <c r="K263" s="120"/>
    </row>
    <row r="264" spans="2:11">
      <c r="B264" s="119"/>
      <c r="C264" s="120"/>
      <c r="D264" s="131"/>
      <c r="E264" s="131"/>
      <c r="F264" s="131"/>
      <c r="G264" s="131"/>
      <c r="H264" s="131"/>
      <c r="I264" s="120"/>
      <c r="J264" s="120"/>
      <c r="K264" s="120"/>
    </row>
    <row r="265" spans="2:11">
      <c r="B265" s="119"/>
      <c r="C265" s="120"/>
      <c r="D265" s="131"/>
      <c r="E265" s="131"/>
      <c r="F265" s="131"/>
      <c r="G265" s="131"/>
      <c r="H265" s="131"/>
      <c r="I265" s="120"/>
      <c r="J265" s="120"/>
      <c r="K265" s="120"/>
    </row>
    <row r="266" spans="2:11">
      <c r="B266" s="119"/>
      <c r="C266" s="120"/>
      <c r="D266" s="131"/>
      <c r="E266" s="131"/>
      <c r="F266" s="131"/>
      <c r="G266" s="131"/>
      <c r="H266" s="131"/>
      <c r="I266" s="120"/>
      <c r="J266" s="120"/>
      <c r="K266" s="120"/>
    </row>
    <row r="267" spans="2:11">
      <c r="B267" s="119"/>
      <c r="C267" s="120"/>
      <c r="D267" s="131"/>
      <c r="E267" s="131"/>
      <c r="F267" s="131"/>
      <c r="G267" s="131"/>
      <c r="H267" s="131"/>
      <c r="I267" s="120"/>
      <c r="J267" s="120"/>
      <c r="K267" s="120"/>
    </row>
    <row r="268" spans="2:11">
      <c r="B268" s="119"/>
      <c r="C268" s="120"/>
      <c r="D268" s="131"/>
      <c r="E268" s="131"/>
      <c r="F268" s="131"/>
      <c r="G268" s="131"/>
      <c r="H268" s="131"/>
      <c r="I268" s="120"/>
      <c r="J268" s="120"/>
      <c r="K268" s="120"/>
    </row>
    <row r="269" spans="2:11">
      <c r="B269" s="119"/>
      <c r="C269" s="120"/>
      <c r="D269" s="131"/>
      <c r="E269" s="131"/>
      <c r="F269" s="131"/>
      <c r="G269" s="131"/>
      <c r="H269" s="131"/>
      <c r="I269" s="120"/>
      <c r="J269" s="120"/>
      <c r="K269" s="120"/>
    </row>
    <row r="270" spans="2:11">
      <c r="B270" s="119"/>
      <c r="C270" s="120"/>
      <c r="D270" s="131"/>
      <c r="E270" s="131"/>
      <c r="F270" s="131"/>
      <c r="G270" s="131"/>
      <c r="H270" s="131"/>
      <c r="I270" s="120"/>
      <c r="J270" s="120"/>
      <c r="K270" s="120"/>
    </row>
    <row r="271" spans="2:11">
      <c r="B271" s="119"/>
      <c r="C271" s="120"/>
      <c r="D271" s="131"/>
      <c r="E271" s="131"/>
      <c r="F271" s="131"/>
      <c r="G271" s="131"/>
      <c r="H271" s="131"/>
      <c r="I271" s="120"/>
      <c r="J271" s="120"/>
      <c r="K271" s="120"/>
    </row>
    <row r="272" spans="2:11">
      <c r="B272" s="119"/>
      <c r="C272" s="120"/>
      <c r="D272" s="131"/>
      <c r="E272" s="131"/>
      <c r="F272" s="131"/>
      <c r="G272" s="131"/>
      <c r="H272" s="131"/>
      <c r="I272" s="120"/>
      <c r="J272" s="120"/>
      <c r="K272" s="120"/>
    </row>
    <row r="273" spans="2:11">
      <c r="B273" s="119"/>
      <c r="C273" s="120"/>
      <c r="D273" s="131"/>
      <c r="E273" s="131"/>
      <c r="F273" s="131"/>
      <c r="G273" s="131"/>
      <c r="H273" s="131"/>
      <c r="I273" s="120"/>
      <c r="J273" s="120"/>
      <c r="K273" s="120"/>
    </row>
    <row r="274" spans="2:11">
      <c r="B274" s="119"/>
      <c r="C274" s="120"/>
      <c r="D274" s="131"/>
      <c r="E274" s="131"/>
      <c r="F274" s="131"/>
      <c r="G274" s="131"/>
      <c r="H274" s="131"/>
      <c r="I274" s="120"/>
      <c r="J274" s="120"/>
      <c r="K274" s="120"/>
    </row>
    <row r="275" spans="2:11">
      <c r="B275" s="119"/>
      <c r="C275" s="120"/>
      <c r="D275" s="131"/>
      <c r="E275" s="131"/>
      <c r="F275" s="131"/>
      <c r="G275" s="131"/>
      <c r="H275" s="131"/>
      <c r="I275" s="120"/>
      <c r="J275" s="120"/>
      <c r="K275" s="120"/>
    </row>
    <row r="276" spans="2:11">
      <c r="B276" s="119"/>
      <c r="C276" s="120"/>
      <c r="D276" s="131"/>
      <c r="E276" s="131"/>
      <c r="F276" s="131"/>
      <c r="G276" s="131"/>
      <c r="H276" s="131"/>
      <c r="I276" s="120"/>
      <c r="J276" s="120"/>
      <c r="K276" s="120"/>
    </row>
    <row r="277" spans="2:11">
      <c r="B277" s="119"/>
      <c r="C277" s="120"/>
      <c r="D277" s="131"/>
      <c r="E277" s="131"/>
      <c r="F277" s="131"/>
      <c r="G277" s="131"/>
      <c r="H277" s="131"/>
      <c r="I277" s="120"/>
      <c r="J277" s="120"/>
      <c r="K277" s="120"/>
    </row>
    <row r="278" spans="2:11">
      <c r="B278" s="119"/>
      <c r="C278" s="120"/>
      <c r="D278" s="131"/>
      <c r="E278" s="131"/>
      <c r="F278" s="131"/>
      <c r="G278" s="131"/>
      <c r="H278" s="131"/>
      <c r="I278" s="120"/>
      <c r="J278" s="120"/>
      <c r="K278" s="120"/>
    </row>
    <row r="279" spans="2:11">
      <c r="B279" s="119"/>
      <c r="C279" s="120"/>
      <c r="D279" s="131"/>
      <c r="E279" s="131"/>
      <c r="F279" s="131"/>
      <c r="G279" s="131"/>
      <c r="H279" s="131"/>
      <c r="I279" s="120"/>
      <c r="J279" s="120"/>
      <c r="K279" s="120"/>
    </row>
    <row r="280" spans="2:11">
      <c r="B280" s="119"/>
      <c r="C280" s="120"/>
      <c r="D280" s="131"/>
      <c r="E280" s="131"/>
      <c r="F280" s="131"/>
      <c r="G280" s="131"/>
      <c r="H280" s="131"/>
      <c r="I280" s="120"/>
      <c r="J280" s="120"/>
      <c r="K280" s="120"/>
    </row>
    <row r="281" spans="2:11">
      <c r="B281" s="119"/>
      <c r="C281" s="120"/>
      <c r="D281" s="131"/>
      <c r="E281" s="131"/>
      <c r="F281" s="131"/>
      <c r="G281" s="131"/>
      <c r="H281" s="131"/>
      <c r="I281" s="120"/>
      <c r="J281" s="120"/>
      <c r="K281" s="120"/>
    </row>
    <row r="282" spans="2:11">
      <c r="B282" s="119"/>
      <c r="C282" s="120"/>
      <c r="D282" s="131"/>
      <c r="E282" s="131"/>
      <c r="F282" s="131"/>
      <c r="G282" s="131"/>
      <c r="H282" s="131"/>
      <c r="I282" s="120"/>
      <c r="J282" s="120"/>
      <c r="K282" s="120"/>
    </row>
    <row r="283" spans="2:11">
      <c r="B283" s="119"/>
      <c r="C283" s="120"/>
      <c r="D283" s="131"/>
      <c r="E283" s="131"/>
      <c r="F283" s="131"/>
      <c r="G283" s="131"/>
      <c r="H283" s="131"/>
      <c r="I283" s="120"/>
      <c r="J283" s="120"/>
      <c r="K283" s="120"/>
    </row>
    <row r="284" spans="2:11">
      <c r="B284" s="119"/>
      <c r="C284" s="120"/>
      <c r="D284" s="131"/>
      <c r="E284" s="131"/>
      <c r="F284" s="131"/>
      <c r="G284" s="131"/>
      <c r="H284" s="131"/>
      <c r="I284" s="120"/>
      <c r="J284" s="120"/>
      <c r="K284" s="120"/>
    </row>
    <row r="285" spans="2:11">
      <c r="B285" s="119"/>
      <c r="C285" s="120"/>
      <c r="D285" s="131"/>
      <c r="E285" s="131"/>
      <c r="F285" s="131"/>
      <c r="G285" s="131"/>
      <c r="H285" s="131"/>
      <c r="I285" s="120"/>
      <c r="J285" s="120"/>
      <c r="K285" s="120"/>
    </row>
    <row r="286" spans="2:11">
      <c r="B286" s="119"/>
      <c r="C286" s="120"/>
      <c r="D286" s="131"/>
      <c r="E286" s="131"/>
      <c r="F286" s="131"/>
      <c r="G286" s="131"/>
      <c r="H286" s="131"/>
      <c r="I286" s="120"/>
      <c r="J286" s="120"/>
      <c r="K286" s="120"/>
    </row>
    <row r="287" spans="2:11">
      <c r="B287" s="119"/>
      <c r="C287" s="120"/>
      <c r="D287" s="131"/>
      <c r="E287" s="131"/>
      <c r="F287" s="131"/>
      <c r="G287" s="131"/>
      <c r="H287" s="131"/>
      <c r="I287" s="120"/>
      <c r="J287" s="120"/>
      <c r="K287" s="120"/>
    </row>
    <row r="288" spans="2:11">
      <c r="B288" s="119"/>
      <c r="C288" s="120"/>
      <c r="D288" s="131"/>
      <c r="E288" s="131"/>
      <c r="F288" s="131"/>
      <c r="G288" s="131"/>
      <c r="H288" s="131"/>
      <c r="I288" s="120"/>
      <c r="J288" s="120"/>
      <c r="K288" s="120"/>
    </row>
    <row r="289" spans="2:11">
      <c r="B289" s="119"/>
      <c r="C289" s="120"/>
      <c r="D289" s="131"/>
      <c r="E289" s="131"/>
      <c r="F289" s="131"/>
      <c r="G289" s="131"/>
      <c r="H289" s="131"/>
      <c r="I289" s="120"/>
      <c r="J289" s="120"/>
      <c r="K289" s="120"/>
    </row>
    <row r="290" spans="2:11">
      <c r="B290" s="119"/>
      <c r="C290" s="120"/>
      <c r="D290" s="131"/>
      <c r="E290" s="131"/>
      <c r="F290" s="131"/>
      <c r="G290" s="131"/>
      <c r="H290" s="131"/>
      <c r="I290" s="120"/>
      <c r="J290" s="120"/>
      <c r="K290" s="120"/>
    </row>
    <row r="291" spans="2:11">
      <c r="B291" s="119"/>
      <c r="C291" s="120"/>
      <c r="D291" s="131"/>
      <c r="E291" s="131"/>
      <c r="F291" s="131"/>
      <c r="G291" s="131"/>
      <c r="H291" s="131"/>
      <c r="I291" s="120"/>
      <c r="J291" s="120"/>
      <c r="K291" s="120"/>
    </row>
    <row r="292" spans="2:11">
      <c r="B292" s="119"/>
      <c r="C292" s="120"/>
      <c r="D292" s="131"/>
      <c r="E292" s="131"/>
      <c r="F292" s="131"/>
      <c r="G292" s="131"/>
      <c r="H292" s="131"/>
      <c r="I292" s="120"/>
      <c r="J292" s="120"/>
      <c r="K292" s="120"/>
    </row>
    <row r="293" spans="2:11">
      <c r="B293" s="119"/>
      <c r="C293" s="120"/>
      <c r="D293" s="131"/>
      <c r="E293" s="131"/>
      <c r="F293" s="131"/>
      <c r="G293" s="131"/>
      <c r="H293" s="131"/>
      <c r="I293" s="120"/>
      <c r="J293" s="120"/>
      <c r="K293" s="120"/>
    </row>
    <row r="294" spans="2:11">
      <c r="B294" s="119"/>
      <c r="C294" s="120"/>
      <c r="D294" s="131"/>
      <c r="E294" s="131"/>
      <c r="F294" s="131"/>
      <c r="G294" s="131"/>
      <c r="H294" s="131"/>
      <c r="I294" s="120"/>
      <c r="J294" s="120"/>
      <c r="K294" s="120"/>
    </row>
    <row r="295" spans="2:11">
      <c r="B295" s="119"/>
      <c r="C295" s="120"/>
      <c r="D295" s="131"/>
      <c r="E295" s="131"/>
      <c r="F295" s="131"/>
      <c r="G295" s="131"/>
      <c r="H295" s="131"/>
      <c r="I295" s="120"/>
      <c r="J295" s="120"/>
      <c r="K295" s="120"/>
    </row>
    <row r="296" spans="2:11">
      <c r="B296" s="119"/>
      <c r="C296" s="120"/>
      <c r="D296" s="131"/>
      <c r="E296" s="131"/>
      <c r="F296" s="131"/>
      <c r="G296" s="131"/>
      <c r="H296" s="131"/>
      <c r="I296" s="120"/>
      <c r="J296" s="120"/>
      <c r="K296" s="120"/>
    </row>
    <row r="297" spans="2:11">
      <c r="B297" s="119"/>
      <c r="C297" s="120"/>
      <c r="D297" s="131"/>
      <c r="E297" s="131"/>
      <c r="F297" s="131"/>
      <c r="G297" s="131"/>
      <c r="H297" s="131"/>
      <c r="I297" s="120"/>
      <c r="J297" s="120"/>
      <c r="K297" s="120"/>
    </row>
    <row r="298" spans="2:11">
      <c r="B298" s="119"/>
      <c r="C298" s="120"/>
      <c r="D298" s="131"/>
      <c r="E298" s="131"/>
      <c r="F298" s="131"/>
      <c r="G298" s="131"/>
      <c r="H298" s="131"/>
      <c r="I298" s="120"/>
      <c r="J298" s="120"/>
      <c r="K298" s="120"/>
    </row>
    <row r="299" spans="2:11">
      <c r="B299" s="119"/>
      <c r="C299" s="120"/>
      <c r="D299" s="131"/>
      <c r="E299" s="131"/>
      <c r="F299" s="131"/>
      <c r="G299" s="131"/>
      <c r="H299" s="131"/>
      <c r="I299" s="120"/>
      <c r="J299" s="120"/>
      <c r="K299" s="120"/>
    </row>
    <row r="300" spans="2:11">
      <c r="B300" s="119"/>
      <c r="C300" s="120"/>
      <c r="D300" s="131"/>
      <c r="E300" s="131"/>
      <c r="F300" s="131"/>
      <c r="G300" s="131"/>
      <c r="H300" s="131"/>
      <c r="I300" s="120"/>
      <c r="J300" s="120"/>
      <c r="K300" s="120"/>
    </row>
    <row r="301" spans="2:11">
      <c r="B301" s="119"/>
      <c r="C301" s="120"/>
      <c r="D301" s="131"/>
      <c r="E301" s="131"/>
      <c r="F301" s="131"/>
      <c r="G301" s="131"/>
      <c r="H301" s="131"/>
      <c r="I301" s="120"/>
      <c r="J301" s="120"/>
      <c r="K301" s="120"/>
    </row>
    <row r="302" spans="2:11">
      <c r="B302" s="119"/>
      <c r="C302" s="120"/>
      <c r="D302" s="131"/>
      <c r="E302" s="131"/>
      <c r="F302" s="131"/>
      <c r="G302" s="131"/>
      <c r="H302" s="131"/>
      <c r="I302" s="120"/>
      <c r="J302" s="120"/>
      <c r="K302" s="120"/>
    </row>
    <row r="303" spans="2:11">
      <c r="B303" s="119"/>
      <c r="C303" s="120"/>
      <c r="D303" s="131"/>
      <c r="E303" s="131"/>
      <c r="F303" s="131"/>
      <c r="G303" s="131"/>
      <c r="H303" s="131"/>
      <c r="I303" s="120"/>
      <c r="J303" s="120"/>
      <c r="K303" s="12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conditionalFormatting sqref="B12">
    <cfRule type="cellIs" dxfId="1" priority="2" operator="equal">
      <formula>"NR3"</formula>
    </cfRule>
  </conditionalFormatting>
  <conditionalFormatting sqref="B12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D1:I11 B1:B11 C5:C11 A1:A1048576 J1:XFD12 B13:XFD1048576" xr:uid="{00000000-0002-0000-1900-000000000000}"/>
    <dataValidation type="list" allowBlank="1" showInputMessage="1" showErrorMessage="1" sqref="G12" xr:uid="{00000000-0002-0000-1900-000001000000}">
      <formula1>#REF!</formula1>
    </dataValidation>
    <dataValidation type="list" allowBlank="1" showInputMessage="1" showErrorMessage="1" sqref="E12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6.7109375" style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67" t="s" vm="1">
        <v>206</v>
      </c>
    </row>
    <row r="2" spans="2:6">
      <c r="B2" s="46" t="s">
        <v>134</v>
      </c>
      <c r="C2" s="67" t="s">
        <v>207</v>
      </c>
    </row>
    <row r="3" spans="2:6">
      <c r="B3" s="46" t="s">
        <v>136</v>
      </c>
      <c r="C3" s="67" t="s">
        <v>208</v>
      </c>
    </row>
    <row r="4" spans="2:6">
      <c r="B4" s="46" t="s">
        <v>137</v>
      </c>
      <c r="C4" s="67">
        <v>12148</v>
      </c>
    </row>
    <row r="6" spans="2:6" ht="26.25" customHeight="1">
      <c r="B6" s="148" t="s">
        <v>166</v>
      </c>
      <c r="C6" s="149"/>
      <c r="D6" s="150"/>
    </row>
    <row r="7" spans="2:6" s="3" customFormat="1" ht="31.5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187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1" t="s">
        <v>1698</v>
      </c>
      <c r="C10" s="80">
        <v>122.09879546413396</v>
      </c>
      <c r="D10" s="111"/>
    </row>
    <row r="11" spans="2:6">
      <c r="B11" s="70" t="s">
        <v>1703</v>
      </c>
      <c r="C11" s="80">
        <v>107.51929917755065</v>
      </c>
      <c r="D11" s="112"/>
    </row>
    <row r="12" spans="2:6">
      <c r="B12" s="141" t="s">
        <v>1778</v>
      </c>
      <c r="C12" s="83">
        <v>4.7659275054093504</v>
      </c>
      <c r="D12" s="142">
        <v>46698</v>
      </c>
      <c r="E12" s="3"/>
      <c r="F12" s="3"/>
    </row>
    <row r="13" spans="2:6">
      <c r="B13" s="141" t="s">
        <v>1779</v>
      </c>
      <c r="C13" s="83">
        <v>16.373170000000002</v>
      </c>
      <c r="D13" s="142">
        <v>46022</v>
      </c>
      <c r="E13" s="3"/>
      <c r="F13" s="3"/>
    </row>
    <row r="14" spans="2:6">
      <c r="B14" s="141" t="s">
        <v>1780</v>
      </c>
      <c r="C14" s="83">
        <v>0.38295062892694998</v>
      </c>
      <c r="D14" s="142">
        <v>45094</v>
      </c>
    </row>
    <row r="15" spans="2:6">
      <c r="B15" s="141" t="s">
        <v>1781</v>
      </c>
      <c r="C15" s="83">
        <v>11.630993849890061</v>
      </c>
      <c r="D15" s="142">
        <v>46871</v>
      </c>
      <c r="E15" s="3"/>
      <c r="F15" s="3"/>
    </row>
    <row r="16" spans="2:6">
      <c r="B16" s="141" t="s">
        <v>1782</v>
      </c>
      <c r="C16" s="83">
        <v>0.36065582625446002</v>
      </c>
      <c r="D16" s="142">
        <v>48482</v>
      </c>
      <c r="E16" s="3"/>
      <c r="F16" s="3"/>
    </row>
    <row r="17" spans="2:4">
      <c r="B17" s="141" t="s">
        <v>1783</v>
      </c>
      <c r="C17" s="83">
        <v>1.31948289838559</v>
      </c>
      <c r="D17" s="142">
        <v>51774</v>
      </c>
    </row>
    <row r="18" spans="2:4">
      <c r="B18" s="141" t="s">
        <v>1784</v>
      </c>
      <c r="C18" s="83">
        <v>2.06191598243942</v>
      </c>
      <c r="D18" s="142">
        <v>46253</v>
      </c>
    </row>
    <row r="19" spans="2:4">
      <c r="B19" s="141" t="s">
        <v>1785</v>
      </c>
      <c r="C19" s="83">
        <v>23.787002483647377</v>
      </c>
      <c r="D19" s="142">
        <v>46022</v>
      </c>
    </row>
    <row r="20" spans="2:4">
      <c r="B20" s="141" t="s">
        <v>1786</v>
      </c>
      <c r="C20" s="83">
        <v>0.134337322629</v>
      </c>
      <c r="D20" s="142">
        <v>48844</v>
      </c>
    </row>
    <row r="21" spans="2:4">
      <c r="B21" s="141" t="s">
        <v>1787</v>
      </c>
      <c r="C21" s="83">
        <v>0.25621733068801</v>
      </c>
      <c r="D21" s="142">
        <v>45340</v>
      </c>
    </row>
    <row r="22" spans="2:4">
      <c r="B22" s="141" t="s">
        <v>1788</v>
      </c>
      <c r="C22" s="83">
        <v>43.168656553682041</v>
      </c>
      <c r="D22" s="142">
        <v>45935</v>
      </c>
    </row>
    <row r="23" spans="2:4">
      <c r="B23" s="141" t="s">
        <v>1789</v>
      </c>
      <c r="C23" s="83">
        <v>0.53553879559838002</v>
      </c>
      <c r="D23" s="142">
        <v>52047</v>
      </c>
    </row>
    <row r="24" spans="2:4">
      <c r="B24" s="141" t="s">
        <v>1790</v>
      </c>
      <c r="C24" s="83">
        <v>2.7424500000000003</v>
      </c>
      <c r="D24" s="142">
        <v>45363</v>
      </c>
    </row>
    <row r="25" spans="2:4">
      <c r="B25" s="143" t="s">
        <v>1704</v>
      </c>
      <c r="C25" s="80">
        <v>14.5794962865833</v>
      </c>
      <c r="D25" s="144"/>
    </row>
    <row r="26" spans="2:4">
      <c r="B26" s="141" t="s">
        <v>1791</v>
      </c>
      <c r="C26" s="83">
        <v>1.8730675367753395</v>
      </c>
      <c r="D26" s="142">
        <v>45515</v>
      </c>
    </row>
    <row r="27" spans="2:4">
      <c r="B27" s="141" t="s">
        <v>1792</v>
      </c>
      <c r="C27" s="83">
        <v>0.31589</v>
      </c>
      <c r="D27" s="142">
        <v>45615</v>
      </c>
    </row>
    <row r="28" spans="2:4">
      <c r="B28" s="141" t="s">
        <v>1793</v>
      </c>
      <c r="C28" s="83">
        <v>4.5324113667184802</v>
      </c>
      <c r="D28" s="142">
        <v>46418</v>
      </c>
    </row>
    <row r="29" spans="2:4">
      <c r="B29" s="141" t="s">
        <v>1794</v>
      </c>
      <c r="C29" s="83">
        <v>3.64349213262E-2</v>
      </c>
      <c r="D29" s="142">
        <v>45126</v>
      </c>
    </row>
    <row r="30" spans="2:4">
      <c r="B30" s="141" t="s">
        <v>1795</v>
      </c>
      <c r="C30" s="83">
        <v>0.17805571763111999</v>
      </c>
      <c r="D30" s="142">
        <v>45371</v>
      </c>
    </row>
    <row r="31" spans="2:4">
      <c r="B31" s="141" t="s">
        <v>1796</v>
      </c>
      <c r="C31" s="83">
        <v>1.4967957490172101</v>
      </c>
      <c r="D31" s="142">
        <v>45187</v>
      </c>
    </row>
    <row r="32" spans="2:4">
      <c r="B32" s="141" t="s">
        <v>1797</v>
      </c>
      <c r="C32" s="83">
        <v>2.2111314360397198</v>
      </c>
      <c r="D32" s="142">
        <v>45602</v>
      </c>
    </row>
    <row r="33" spans="2:4">
      <c r="B33" s="141" t="s">
        <v>1798</v>
      </c>
      <c r="C33" s="83">
        <v>1.0700255143800901</v>
      </c>
      <c r="D33" s="142">
        <v>45031</v>
      </c>
    </row>
    <row r="34" spans="2:4">
      <c r="B34" s="141" t="s">
        <v>1799</v>
      </c>
      <c r="C34" s="83">
        <v>1.30357920072087</v>
      </c>
      <c r="D34" s="142">
        <v>45025</v>
      </c>
    </row>
    <row r="35" spans="2:4">
      <c r="B35" s="141" t="s">
        <v>1800</v>
      </c>
      <c r="C35" s="83">
        <v>0.54453158996390993</v>
      </c>
      <c r="D35" s="142">
        <v>46014</v>
      </c>
    </row>
    <row r="36" spans="2:4">
      <c r="B36" s="141" t="s">
        <v>1801</v>
      </c>
      <c r="C36" s="83">
        <v>1.0175732540103599</v>
      </c>
      <c r="D36" s="142">
        <v>45830</v>
      </c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119"/>
      <c r="C109" s="120"/>
      <c r="D109" s="120"/>
    </row>
    <row r="110" spans="2:4">
      <c r="B110" s="119"/>
      <c r="C110" s="120"/>
      <c r="D110" s="120"/>
    </row>
    <row r="111" spans="2:4">
      <c r="B111" s="119"/>
      <c r="C111" s="120"/>
      <c r="D111" s="120"/>
    </row>
    <row r="112" spans="2:4">
      <c r="B112" s="119"/>
      <c r="C112" s="120"/>
      <c r="D112" s="120"/>
    </row>
    <row r="113" spans="2:4">
      <c r="B113" s="119"/>
      <c r="C113" s="120"/>
      <c r="D113" s="120"/>
    </row>
    <row r="114" spans="2:4">
      <c r="B114" s="119"/>
      <c r="C114" s="120"/>
      <c r="D114" s="120"/>
    </row>
    <row r="115" spans="2:4">
      <c r="B115" s="119"/>
      <c r="C115" s="120"/>
      <c r="D115" s="120"/>
    </row>
    <row r="116" spans="2:4">
      <c r="B116" s="119"/>
      <c r="C116" s="120"/>
      <c r="D116" s="120"/>
    </row>
    <row r="117" spans="2:4">
      <c r="B117" s="119"/>
      <c r="C117" s="120"/>
      <c r="D117" s="120"/>
    </row>
    <row r="118" spans="2:4">
      <c r="B118" s="119"/>
      <c r="C118" s="120"/>
      <c r="D118" s="120"/>
    </row>
    <row r="119" spans="2:4">
      <c r="B119" s="119"/>
      <c r="C119" s="120"/>
      <c r="D119" s="120"/>
    </row>
    <row r="120" spans="2:4">
      <c r="B120" s="119"/>
      <c r="C120" s="120"/>
      <c r="D120" s="120"/>
    </row>
    <row r="121" spans="2:4">
      <c r="B121" s="119"/>
      <c r="C121" s="120"/>
      <c r="D121" s="120"/>
    </row>
    <row r="122" spans="2:4">
      <c r="B122" s="119"/>
      <c r="C122" s="120"/>
      <c r="D122" s="120"/>
    </row>
    <row r="123" spans="2:4">
      <c r="B123" s="119"/>
      <c r="C123" s="120"/>
      <c r="D123" s="120"/>
    </row>
    <row r="124" spans="2:4">
      <c r="B124" s="119"/>
      <c r="C124" s="120"/>
      <c r="D124" s="120"/>
    </row>
    <row r="125" spans="2:4">
      <c r="B125" s="119"/>
      <c r="C125" s="120"/>
      <c r="D125" s="120"/>
    </row>
    <row r="126" spans="2:4">
      <c r="B126" s="119"/>
      <c r="C126" s="120"/>
      <c r="D126" s="120"/>
    </row>
    <row r="127" spans="2:4">
      <c r="B127" s="119"/>
      <c r="C127" s="120"/>
      <c r="D127" s="120"/>
    </row>
    <row r="128" spans="2:4">
      <c r="B128" s="119"/>
      <c r="C128" s="120"/>
      <c r="D128" s="120"/>
    </row>
    <row r="129" spans="2:4">
      <c r="B129" s="119"/>
      <c r="C129" s="120"/>
      <c r="D129" s="120"/>
    </row>
    <row r="130" spans="2:4">
      <c r="B130" s="119"/>
      <c r="C130" s="120"/>
      <c r="D130" s="120"/>
    </row>
    <row r="131" spans="2:4">
      <c r="B131" s="119"/>
      <c r="C131" s="120"/>
      <c r="D131" s="120"/>
    </row>
    <row r="132" spans="2:4">
      <c r="B132" s="119"/>
      <c r="C132" s="120"/>
      <c r="D132" s="120"/>
    </row>
    <row r="133" spans="2:4">
      <c r="B133" s="119"/>
      <c r="C133" s="120"/>
      <c r="D133" s="120"/>
    </row>
    <row r="134" spans="2:4">
      <c r="B134" s="119"/>
      <c r="C134" s="120"/>
      <c r="D134" s="120"/>
    </row>
    <row r="135" spans="2:4">
      <c r="B135" s="119"/>
      <c r="C135" s="120"/>
      <c r="D135" s="120"/>
    </row>
    <row r="136" spans="2:4">
      <c r="B136" s="119"/>
      <c r="C136" s="120"/>
      <c r="D136" s="120"/>
    </row>
    <row r="137" spans="2:4">
      <c r="B137" s="119"/>
      <c r="C137" s="120"/>
      <c r="D137" s="120"/>
    </row>
    <row r="138" spans="2:4">
      <c r="B138" s="119"/>
      <c r="C138" s="120"/>
      <c r="D138" s="120"/>
    </row>
    <row r="139" spans="2:4">
      <c r="B139" s="119"/>
      <c r="C139" s="120"/>
      <c r="D139" s="120"/>
    </row>
    <row r="140" spans="2:4">
      <c r="B140" s="119"/>
      <c r="C140" s="120"/>
      <c r="D140" s="120"/>
    </row>
    <row r="141" spans="2:4">
      <c r="B141" s="119"/>
      <c r="C141" s="120"/>
      <c r="D141" s="120"/>
    </row>
    <row r="142" spans="2:4">
      <c r="B142" s="119"/>
      <c r="C142" s="120"/>
      <c r="D142" s="120"/>
    </row>
    <row r="143" spans="2:4">
      <c r="B143" s="119"/>
      <c r="C143" s="120"/>
      <c r="D143" s="120"/>
    </row>
    <row r="144" spans="2:4">
      <c r="B144" s="119"/>
      <c r="C144" s="120"/>
      <c r="D144" s="120"/>
    </row>
    <row r="145" spans="2:4">
      <c r="B145" s="119"/>
      <c r="C145" s="120"/>
      <c r="D145" s="120"/>
    </row>
    <row r="146" spans="2:4">
      <c r="B146" s="119"/>
      <c r="C146" s="120"/>
      <c r="D146" s="120"/>
    </row>
    <row r="147" spans="2:4">
      <c r="B147" s="119"/>
      <c r="C147" s="120"/>
      <c r="D147" s="120"/>
    </row>
    <row r="148" spans="2:4">
      <c r="B148" s="119"/>
      <c r="C148" s="120"/>
      <c r="D148" s="120"/>
    </row>
    <row r="149" spans="2:4">
      <c r="B149" s="119"/>
      <c r="C149" s="120"/>
      <c r="D149" s="120"/>
    </row>
    <row r="150" spans="2:4">
      <c r="B150" s="119"/>
      <c r="C150" s="120"/>
      <c r="D150" s="120"/>
    </row>
    <row r="151" spans="2:4">
      <c r="B151" s="119"/>
      <c r="C151" s="120"/>
      <c r="D151" s="120"/>
    </row>
    <row r="152" spans="2:4">
      <c r="B152" s="119"/>
      <c r="C152" s="120"/>
      <c r="D152" s="120"/>
    </row>
    <row r="153" spans="2:4">
      <c r="B153" s="119"/>
      <c r="C153" s="120"/>
      <c r="D153" s="120"/>
    </row>
    <row r="154" spans="2:4">
      <c r="B154" s="119"/>
      <c r="C154" s="120"/>
      <c r="D154" s="120"/>
    </row>
    <row r="155" spans="2:4">
      <c r="B155" s="119"/>
      <c r="C155" s="120"/>
      <c r="D155" s="120"/>
    </row>
    <row r="156" spans="2:4">
      <c r="B156" s="119"/>
      <c r="C156" s="120"/>
      <c r="D156" s="120"/>
    </row>
    <row r="157" spans="2:4">
      <c r="B157" s="119"/>
      <c r="C157" s="120"/>
      <c r="D157" s="120"/>
    </row>
    <row r="158" spans="2:4">
      <c r="B158" s="119"/>
      <c r="C158" s="120"/>
      <c r="D158" s="120"/>
    </row>
    <row r="159" spans="2:4">
      <c r="B159" s="119"/>
      <c r="C159" s="120"/>
      <c r="D159" s="120"/>
    </row>
    <row r="160" spans="2:4">
      <c r="B160" s="119"/>
      <c r="C160" s="120"/>
      <c r="D160" s="120"/>
    </row>
    <row r="161" spans="2:4">
      <c r="B161" s="119"/>
      <c r="C161" s="120"/>
      <c r="D161" s="120"/>
    </row>
    <row r="162" spans="2:4">
      <c r="B162" s="119"/>
      <c r="C162" s="120"/>
      <c r="D162" s="120"/>
    </row>
    <row r="163" spans="2:4">
      <c r="B163" s="119"/>
      <c r="C163" s="120"/>
      <c r="D163" s="120"/>
    </row>
    <row r="164" spans="2:4">
      <c r="B164" s="119"/>
      <c r="C164" s="120"/>
      <c r="D164" s="120"/>
    </row>
    <row r="165" spans="2:4">
      <c r="B165" s="119"/>
      <c r="C165" s="120"/>
      <c r="D165" s="120"/>
    </row>
    <row r="166" spans="2:4">
      <c r="B166" s="119"/>
      <c r="C166" s="120"/>
      <c r="D166" s="120"/>
    </row>
    <row r="167" spans="2:4">
      <c r="B167" s="119"/>
      <c r="C167" s="120"/>
      <c r="D167" s="120"/>
    </row>
    <row r="168" spans="2:4">
      <c r="B168" s="119"/>
      <c r="C168" s="120"/>
      <c r="D168" s="120"/>
    </row>
    <row r="169" spans="2:4">
      <c r="B169" s="119"/>
      <c r="C169" s="120"/>
      <c r="D169" s="120"/>
    </row>
    <row r="170" spans="2:4">
      <c r="B170" s="119"/>
      <c r="C170" s="120"/>
      <c r="D170" s="120"/>
    </row>
    <row r="171" spans="2:4">
      <c r="B171" s="119"/>
      <c r="C171" s="120"/>
      <c r="D171" s="120"/>
    </row>
    <row r="172" spans="2:4">
      <c r="B172" s="119"/>
      <c r="C172" s="120"/>
      <c r="D172" s="120"/>
    </row>
    <row r="173" spans="2:4">
      <c r="B173" s="119"/>
      <c r="C173" s="120"/>
      <c r="D173" s="120"/>
    </row>
    <row r="174" spans="2:4">
      <c r="B174" s="119"/>
      <c r="C174" s="120"/>
      <c r="D174" s="120"/>
    </row>
    <row r="175" spans="2:4">
      <c r="B175" s="119"/>
      <c r="C175" s="120"/>
      <c r="D175" s="120"/>
    </row>
    <row r="176" spans="2:4">
      <c r="B176" s="119"/>
      <c r="C176" s="120"/>
      <c r="D176" s="120"/>
    </row>
    <row r="177" spans="2:4">
      <c r="B177" s="119"/>
      <c r="C177" s="120"/>
      <c r="D177" s="120"/>
    </row>
    <row r="178" spans="2:4">
      <c r="B178" s="119"/>
      <c r="C178" s="120"/>
      <c r="D178" s="120"/>
    </row>
    <row r="179" spans="2:4">
      <c r="B179" s="119"/>
      <c r="C179" s="120"/>
      <c r="D179" s="120"/>
    </row>
    <row r="180" spans="2:4">
      <c r="B180" s="119"/>
      <c r="C180" s="120"/>
      <c r="D180" s="120"/>
    </row>
    <row r="181" spans="2:4">
      <c r="B181" s="119"/>
      <c r="C181" s="120"/>
      <c r="D181" s="120"/>
    </row>
    <row r="182" spans="2:4">
      <c r="B182" s="119"/>
      <c r="C182" s="120"/>
      <c r="D182" s="120"/>
    </row>
    <row r="183" spans="2:4">
      <c r="B183" s="119"/>
      <c r="C183" s="120"/>
      <c r="D183" s="120"/>
    </row>
    <row r="184" spans="2:4">
      <c r="B184" s="119"/>
      <c r="C184" s="120"/>
      <c r="D184" s="120"/>
    </row>
    <row r="185" spans="2:4">
      <c r="B185" s="119"/>
      <c r="C185" s="120"/>
      <c r="D185" s="120"/>
    </row>
    <row r="186" spans="2:4">
      <c r="B186" s="119"/>
      <c r="C186" s="120"/>
      <c r="D186" s="120"/>
    </row>
    <row r="187" spans="2:4">
      <c r="B187" s="119"/>
      <c r="C187" s="120"/>
      <c r="D187" s="120"/>
    </row>
    <row r="188" spans="2:4">
      <c r="B188" s="119"/>
      <c r="C188" s="120"/>
      <c r="D188" s="120"/>
    </row>
    <row r="189" spans="2:4">
      <c r="B189" s="119"/>
      <c r="C189" s="120"/>
      <c r="D189" s="120"/>
    </row>
    <row r="190" spans="2:4">
      <c r="B190" s="119"/>
      <c r="C190" s="120"/>
      <c r="D190" s="120"/>
    </row>
    <row r="191" spans="2:4">
      <c r="B191" s="119"/>
      <c r="C191" s="120"/>
      <c r="D191" s="120"/>
    </row>
    <row r="192" spans="2:4">
      <c r="B192" s="119"/>
      <c r="C192" s="120"/>
      <c r="D192" s="120"/>
    </row>
    <row r="193" spans="2:4">
      <c r="B193" s="119"/>
      <c r="C193" s="120"/>
      <c r="D193" s="120"/>
    </row>
    <row r="194" spans="2:4">
      <c r="B194" s="119"/>
      <c r="C194" s="120"/>
      <c r="D194" s="120"/>
    </row>
    <row r="195" spans="2:4">
      <c r="B195" s="119"/>
      <c r="C195" s="120"/>
      <c r="D195" s="120"/>
    </row>
    <row r="196" spans="2:4">
      <c r="B196" s="119"/>
      <c r="C196" s="120"/>
      <c r="D196" s="120"/>
    </row>
    <row r="197" spans="2:4">
      <c r="B197" s="119"/>
      <c r="C197" s="120"/>
      <c r="D197" s="120"/>
    </row>
    <row r="198" spans="2:4">
      <c r="B198" s="119"/>
      <c r="C198" s="120"/>
      <c r="D198" s="120"/>
    </row>
    <row r="199" spans="2:4">
      <c r="B199" s="119"/>
      <c r="C199" s="120"/>
      <c r="D199" s="120"/>
    </row>
    <row r="200" spans="2:4">
      <c r="B200" s="119"/>
      <c r="C200" s="120"/>
      <c r="D200" s="120"/>
    </row>
    <row r="201" spans="2:4">
      <c r="B201" s="119"/>
      <c r="C201" s="120"/>
      <c r="D201" s="120"/>
    </row>
    <row r="202" spans="2:4">
      <c r="B202" s="119"/>
      <c r="C202" s="120"/>
      <c r="D202" s="120"/>
    </row>
    <row r="203" spans="2:4">
      <c r="B203" s="119"/>
      <c r="C203" s="120"/>
      <c r="D203" s="120"/>
    </row>
    <row r="204" spans="2:4">
      <c r="B204" s="119"/>
      <c r="C204" s="120"/>
      <c r="D204" s="120"/>
    </row>
    <row r="205" spans="2:4">
      <c r="B205" s="119"/>
      <c r="C205" s="120"/>
      <c r="D205" s="120"/>
    </row>
    <row r="206" spans="2:4">
      <c r="B206" s="119"/>
      <c r="C206" s="120"/>
      <c r="D206" s="120"/>
    </row>
    <row r="207" spans="2:4">
      <c r="B207" s="119"/>
      <c r="C207" s="120"/>
      <c r="D207" s="120"/>
    </row>
    <row r="208" spans="2:4">
      <c r="B208" s="119"/>
      <c r="C208" s="120"/>
      <c r="D208" s="120"/>
    </row>
    <row r="209" spans="2:4">
      <c r="B209" s="119"/>
      <c r="C209" s="120"/>
      <c r="D209" s="120"/>
    </row>
    <row r="210" spans="2:4">
      <c r="B210" s="119"/>
      <c r="C210" s="120"/>
      <c r="D210" s="120"/>
    </row>
    <row r="211" spans="2:4">
      <c r="B211" s="119"/>
      <c r="C211" s="120"/>
      <c r="D211" s="120"/>
    </row>
    <row r="212" spans="2:4">
      <c r="B212" s="119"/>
      <c r="C212" s="120"/>
      <c r="D212" s="120"/>
    </row>
    <row r="213" spans="2:4">
      <c r="B213" s="119"/>
      <c r="C213" s="120"/>
      <c r="D213" s="120"/>
    </row>
    <row r="214" spans="2:4">
      <c r="B214" s="119"/>
      <c r="C214" s="120"/>
      <c r="D214" s="120"/>
    </row>
    <row r="215" spans="2:4">
      <c r="B215" s="119"/>
      <c r="C215" s="120"/>
      <c r="D215" s="120"/>
    </row>
    <row r="216" spans="2:4">
      <c r="B216" s="119"/>
      <c r="C216" s="120"/>
      <c r="D216" s="120"/>
    </row>
    <row r="217" spans="2:4">
      <c r="B217" s="119"/>
      <c r="C217" s="120"/>
      <c r="D217" s="120"/>
    </row>
    <row r="218" spans="2:4">
      <c r="B218" s="119"/>
      <c r="C218" s="120"/>
      <c r="D218" s="120"/>
    </row>
    <row r="219" spans="2:4">
      <c r="B219" s="119"/>
      <c r="C219" s="120"/>
      <c r="D219" s="120"/>
    </row>
    <row r="220" spans="2:4">
      <c r="B220" s="119"/>
      <c r="C220" s="120"/>
      <c r="D220" s="120"/>
    </row>
    <row r="221" spans="2:4">
      <c r="B221" s="119"/>
      <c r="C221" s="120"/>
      <c r="D221" s="120"/>
    </row>
    <row r="222" spans="2:4">
      <c r="B222" s="119"/>
      <c r="C222" s="120"/>
      <c r="D222" s="120"/>
    </row>
    <row r="223" spans="2:4">
      <c r="B223" s="119"/>
      <c r="C223" s="120"/>
      <c r="D223" s="120"/>
    </row>
    <row r="224" spans="2:4">
      <c r="B224" s="119"/>
      <c r="C224" s="120"/>
      <c r="D224" s="120"/>
    </row>
    <row r="225" spans="2:4">
      <c r="B225" s="119"/>
      <c r="C225" s="120"/>
      <c r="D225" s="120"/>
    </row>
    <row r="226" spans="2:4">
      <c r="B226" s="119"/>
      <c r="C226" s="120"/>
      <c r="D226" s="120"/>
    </row>
    <row r="227" spans="2:4">
      <c r="B227" s="119"/>
      <c r="C227" s="120"/>
      <c r="D227" s="120"/>
    </row>
    <row r="228" spans="2:4">
      <c r="B228" s="119"/>
      <c r="C228" s="120"/>
      <c r="D228" s="120"/>
    </row>
    <row r="229" spans="2:4">
      <c r="B229" s="119"/>
      <c r="C229" s="120"/>
      <c r="D229" s="120"/>
    </row>
    <row r="230" spans="2:4">
      <c r="B230" s="119"/>
      <c r="C230" s="120"/>
      <c r="D230" s="120"/>
    </row>
    <row r="231" spans="2:4">
      <c r="B231" s="119"/>
      <c r="C231" s="120"/>
      <c r="D231" s="120"/>
    </row>
    <row r="232" spans="2:4">
      <c r="B232" s="119"/>
      <c r="C232" s="120"/>
      <c r="D232" s="120"/>
    </row>
    <row r="233" spans="2:4">
      <c r="B233" s="119"/>
      <c r="C233" s="120"/>
      <c r="D233" s="120"/>
    </row>
    <row r="234" spans="2:4">
      <c r="B234" s="119"/>
      <c r="C234" s="120"/>
      <c r="D234" s="120"/>
    </row>
    <row r="235" spans="2:4">
      <c r="B235" s="119"/>
      <c r="C235" s="120"/>
      <c r="D235" s="120"/>
    </row>
    <row r="236" spans="2:4">
      <c r="B236" s="119"/>
      <c r="C236" s="120"/>
      <c r="D236" s="120"/>
    </row>
    <row r="237" spans="2:4">
      <c r="B237" s="119"/>
      <c r="C237" s="120"/>
      <c r="D237" s="120"/>
    </row>
    <row r="238" spans="2:4">
      <c r="B238" s="119"/>
      <c r="C238" s="120"/>
      <c r="D238" s="120"/>
    </row>
    <row r="239" spans="2:4">
      <c r="B239" s="119"/>
      <c r="C239" s="120"/>
      <c r="D239" s="120"/>
    </row>
    <row r="240" spans="2:4">
      <c r="B240" s="119"/>
      <c r="C240" s="120"/>
      <c r="D240" s="120"/>
    </row>
    <row r="241" spans="2:4">
      <c r="B241" s="119"/>
      <c r="C241" s="120"/>
      <c r="D241" s="120"/>
    </row>
    <row r="242" spans="2:4">
      <c r="B242" s="119"/>
      <c r="C242" s="120"/>
      <c r="D242" s="120"/>
    </row>
    <row r="243" spans="2:4">
      <c r="B243" s="119"/>
      <c r="C243" s="120"/>
      <c r="D243" s="120"/>
    </row>
    <row r="244" spans="2:4">
      <c r="B244" s="119"/>
      <c r="C244" s="120"/>
      <c r="D244" s="120"/>
    </row>
    <row r="245" spans="2:4">
      <c r="B245" s="119"/>
      <c r="C245" s="120"/>
      <c r="D245" s="120"/>
    </row>
    <row r="246" spans="2:4">
      <c r="B246" s="119"/>
      <c r="C246" s="120"/>
      <c r="D246" s="120"/>
    </row>
    <row r="247" spans="2:4">
      <c r="B247" s="119"/>
      <c r="C247" s="120"/>
      <c r="D247" s="120"/>
    </row>
    <row r="248" spans="2:4">
      <c r="B248" s="119"/>
      <c r="C248" s="120"/>
      <c r="D248" s="120"/>
    </row>
    <row r="249" spans="2:4">
      <c r="B249" s="119"/>
      <c r="C249" s="120"/>
      <c r="D249" s="120"/>
    </row>
    <row r="250" spans="2:4">
      <c r="B250" s="119"/>
      <c r="C250" s="120"/>
      <c r="D250" s="120"/>
    </row>
    <row r="251" spans="2:4">
      <c r="B251" s="119"/>
      <c r="C251" s="120"/>
      <c r="D251" s="120"/>
    </row>
    <row r="252" spans="2:4">
      <c r="B252" s="119"/>
      <c r="C252" s="120"/>
      <c r="D252" s="120"/>
    </row>
    <row r="253" spans="2:4">
      <c r="B253" s="119"/>
      <c r="C253" s="120"/>
      <c r="D253" s="120"/>
    </row>
    <row r="254" spans="2:4">
      <c r="B254" s="119"/>
      <c r="C254" s="120"/>
      <c r="D254" s="120"/>
    </row>
    <row r="255" spans="2:4">
      <c r="B255" s="119"/>
      <c r="C255" s="120"/>
      <c r="D255" s="120"/>
    </row>
    <row r="256" spans="2:4">
      <c r="B256" s="119"/>
      <c r="C256" s="120"/>
      <c r="D256" s="120"/>
    </row>
    <row r="257" spans="2:4">
      <c r="B257" s="119"/>
      <c r="C257" s="120"/>
      <c r="D257" s="120"/>
    </row>
    <row r="258" spans="2:4">
      <c r="B258" s="119"/>
      <c r="C258" s="120"/>
      <c r="D258" s="120"/>
    </row>
    <row r="259" spans="2:4">
      <c r="B259" s="119"/>
      <c r="C259" s="120"/>
      <c r="D259" s="120"/>
    </row>
    <row r="260" spans="2:4">
      <c r="B260" s="119"/>
      <c r="C260" s="120"/>
      <c r="D260" s="120"/>
    </row>
    <row r="261" spans="2:4">
      <c r="B261" s="119"/>
      <c r="C261" s="120"/>
      <c r="D261" s="120"/>
    </row>
    <row r="262" spans="2:4">
      <c r="B262" s="119"/>
      <c r="C262" s="120"/>
      <c r="D262" s="120"/>
    </row>
    <row r="263" spans="2:4">
      <c r="B263" s="119"/>
      <c r="C263" s="120"/>
      <c r="D263" s="120"/>
    </row>
    <row r="264" spans="2:4">
      <c r="B264" s="119"/>
      <c r="C264" s="120"/>
      <c r="D264" s="120"/>
    </row>
    <row r="265" spans="2:4">
      <c r="B265" s="119"/>
      <c r="C265" s="120"/>
      <c r="D265" s="120"/>
    </row>
    <row r="266" spans="2:4">
      <c r="B266" s="119"/>
      <c r="C266" s="120"/>
      <c r="D266" s="120"/>
    </row>
    <row r="267" spans="2:4">
      <c r="B267" s="119"/>
      <c r="C267" s="120"/>
      <c r="D267" s="120"/>
    </row>
    <row r="268" spans="2:4">
      <c r="B268" s="119"/>
      <c r="C268" s="120"/>
      <c r="D268" s="120"/>
    </row>
    <row r="269" spans="2:4">
      <c r="B269" s="119"/>
      <c r="C269" s="120"/>
      <c r="D269" s="120"/>
    </row>
    <row r="270" spans="2:4">
      <c r="B270" s="119"/>
      <c r="C270" s="120"/>
      <c r="D270" s="120"/>
    </row>
    <row r="271" spans="2:4">
      <c r="B271" s="119"/>
      <c r="C271" s="120"/>
      <c r="D271" s="120"/>
    </row>
    <row r="272" spans="2:4">
      <c r="B272" s="119"/>
      <c r="C272" s="120"/>
      <c r="D272" s="120"/>
    </row>
    <row r="273" spans="2:4">
      <c r="B273" s="119"/>
      <c r="C273" s="120"/>
      <c r="D273" s="120"/>
    </row>
    <row r="274" spans="2:4">
      <c r="B274" s="119"/>
      <c r="C274" s="120"/>
      <c r="D274" s="120"/>
    </row>
    <row r="275" spans="2:4">
      <c r="B275" s="119"/>
      <c r="C275" s="120"/>
      <c r="D275" s="120"/>
    </row>
    <row r="276" spans="2:4">
      <c r="B276" s="119"/>
      <c r="C276" s="120"/>
      <c r="D276" s="120"/>
    </row>
    <row r="277" spans="2:4">
      <c r="B277" s="119"/>
      <c r="C277" s="120"/>
      <c r="D277" s="120"/>
    </row>
    <row r="278" spans="2:4">
      <c r="B278" s="119"/>
      <c r="C278" s="120"/>
      <c r="D278" s="120"/>
    </row>
    <row r="279" spans="2:4">
      <c r="B279" s="119"/>
      <c r="C279" s="120"/>
      <c r="D279" s="120"/>
    </row>
    <row r="280" spans="2:4">
      <c r="B280" s="119"/>
      <c r="C280" s="120"/>
      <c r="D280" s="120"/>
    </row>
    <row r="281" spans="2:4">
      <c r="B281" s="119"/>
      <c r="C281" s="120"/>
      <c r="D281" s="120"/>
    </row>
    <row r="282" spans="2:4">
      <c r="B282" s="119"/>
      <c r="C282" s="120"/>
      <c r="D282" s="120"/>
    </row>
    <row r="283" spans="2:4">
      <c r="B283" s="119"/>
      <c r="C283" s="120"/>
      <c r="D283" s="120"/>
    </row>
    <row r="284" spans="2:4">
      <c r="B284" s="119"/>
      <c r="C284" s="120"/>
      <c r="D284" s="120"/>
    </row>
    <row r="285" spans="2:4">
      <c r="B285" s="119"/>
      <c r="C285" s="120"/>
      <c r="D285" s="120"/>
    </row>
    <row r="286" spans="2:4">
      <c r="B286" s="119"/>
      <c r="C286" s="120"/>
      <c r="D286" s="120"/>
    </row>
    <row r="287" spans="2:4">
      <c r="B287" s="119"/>
      <c r="C287" s="120"/>
      <c r="D287" s="120"/>
    </row>
    <row r="288" spans="2:4">
      <c r="B288" s="119"/>
      <c r="C288" s="120"/>
      <c r="D288" s="120"/>
    </row>
    <row r="289" spans="2:4">
      <c r="B289" s="119"/>
      <c r="C289" s="120"/>
      <c r="D289" s="120"/>
    </row>
    <row r="290" spans="2:4">
      <c r="B290" s="119"/>
      <c r="C290" s="120"/>
      <c r="D290" s="120"/>
    </row>
    <row r="291" spans="2:4">
      <c r="B291" s="119"/>
      <c r="C291" s="120"/>
      <c r="D291" s="120"/>
    </row>
    <row r="292" spans="2:4">
      <c r="B292" s="119"/>
      <c r="C292" s="120"/>
      <c r="D292" s="120"/>
    </row>
    <row r="293" spans="2:4">
      <c r="B293" s="119"/>
      <c r="C293" s="120"/>
      <c r="D293" s="120"/>
    </row>
    <row r="294" spans="2:4">
      <c r="B294" s="119"/>
      <c r="C294" s="120"/>
      <c r="D294" s="120"/>
    </row>
    <row r="295" spans="2:4">
      <c r="B295" s="119"/>
      <c r="C295" s="120"/>
      <c r="D295" s="120"/>
    </row>
    <row r="296" spans="2:4">
      <c r="B296" s="119"/>
      <c r="C296" s="120"/>
      <c r="D296" s="120"/>
    </row>
    <row r="297" spans="2:4">
      <c r="B297" s="119"/>
      <c r="C297" s="120"/>
      <c r="D297" s="120"/>
    </row>
    <row r="298" spans="2:4">
      <c r="B298" s="119"/>
      <c r="C298" s="120"/>
      <c r="D298" s="120"/>
    </row>
    <row r="299" spans="2:4">
      <c r="B299" s="119"/>
      <c r="C299" s="120"/>
      <c r="D299" s="120"/>
    </row>
    <row r="300" spans="2:4">
      <c r="B300" s="119"/>
      <c r="C300" s="120"/>
      <c r="D300" s="120"/>
    </row>
    <row r="301" spans="2:4">
      <c r="B301" s="119"/>
      <c r="C301" s="120"/>
      <c r="D301" s="120"/>
    </row>
    <row r="302" spans="2:4">
      <c r="B302" s="119"/>
      <c r="C302" s="120"/>
      <c r="D302" s="120"/>
    </row>
    <row r="303" spans="2:4">
      <c r="B303" s="119"/>
      <c r="C303" s="120"/>
      <c r="D303" s="120"/>
    </row>
    <row r="304" spans="2:4">
      <c r="B304" s="119"/>
      <c r="C304" s="120"/>
      <c r="D304" s="120"/>
    </row>
    <row r="305" spans="2:4">
      <c r="B305" s="119"/>
      <c r="C305" s="120"/>
      <c r="D305" s="120"/>
    </row>
    <row r="306" spans="2:4">
      <c r="B306" s="119"/>
      <c r="C306" s="120"/>
      <c r="D306" s="120"/>
    </row>
    <row r="307" spans="2:4">
      <c r="B307" s="119"/>
      <c r="C307" s="120"/>
      <c r="D307" s="120"/>
    </row>
    <row r="308" spans="2:4">
      <c r="B308" s="119"/>
      <c r="C308" s="120"/>
      <c r="D308" s="120"/>
    </row>
    <row r="309" spans="2:4">
      <c r="B309" s="119"/>
      <c r="C309" s="120"/>
      <c r="D309" s="120"/>
    </row>
    <row r="310" spans="2:4">
      <c r="B310" s="119"/>
      <c r="C310" s="120"/>
      <c r="D310" s="120"/>
    </row>
    <row r="311" spans="2:4">
      <c r="B311" s="119"/>
      <c r="C311" s="120"/>
      <c r="D311" s="120"/>
    </row>
    <row r="312" spans="2:4">
      <c r="B312" s="119"/>
      <c r="C312" s="120"/>
      <c r="D312" s="120"/>
    </row>
    <row r="313" spans="2:4">
      <c r="B313" s="119"/>
      <c r="C313" s="120"/>
      <c r="D313" s="120"/>
    </row>
    <row r="314" spans="2:4">
      <c r="B314" s="119"/>
      <c r="C314" s="120"/>
      <c r="D314" s="120"/>
    </row>
    <row r="315" spans="2:4">
      <c r="B315" s="119"/>
      <c r="C315" s="120"/>
      <c r="D315" s="120"/>
    </row>
    <row r="316" spans="2:4">
      <c r="B316" s="119"/>
      <c r="C316" s="120"/>
      <c r="D316" s="120"/>
    </row>
    <row r="317" spans="2:4">
      <c r="B317" s="119"/>
      <c r="C317" s="120"/>
      <c r="D317" s="120"/>
    </row>
    <row r="318" spans="2:4">
      <c r="B318" s="119"/>
      <c r="C318" s="120"/>
      <c r="D318" s="120"/>
    </row>
    <row r="319" spans="2:4">
      <c r="B319" s="119"/>
      <c r="C319" s="120"/>
      <c r="D319" s="120"/>
    </row>
    <row r="320" spans="2:4">
      <c r="B320" s="119"/>
      <c r="C320" s="120"/>
      <c r="D320" s="120"/>
    </row>
    <row r="321" spans="2:4">
      <c r="B321" s="119"/>
      <c r="C321" s="120"/>
      <c r="D321" s="120"/>
    </row>
    <row r="322" spans="2:4">
      <c r="B322" s="119"/>
      <c r="C322" s="120"/>
      <c r="D322" s="120"/>
    </row>
    <row r="323" spans="2:4">
      <c r="B323" s="119"/>
      <c r="C323" s="120"/>
      <c r="D323" s="120"/>
    </row>
    <row r="324" spans="2:4">
      <c r="B324" s="119"/>
      <c r="C324" s="120"/>
      <c r="D324" s="120"/>
    </row>
    <row r="325" spans="2:4">
      <c r="B325" s="119"/>
      <c r="C325" s="120"/>
      <c r="D325" s="120"/>
    </row>
    <row r="326" spans="2:4">
      <c r="B326" s="119"/>
      <c r="C326" s="120"/>
      <c r="D326" s="120"/>
    </row>
    <row r="327" spans="2:4">
      <c r="B327" s="119"/>
      <c r="C327" s="120"/>
      <c r="D327" s="120"/>
    </row>
    <row r="328" spans="2:4">
      <c r="B328" s="119"/>
      <c r="C328" s="120"/>
      <c r="D328" s="120"/>
    </row>
    <row r="329" spans="2:4">
      <c r="B329" s="119"/>
      <c r="C329" s="120"/>
      <c r="D329" s="120"/>
    </row>
    <row r="330" spans="2:4">
      <c r="B330" s="119"/>
      <c r="C330" s="120"/>
      <c r="D330" s="120"/>
    </row>
    <row r="331" spans="2:4">
      <c r="B331" s="119"/>
      <c r="C331" s="120"/>
      <c r="D331" s="120"/>
    </row>
    <row r="332" spans="2:4">
      <c r="B332" s="119"/>
      <c r="C332" s="120"/>
      <c r="D332" s="120"/>
    </row>
    <row r="333" spans="2:4">
      <c r="B333" s="119"/>
      <c r="C333" s="120"/>
      <c r="D333" s="120"/>
    </row>
    <row r="334" spans="2:4">
      <c r="B334" s="119"/>
      <c r="C334" s="120"/>
      <c r="D334" s="120"/>
    </row>
    <row r="335" spans="2:4">
      <c r="B335" s="119"/>
      <c r="C335" s="120"/>
      <c r="D335" s="120"/>
    </row>
    <row r="336" spans="2:4">
      <c r="B336" s="119"/>
      <c r="C336" s="120"/>
      <c r="D336" s="120"/>
    </row>
    <row r="337" spans="2:4">
      <c r="B337" s="119"/>
      <c r="C337" s="120"/>
      <c r="D337" s="120"/>
    </row>
    <row r="338" spans="2:4">
      <c r="B338" s="119"/>
      <c r="C338" s="120"/>
      <c r="D338" s="120"/>
    </row>
    <row r="339" spans="2:4">
      <c r="B339" s="119"/>
      <c r="C339" s="120"/>
      <c r="D339" s="120"/>
    </row>
    <row r="340" spans="2:4">
      <c r="B340" s="119"/>
      <c r="C340" s="120"/>
      <c r="D340" s="120"/>
    </row>
    <row r="341" spans="2:4">
      <c r="B341" s="119"/>
      <c r="C341" s="120"/>
      <c r="D341" s="120"/>
    </row>
    <row r="342" spans="2:4">
      <c r="B342" s="119"/>
      <c r="C342" s="120"/>
      <c r="D342" s="120"/>
    </row>
    <row r="343" spans="2:4">
      <c r="B343" s="119"/>
      <c r="C343" s="120"/>
      <c r="D343" s="120"/>
    </row>
    <row r="344" spans="2:4">
      <c r="B344" s="119"/>
      <c r="C344" s="120"/>
      <c r="D344" s="120"/>
    </row>
    <row r="345" spans="2:4">
      <c r="B345" s="119"/>
      <c r="C345" s="120"/>
      <c r="D345" s="120"/>
    </row>
    <row r="346" spans="2:4">
      <c r="B346" s="119"/>
      <c r="C346" s="120"/>
      <c r="D346" s="120"/>
    </row>
    <row r="347" spans="2:4">
      <c r="B347" s="119"/>
      <c r="C347" s="120"/>
      <c r="D347" s="120"/>
    </row>
    <row r="348" spans="2:4">
      <c r="B348" s="119"/>
      <c r="C348" s="120"/>
      <c r="D348" s="120"/>
    </row>
    <row r="349" spans="2:4">
      <c r="B349" s="119"/>
      <c r="C349" s="120"/>
      <c r="D349" s="120"/>
    </row>
    <row r="350" spans="2:4">
      <c r="B350" s="119"/>
      <c r="C350" s="120"/>
      <c r="D350" s="120"/>
    </row>
    <row r="351" spans="2:4">
      <c r="B351" s="119"/>
      <c r="C351" s="120"/>
      <c r="D351" s="120"/>
    </row>
    <row r="352" spans="2:4">
      <c r="B352" s="119"/>
      <c r="C352" s="120"/>
      <c r="D352" s="120"/>
    </row>
    <row r="353" spans="2:4">
      <c r="B353" s="119"/>
      <c r="C353" s="120"/>
      <c r="D353" s="120"/>
    </row>
    <row r="354" spans="2:4">
      <c r="B354" s="119"/>
      <c r="C354" s="120"/>
      <c r="D354" s="120"/>
    </row>
    <row r="355" spans="2:4">
      <c r="B355" s="119"/>
      <c r="C355" s="120"/>
      <c r="D355" s="120"/>
    </row>
    <row r="356" spans="2:4">
      <c r="B356" s="119"/>
      <c r="C356" s="120"/>
      <c r="D356" s="120"/>
    </row>
    <row r="357" spans="2:4">
      <c r="B357" s="119"/>
      <c r="C357" s="120"/>
      <c r="D357" s="120"/>
    </row>
    <row r="358" spans="2:4">
      <c r="B358" s="119"/>
      <c r="C358" s="120"/>
      <c r="D358" s="120"/>
    </row>
    <row r="359" spans="2:4">
      <c r="B359" s="119"/>
      <c r="C359" s="120"/>
      <c r="D359" s="120"/>
    </row>
    <row r="360" spans="2:4">
      <c r="B360" s="119"/>
      <c r="C360" s="120"/>
      <c r="D360" s="120"/>
    </row>
    <row r="361" spans="2:4">
      <c r="B361" s="119"/>
      <c r="C361" s="120"/>
      <c r="D361" s="120"/>
    </row>
    <row r="362" spans="2:4">
      <c r="B362" s="119"/>
      <c r="C362" s="120"/>
      <c r="D362" s="120"/>
    </row>
    <row r="363" spans="2:4">
      <c r="B363" s="119"/>
      <c r="C363" s="120"/>
      <c r="D363" s="120"/>
    </row>
    <row r="364" spans="2:4">
      <c r="B364" s="119"/>
      <c r="C364" s="120"/>
      <c r="D364" s="120"/>
    </row>
    <row r="365" spans="2:4">
      <c r="B365" s="119"/>
      <c r="C365" s="120"/>
      <c r="D365" s="120"/>
    </row>
    <row r="366" spans="2:4">
      <c r="B366" s="119"/>
      <c r="C366" s="120"/>
      <c r="D366" s="120"/>
    </row>
    <row r="367" spans="2:4">
      <c r="B367" s="119"/>
      <c r="C367" s="120"/>
      <c r="D367" s="120"/>
    </row>
    <row r="368" spans="2:4">
      <c r="B368" s="119"/>
      <c r="C368" s="120"/>
      <c r="D368" s="120"/>
    </row>
    <row r="369" spans="2:4">
      <c r="B369" s="119"/>
      <c r="C369" s="120"/>
      <c r="D369" s="120"/>
    </row>
    <row r="370" spans="2:4">
      <c r="B370" s="119"/>
      <c r="C370" s="120"/>
      <c r="D370" s="120"/>
    </row>
    <row r="371" spans="2:4">
      <c r="B371" s="119"/>
      <c r="C371" s="120"/>
      <c r="D371" s="120"/>
    </row>
    <row r="372" spans="2:4">
      <c r="B372" s="119"/>
      <c r="C372" s="120"/>
      <c r="D372" s="120"/>
    </row>
    <row r="373" spans="2:4">
      <c r="B373" s="119"/>
      <c r="C373" s="120"/>
      <c r="D373" s="120"/>
    </row>
    <row r="374" spans="2:4">
      <c r="B374" s="119"/>
      <c r="C374" s="120"/>
      <c r="D374" s="120"/>
    </row>
    <row r="375" spans="2:4">
      <c r="B375" s="119"/>
      <c r="C375" s="120"/>
      <c r="D375" s="120"/>
    </row>
    <row r="376" spans="2:4">
      <c r="B376" s="119"/>
      <c r="C376" s="120"/>
      <c r="D376" s="120"/>
    </row>
    <row r="377" spans="2:4">
      <c r="B377" s="119"/>
      <c r="C377" s="120"/>
      <c r="D377" s="120"/>
    </row>
    <row r="378" spans="2:4">
      <c r="B378" s="119"/>
      <c r="C378" s="120"/>
      <c r="D378" s="120"/>
    </row>
    <row r="379" spans="2:4">
      <c r="B379" s="119"/>
      <c r="C379" s="120"/>
      <c r="D379" s="120"/>
    </row>
    <row r="380" spans="2:4">
      <c r="B380" s="119"/>
      <c r="C380" s="120"/>
      <c r="D380" s="120"/>
    </row>
    <row r="381" spans="2:4">
      <c r="B381" s="119"/>
      <c r="C381" s="120"/>
      <c r="D381" s="120"/>
    </row>
    <row r="382" spans="2:4">
      <c r="B382" s="119"/>
      <c r="C382" s="120"/>
      <c r="D382" s="120"/>
    </row>
    <row r="383" spans="2:4">
      <c r="B383" s="119"/>
      <c r="C383" s="120"/>
      <c r="D383" s="120"/>
    </row>
    <row r="384" spans="2:4">
      <c r="B384" s="119"/>
      <c r="C384" s="120"/>
      <c r="D384" s="120"/>
    </row>
    <row r="385" spans="2:4">
      <c r="B385" s="119"/>
      <c r="C385" s="120"/>
      <c r="D385" s="120"/>
    </row>
    <row r="386" spans="2:4">
      <c r="B386" s="119"/>
      <c r="C386" s="120"/>
      <c r="D386" s="120"/>
    </row>
    <row r="387" spans="2:4">
      <c r="B387" s="119"/>
      <c r="C387" s="120"/>
      <c r="D387" s="120"/>
    </row>
    <row r="388" spans="2:4">
      <c r="B388" s="119"/>
      <c r="C388" s="120"/>
      <c r="D388" s="120"/>
    </row>
    <row r="389" spans="2:4">
      <c r="B389" s="119"/>
      <c r="C389" s="120"/>
      <c r="D389" s="120"/>
    </row>
    <row r="390" spans="2:4">
      <c r="B390" s="119"/>
      <c r="C390" s="120"/>
      <c r="D390" s="120"/>
    </row>
    <row r="391" spans="2:4">
      <c r="B391" s="119"/>
      <c r="C391" s="120"/>
      <c r="D391" s="120"/>
    </row>
    <row r="392" spans="2:4">
      <c r="B392" s="119"/>
      <c r="C392" s="120"/>
      <c r="D392" s="120"/>
    </row>
    <row r="393" spans="2:4">
      <c r="B393" s="119"/>
      <c r="C393" s="120"/>
      <c r="D393" s="120"/>
    </row>
    <row r="394" spans="2:4">
      <c r="B394" s="119"/>
      <c r="C394" s="120"/>
      <c r="D394" s="120"/>
    </row>
    <row r="395" spans="2:4">
      <c r="B395" s="119"/>
      <c r="C395" s="120"/>
      <c r="D395" s="120"/>
    </row>
    <row r="396" spans="2:4">
      <c r="B396" s="119"/>
      <c r="C396" s="120"/>
      <c r="D396" s="120"/>
    </row>
    <row r="397" spans="2:4">
      <c r="B397" s="119"/>
      <c r="C397" s="120"/>
      <c r="D397" s="120"/>
    </row>
    <row r="398" spans="2:4">
      <c r="B398" s="119"/>
      <c r="C398" s="120"/>
      <c r="D398" s="120"/>
    </row>
    <row r="399" spans="2:4">
      <c r="B399" s="119"/>
      <c r="C399" s="120"/>
      <c r="D399" s="120"/>
    </row>
    <row r="400" spans="2:4">
      <c r="B400" s="119"/>
      <c r="C400" s="120"/>
      <c r="D400" s="120"/>
    </row>
    <row r="401" spans="2:4">
      <c r="B401" s="119"/>
      <c r="C401" s="120"/>
      <c r="D401" s="120"/>
    </row>
    <row r="402" spans="2:4">
      <c r="B402" s="119"/>
      <c r="C402" s="120"/>
      <c r="D402" s="120"/>
    </row>
    <row r="403" spans="2:4">
      <c r="B403" s="119"/>
      <c r="C403" s="120"/>
      <c r="D403" s="120"/>
    </row>
    <row r="404" spans="2:4">
      <c r="B404" s="119"/>
      <c r="C404" s="120"/>
      <c r="D404" s="120"/>
    </row>
    <row r="405" spans="2:4">
      <c r="B405" s="119"/>
      <c r="C405" s="120"/>
      <c r="D405" s="120"/>
    </row>
    <row r="406" spans="2:4">
      <c r="B406" s="119"/>
      <c r="C406" s="120"/>
      <c r="D406" s="120"/>
    </row>
    <row r="407" spans="2:4">
      <c r="B407" s="119"/>
      <c r="C407" s="120"/>
      <c r="D407" s="120"/>
    </row>
    <row r="408" spans="2:4">
      <c r="B408" s="119"/>
      <c r="C408" s="120"/>
      <c r="D408" s="120"/>
    </row>
    <row r="409" spans="2:4">
      <c r="B409" s="119"/>
      <c r="C409" s="120"/>
      <c r="D409" s="120"/>
    </row>
    <row r="410" spans="2:4">
      <c r="B410" s="119"/>
      <c r="C410" s="120"/>
      <c r="D410" s="120"/>
    </row>
    <row r="411" spans="2:4">
      <c r="B411" s="119"/>
      <c r="C411" s="120"/>
      <c r="D411" s="120"/>
    </row>
    <row r="412" spans="2:4">
      <c r="B412" s="119"/>
      <c r="C412" s="120"/>
      <c r="D412" s="120"/>
    </row>
    <row r="413" spans="2:4">
      <c r="B413" s="119"/>
      <c r="C413" s="120"/>
      <c r="D413" s="120"/>
    </row>
    <row r="414" spans="2:4">
      <c r="B414" s="119"/>
      <c r="C414" s="120"/>
      <c r="D414" s="120"/>
    </row>
    <row r="415" spans="2:4">
      <c r="B415" s="119"/>
      <c r="C415" s="120"/>
      <c r="D415" s="120"/>
    </row>
    <row r="416" spans="2:4">
      <c r="B416" s="119"/>
      <c r="C416" s="120"/>
      <c r="D416" s="120"/>
    </row>
    <row r="417" spans="2:4">
      <c r="B417" s="119"/>
      <c r="C417" s="120"/>
      <c r="D417" s="120"/>
    </row>
    <row r="418" spans="2:4">
      <c r="B418" s="119"/>
      <c r="C418" s="120"/>
      <c r="D418" s="120"/>
    </row>
    <row r="419" spans="2:4">
      <c r="B419" s="119"/>
      <c r="C419" s="120"/>
      <c r="D419" s="120"/>
    </row>
    <row r="420" spans="2:4">
      <c r="B420" s="119"/>
      <c r="C420" s="120"/>
      <c r="D420" s="120"/>
    </row>
    <row r="421" spans="2:4">
      <c r="B421" s="119"/>
      <c r="C421" s="120"/>
      <c r="D421" s="120"/>
    </row>
    <row r="422" spans="2:4">
      <c r="B422" s="119"/>
      <c r="C422" s="120"/>
      <c r="D422" s="120"/>
    </row>
    <row r="423" spans="2:4">
      <c r="B423" s="119"/>
      <c r="C423" s="120"/>
      <c r="D423" s="120"/>
    </row>
    <row r="424" spans="2:4">
      <c r="B424" s="119"/>
      <c r="C424" s="120"/>
      <c r="D424" s="120"/>
    </row>
    <row r="425" spans="2:4">
      <c r="B425" s="119"/>
      <c r="C425" s="120"/>
      <c r="D425" s="120"/>
    </row>
    <row r="426" spans="2:4">
      <c r="B426" s="119"/>
      <c r="C426" s="120"/>
      <c r="D426" s="120"/>
    </row>
    <row r="427" spans="2:4">
      <c r="B427" s="119"/>
      <c r="C427" s="120"/>
      <c r="D427" s="120"/>
    </row>
    <row r="428" spans="2:4">
      <c r="B428" s="119"/>
      <c r="C428" s="120"/>
      <c r="D428" s="120"/>
    </row>
    <row r="429" spans="2:4">
      <c r="B429" s="119"/>
      <c r="C429" s="120"/>
      <c r="D429" s="120"/>
    </row>
    <row r="430" spans="2:4">
      <c r="B430" s="119"/>
      <c r="C430" s="120"/>
      <c r="D430" s="120"/>
    </row>
    <row r="431" spans="2:4">
      <c r="B431" s="119"/>
      <c r="C431" s="120"/>
      <c r="D431" s="120"/>
    </row>
    <row r="432" spans="2:4">
      <c r="B432" s="119"/>
      <c r="C432" s="120"/>
      <c r="D432" s="120"/>
    </row>
    <row r="433" spans="2:4">
      <c r="B433" s="119"/>
      <c r="C433" s="120"/>
      <c r="D433" s="120"/>
    </row>
    <row r="434" spans="2:4">
      <c r="B434" s="119"/>
      <c r="C434" s="120"/>
      <c r="D434" s="120"/>
    </row>
    <row r="435" spans="2:4">
      <c r="B435" s="119"/>
      <c r="C435" s="120"/>
      <c r="D435" s="120"/>
    </row>
    <row r="436" spans="2:4">
      <c r="B436" s="119"/>
      <c r="C436" s="120"/>
      <c r="D436" s="120"/>
    </row>
    <row r="437" spans="2:4">
      <c r="B437" s="119"/>
      <c r="C437" s="120"/>
      <c r="D437" s="120"/>
    </row>
    <row r="438" spans="2:4">
      <c r="B438" s="119"/>
      <c r="C438" s="120"/>
      <c r="D438" s="120"/>
    </row>
    <row r="439" spans="2:4">
      <c r="B439" s="119"/>
      <c r="C439" s="120"/>
      <c r="D439" s="120"/>
    </row>
    <row r="440" spans="2:4">
      <c r="B440" s="119"/>
      <c r="C440" s="120"/>
      <c r="D440" s="120"/>
    </row>
    <row r="441" spans="2:4">
      <c r="B441" s="119"/>
      <c r="C441" s="120"/>
      <c r="D441" s="120"/>
    </row>
    <row r="442" spans="2:4">
      <c r="B442" s="119"/>
      <c r="C442" s="120"/>
      <c r="D442" s="120"/>
    </row>
    <row r="443" spans="2:4">
      <c r="B443" s="119"/>
      <c r="C443" s="120"/>
      <c r="D443" s="120"/>
    </row>
    <row r="444" spans="2:4">
      <c r="B444" s="119"/>
      <c r="C444" s="120"/>
      <c r="D444" s="120"/>
    </row>
    <row r="445" spans="2:4">
      <c r="B445" s="119"/>
      <c r="C445" s="120"/>
      <c r="D445" s="120"/>
    </row>
    <row r="446" spans="2:4">
      <c r="B446" s="119"/>
      <c r="C446" s="120"/>
      <c r="D446" s="120"/>
    </row>
    <row r="447" spans="2:4">
      <c r="B447" s="119"/>
      <c r="C447" s="120"/>
      <c r="D447" s="120"/>
    </row>
    <row r="448" spans="2:4">
      <c r="B448" s="119"/>
      <c r="C448" s="120"/>
      <c r="D448" s="120"/>
    </row>
    <row r="449" spans="2:4">
      <c r="B449" s="119"/>
      <c r="C449" s="120"/>
      <c r="D449" s="120"/>
    </row>
    <row r="450" spans="2:4">
      <c r="B450" s="119"/>
      <c r="C450" s="120"/>
      <c r="D450" s="120"/>
    </row>
    <row r="451" spans="2:4">
      <c r="B451" s="119"/>
      <c r="C451" s="120"/>
      <c r="D451" s="120"/>
    </row>
    <row r="452" spans="2:4">
      <c r="B452" s="119"/>
      <c r="C452" s="120"/>
      <c r="D452" s="120"/>
    </row>
    <row r="453" spans="2:4">
      <c r="B453" s="119"/>
      <c r="C453" s="120"/>
      <c r="D453" s="120"/>
    </row>
    <row r="454" spans="2:4">
      <c r="B454" s="119"/>
      <c r="C454" s="120"/>
      <c r="D454" s="120"/>
    </row>
    <row r="455" spans="2:4">
      <c r="B455" s="119"/>
      <c r="C455" s="120"/>
      <c r="D455" s="120"/>
    </row>
    <row r="456" spans="2:4">
      <c r="B456" s="119"/>
      <c r="C456" s="120"/>
      <c r="D456" s="120"/>
    </row>
    <row r="457" spans="2:4">
      <c r="B457" s="119"/>
      <c r="C457" s="120"/>
      <c r="D457" s="120"/>
    </row>
    <row r="458" spans="2:4">
      <c r="B458" s="119"/>
      <c r="C458" s="120"/>
      <c r="D458" s="120"/>
    </row>
    <row r="459" spans="2:4">
      <c r="B459" s="119"/>
      <c r="C459" s="120"/>
      <c r="D459" s="120"/>
    </row>
    <row r="460" spans="2:4">
      <c r="B460" s="119"/>
      <c r="C460" s="120"/>
      <c r="D460" s="120"/>
    </row>
    <row r="461" spans="2:4">
      <c r="B461" s="119"/>
      <c r="C461" s="120"/>
      <c r="D461" s="120"/>
    </row>
    <row r="462" spans="2:4">
      <c r="B462" s="119"/>
      <c r="C462" s="120"/>
      <c r="D462" s="120"/>
    </row>
    <row r="463" spans="2:4">
      <c r="B463" s="119"/>
      <c r="C463" s="120"/>
      <c r="D463" s="120"/>
    </row>
    <row r="464" spans="2:4">
      <c r="B464" s="119"/>
      <c r="C464" s="120"/>
      <c r="D464" s="120"/>
    </row>
    <row r="465" spans="2:4">
      <c r="B465" s="119"/>
      <c r="C465" s="120"/>
      <c r="D465" s="120"/>
    </row>
    <row r="466" spans="2:4">
      <c r="B466" s="119"/>
      <c r="C466" s="120"/>
      <c r="D466" s="120"/>
    </row>
    <row r="467" spans="2:4">
      <c r="B467" s="119"/>
      <c r="C467" s="120"/>
      <c r="D467" s="120"/>
    </row>
    <row r="468" spans="2:4">
      <c r="B468" s="119"/>
      <c r="C468" s="120"/>
      <c r="D468" s="120"/>
    </row>
    <row r="469" spans="2:4">
      <c r="B469" s="119"/>
      <c r="C469" s="120"/>
      <c r="D469" s="120"/>
    </row>
    <row r="470" spans="2:4">
      <c r="B470" s="119"/>
      <c r="C470" s="120"/>
      <c r="D470" s="120"/>
    </row>
    <row r="471" spans="2:4">
      <c r="B471" s="119"/>
      <c r="C471" s="120"/>
      <c r="D471" s="120"/>
    </row>
    <row r="472" spans="2:4">
      <c r="B472" s="119"/>
      <c r="C472" s="120"/>
      <c r="D472" s="120"/>
    </row>
    <row r="473" spans="2:4">
      <c r="B473" s="119"/>
      <c r="C473" s="120"/>
      <c r="D473" s="120"/>
    </row>
    <row r="474" spans="2:4">
      <c r="B474" s="119"/>
      <c r="C474" s="120"/>
      <c r="D474" s="120"/>
    </row>
    <row r="475" spans="2:4">
      <c r="B475" s="119"/>
      <c r="C475" s="120"/>
      <c r="D475" s="120"/>
    </row>
    <row r="476" spans="2:4">
      <c r="B476" s="119"/>
      <c r="C476" s="120"/>
      <c r="D476" s="120"/>
    </row>
    <row r="477" spans="2:4">
      <c r="B477" s="119"/>
      <c r="C477" s="120"/>
      <c r="D477" s="120"/>
    </row>
    <row r="478" spans="2:4">
      <c r="B478" s="119"/>
      <c r="C478" s="120"/>
      <c r="D478" s="120"/>
    </row>
    <row r="479" spans="2:4">
      <c r="B479" s="119"/>
      <c r="C479" s="120"/>
      <c r="D479" s="120"/>
    </row>
    <row r="480" spans="2:4">
      <c r="B480" s="119"/>
      <c r="C480" s="120"/>
      <c r="D480" s="120"/>
    </row>
    <row r="481" spans="2:4">
      <c r="B481" s="119"/>
      <c r="C481" s="120"/>
      <c r="D481" s="120"/>
    </row>
    <row r="482" spans="2:4">
      <c r="B482" s="119"/>
      <c r="C482" s="120"/>
      <c r="D482" s="120"/>
    </row>
    <row r="483" spans="2:4">
      <c r="B483" s="119"/>
      <c r="C483" s="120"/>
      <c r="D483" s="120"/>
    </row>
    <row r="484" spans="2:4">
      <c r="B484" s="119"/>
      <c r="C484" s="120"/>
      <c r="D484" s="120"/>
    </row>
    <row r="485" spans="2:4">
      <c r="B485" s="119"/>
      <c r="C485" s="120"/>
      <c r="D485" s="120"/>
    </row>
    <row r="486" spans="2:4">
      <c r="B486" s="119"/>
      <c r="C486" s="120"/>
      <c r="D486" s="120"/>
    </row>
    <row r="487" spans="2:4">
      <c r="B487" s="119"/>
      <c r="C487" s="120"/>
      <c r="D487" s="120"/>
    </row>
    <row r="488" spans="2:4">
      <c r="B488" s="119"/>
      <c r="C488" s="120"/>
      <c r="D488" s="120"/>
    </row>
    <row r="489" spans="2:4">
      <c r="B489" s="119"/>
      <c r="C489" s="120"/>
      <c r="D489" s="120"/>
    </row>
    <row r="490" spans="2:4">
      <c r="B490" s="119"/>
      <c r="C490" s="120"/>
      <c r="D490" s="120"/>
    </row>
    <row r="491" spans="2:4">
      <c r="B491" s="119"/>
      <c r="C491" s="120"/>
      <c r="D491" s="120"/>
    </row>
    <row r="492" spans="2:4">
      <c r="B492" s="119"/>
      <c r="C492" s="120"/>
      <c r="D492" s="120"/>
    </row>
    <row r="493" spans="2:4">
      <c r="B493" s="119"/>
      <c r="C493" s="120"/>
      <c r="D493" s="120"/>
    </row>
    <row r="494" spans="2:4">
      <c r="B494" s="119"/>
      <c r="C494" s="120"/>
      <c r="D494" s="120"/>
    </row>
    <row r="495" spans="2:4">
      <c r="B495" s="119"/>
      <c r="C495" s="120"/>
      <c r="D495" s="120"/>
    </row>
    <row r="496" spans="2:4">
      <c r="B496" s="119"/>
      <c r="C496" s="120"/>
      <c r="D496" s="120"/>
    </row>
    <row r="497" spans="2:4">
      <c r="B497" s="119"/>
      <c r="C497" s="120"/>
      <c r="D497" s="120"/>
    </row>
    <row r="498" spans="2:4">
      <c r="B498" s="119"/>
      <c r="C498" s="120"/>
      <c r="D498" s="120"/>
    </row>
    <row r="499" spans="2:4">
      <c r="B499" s="119"/>
      <c r="C499" s="120"/>
      <c r="D499" s="120"/>
    </row>
    <row r="500" spans="2:4">
      <c r="B500" s="119"/>
      <c r="C500" s="120"/>
      <c r="D500" s="120"/>
    </row>
    <row r="501" spans="2:4">
      <c r="B501" s="119"/>
      <c r="C501" s="120"/>
      <c r="D501" s="120"/>
    </row>
    <row r="502" spans="2:4">
      <c r="B502" s="119"/>
      <c r="C502" s="120"/>
      <c r="D502" s="120"/>
    </row>
    <row r="503" spans="2:4">
      <c r="B503" s="119"/>
      <c r="C503" s="120"/>
      <c r="D503" s="120"/>
    </row>
    <row r="504" spans="2:4">
      <c r="B504" s="119"/>
      <c r="C504" s="120"/>
      <c r="D504" s="120"/>
    </row>
    <row r="505" spans="2:4">
      <c r="B505" s="119"/>
      <c r="C505" s="120"/>
      <c r="D505" s="120"/>
    </row>
    <row r="506" spans="2:4">
      <c r="B506" s="119"/>
      <c r="C506" s="120"/>
      <c r="D506" s="120"/>
    </row>
    <row r="507" spans="2:4">
      <c r="B507" s="119"/>
      <c r="C507" s="120"/>
      <c r="D507" s="120"/>
    </row>
    <row r="508" spans="2:4">
      <c r="B508" s="119"/>
      <c r="C508" s="120"/>
      <c r="D508" s="120"/>
    </row>
    <row r="509" spans="2:4">
      <c r="B509" s="119"/>
      <c r="C509" s="120"/>
      <c r="D509" s="120"/>
    </row>
    <row r="510" spans="2:4">
      <c r="B510" s="119"/>
      <c r="C510" s="120"/>
      <c r="D510" s="120"/>
    </row>
    <row r="511" spans="2:4">
      <c r="B511" s="119"/>
      <c r="C511" s="120"/>
      <c r="D511" s="120"/>
    </row>
    <row r="512" spans="2:4">
      <c r="B512" s="119"/>
      <c r="C512" s="120"/>
      <c r="D512" s="120"/>
    </row>
    <row r="513" spans="2:4">
      <c r="B513" s="119"/>
      <c r="C513" s="120"/>
      <c r="D513" s="120"/>
    </row>
    <row r="514" spans="2:4">
      <c r="B514" s="119"/>
      <c r="C514" s="120"/>
      <c r="D514" s="120"/>
    </row>
    <row r="515" spans="2:4">
      <c r="B515" s="119"/>
      <c r="C515" s="120"/>
      <c r="D515" s="120"/>
    </row>
    <row r="516" spans="2:4">
      <c r="B516" s="119"/>
      <c r="C516" s="120"/>
      <c r="D516" s="120"/>
    </row>
    <row r="517" spans="2:4">
      <c r="B517" s="119"/>
      <c r="C517" s="120"/>
      <c r="D517" s="120"/>
    </row>
    <row r="518" spans="2:4">
      <c r="B518" s="119"/>
      <c r="C518" s="120"/>
      <c r="D518" s="120"/>
    </row>
    <row r="519" spans="2:4">
      <c r="B519" s="119"/>
      <c r="C519" s="120"/>
      <c r="D519" s="120"/>
    </row>
    <row r="520" spans="2:4">
      <c r="B520" s="119"/>
      <c r="C520" s="120"/>
      <c r="D520" s="120"/>
    </row>
    <row r="521" spans="2:4">
      <c r="B521" s="119"/>
      <c r="C521" s="120"/>
      <c r="D521" s="120"/>
    </row>
    <row r="522" spans="2:4">
      <c r="B522" s="119"/>
      <c r="C522" s="120"/>
      <c r="D522" s="120"/>
    </row>
    <row r="523" spans="2:4">
      <c r="B523" s="119"/>
      <c r="C523" s="120"/>
      <c r="D523" s="120"/>
    </row>
    <row r="524" spans="2:4">
      <c r="B524" s="119"/>
      <c r="C524" s="120"/>
      <c r="D524" s="120"/>
    </row>
    <row r="525" spans="2:4">
      <c r="B525" s="119"/>
      <c r="C525" s="120"/>
      <c r="D525" s="120"/>
    </row>
    <row r="526" spans="2:4">
      <c r="B526" s="119"/>
      <c r="C526" s="120"/>
      <c r="D526" s="120"/>
    </row>
    <row r="527" spans="2:4">
      <c r="B527" s="119"/>
      <c r="C527" s="120"/>
      <c r="D527" s="120"/>
    </row>
    <row r="528" spans="2:4">
      <c r="B528" s="119"/>
      <c r="C528" s="120"/>
      <c r="D528" s="120"/>
    </row>
    <row r="529" spans="2:4">
      <c r="B529" s="119"/>
      <c r="C529" s="120"/>
      <c r="D529" s="120"/>
    </row>
    <row r="530" spans="2:4">
      <c r="B530" s="119"/>
      <c r="C530" s="120"/>
      <c r="D530" s="120"/>
    </row>
    <row r="531" spans="2:4">
      <c r="B531" s="119"/>
      <c r="C531" s="120"/>
      <c r="D531" s="120"/>
    </row>
    <row r="532" spans="2:4">
      <c r="B532" s="119"/>
      <c r="C532" s="120"/>
      <c r="D532" s="120"/>
    </row>
    <row r="533" spans="2:4">
      <c r="B533" s="119"/>
      <c r="C533" s="120"/>
      <c r="D533" s="120"/>
    </row>
    <row r="534" spans="2:4">
      <c r="B534" s="119"/>
      <c r="C534" s="120"/>
      <c r="D534" s="120"/>
    </row>
    <row r="535" spans="2:4">
      <c r="B535" s="119"/>
      <c r="C535" s="120"/>
      <c r="D535" s="120"/>
    </row>
    <row r="536" spans="2:4">
      <c r="B536" s="119"/>
      <c r="C536" s="120"/>
      <c r="D536" s="120"/>
    </row>
    <row r="537" spans="2:4">
      <c r="B537" s="119"/>
      <c r="C537" s="120"/>
      <c r="D537" s="120"/>
    </row>
    <row r="538" spans="2:4">
      <c r="B538" s="119"/>
      <c r="C538" s="120"/>
      <c r="D538" s="120"/>
    </row>
    <row r="539" spans="2:4">
      <c r="B539" s="119"/>
      <c r="C539" s="120"/>
      <c r="D539" s="120"/>
    </row>
    <row r="540" spans="2:4">
      <c r="B540" s="119"/>
      <c r="C540" s="120"/>
      <c r="D540" s="120"/>
    </row>
    <row r="541" spans="2:4">
      <c r="B541" s="119"/>
      <c r="C541" s="120"/>
      <c r="D541" s="120"/>
    </row>
    <row r="542" spans="2:4">
      <c r="B542" s="119"/>
      <c r="C542" s="120"/>
      <c r="D542" s="120"/>
    </row>
    <row r="543" spans="2:4">
      <c r="B543" s="119"/>
      <c r="C543" s="120"/>
      <c r="D543" s="120"/>
    </row>
    <row r="544" spans="2:4">
      <c r="B544" s="119"/>
      <c r="C544" s="120"/>
      <c r="D544" s="120"/>
    </row>
    <row r="545" spans="2:4">
      <c r="B545" s="119"/>
      <c r="C545" s="120"/>
      <c r="D545" s="120"/>
    </row>
    <row r="546" spans="2:4">
      <c r="B546" s="119"/>
      <c r="C546" s="120"/>
      <c r="D546" s="120"/>
    </row>
    <row r="547" spans="2:4">
      <c r="B547" s="119"/>
      <c r="C547" s="120"/>
      <c r="D547" s="120"/>
    </row>
    <row r="548" spans="2:4">
      <c r="B548" s="119"/>
      <c r="C548" s="120"/>
      <c r="D548" s="120"/>
    </row>
    <row r="549" spans="2:4">
      <c r="B549" s="119"/>
      <c r="C549" s="120"/>
      <c r="D549" s="120"/>
    </row>
    <row r="550" spans="2:4">
      <c r="B550" s="119"/>
      <c r="C550" s="120"/>
      <c r="D550" s="120"/>
    </row>
    <row r="551" spans="2:4">
      <c r="B551" s="119"/>
      <c r="C551" s="120"/>
      <c r="D551" s="120"/>
    </row>
    <row r="552" spans="2:4">
      <c r="B552" s="119"/>
      <c r="C552" s="120"/>
      <c r="D552" s="120"/>
    </row>
    <row r="553" spans="2:4">
      <c r="B553" s="119"/>
      <c r="C553" s="120"/>
      <c r="D553" s="120"/>
    </row>
    <row r="554" spans="2:4">
      <c r="B554" s="119"/>
      <c r="C554" s="120"/>
      <c r="D554" s="120"/>
    </row>
    <row r="555" spans="2:4">
      <c r="B555" s="119"/>
      <c r="C555" s="120"/>
      <c r="D555" s="120"/>
    </row>
    <row r="556" spans="2:4">
      <c r="B556" s="119"/>
      <c r="C556" s="120"/>
      <c r="D556" s="120"/>
    </row>
    <row r="557" spans="2:4">
      <c r="B557" s="119"/>
      <c r="C557" s="120"/>
      <c r="D557" s="120"/>
    </row>
    <row r="558" spans="2:4">
      <c r="B558" s="119"/>
      <c r="C558" s="120"/>
      <c r="D558" s="120"/>
    </row>
    <row r="559" spans="2:4">
      <c r="B559" s="119"/>
      <c r="C559" s="120"/>
      <c r="D559" s="120"/>
    </row>
    <row r="560" spans="2:4">
      <c r="B560" s="119"/>
      <c r="C560" s="120"/>
      <c r="D560" s="120"/>
    </row>
    <row r="561" spans="2:4">
      <c r="B561" s="119"/>
      <c r="C561" s="120"/>
      <c r="D561" s="120"/>
    </row>
    <row r="562" spans="2:4">
      <c r="B562" s="119"/>
      <c r="C562" s="120"/>
      <c r="D562" s="120"/>
    </row>
    <row r="563" spans="2:4">
      <c r="B563" s="119"/>
      <c r="C563" s="120"/>
      <c r="D563" s="120"/>
    </row>
    <row r="564" spans="2:4">
      <c r="B564" s="119"/>
      <c r="C564" s="120"/>
      <c r="D564" s="120"/>
    </row>
    <row r="565" spans="2:4">
      <c r="B565" s="119"/>
      <c r="C565" s="120"/>
      <c r="D565" s="120"/>
    </row>
    <row r="566" spans="2:4">
      <c r="B566" s="119"/>
      <c r="C566" s="120"/>
      <c r="D566" s="120"/>
    </row>
    <row r="567" spans="2:4">
      <c r="B567" s="119"/>
      <c r="C567" s="120"/>
      <c r="D567" s="120"/>
    </row>
    <row r="568" spans="2:4">
      <c r="B568" s="119"/>
      <c r="C568" s="120"/>
      <c r="D568" s="120"/>
    </row>
    <row r="569" spans="2:4">
      <c r="B569" s="119"/>
      <c r="C569" s="120"/>
      <c r="D569" s="120"/>
    </row>
    <row r="570" spans="2:4">
      <c r="B570" s="119"/>
      <c r="C570" s="120"/>
      <c r="D570" s="120"/>
    </row>
    <row r="571" spans="2:4">
      <c r="B571" s="119"/>
      <c r="C571" s="120"/>
      <c r="D571" s="120"/>
    </row>
    <row r="572" spans="2:4">
      <c r="B572" s="119"/>
      <c r="C572" s="120"/>
      <c r="D572" s="120"/>
    </row>
    <row r="573" spans="2:4">
      <c r="B573" s="119"/>
      <c r="C573" s="120"/>
      <c r="D573" s="120"/>
    </row>
    <row r="574" spans="2:4">
      <c r="B574" s="119"/>
      <c r="C574" s="120"/>
      <c r="D574" s="120"/>
    </row>
    <row r="575" spans="2:4">
      <c r="B575" s="119"/>
      <c r="C575" s="120"/>
      <c r="D575" s="120"/>
    </row>
    <row r="576" spans="2:4">
      <c r="B576" s="119"/>
      <c r="C576" s="120"/>
      <c r="D576" s="120"/>
    </row>
    <row r="577" spans="2:4">
      <c r="B577" s="119"/>
      <c r="C577" s="120"/>
      <c r="D577" s="120"/>
    </row>
    <row r="578" spans="2:4">
      <c r="B578" s="119"/>
      <c r="C578" s="120"/>
      <c r="D578" s="120"/>
    </row>
    <row r="579" spans="2:4">
      <c r="B579" s="119"/>
      <c r="C579" s="120"/>
      <c r="D579" s="120"/>
    </row>
    <row r="580" spans="2:4">
      <c r="B580" s="119"/>
      <c r="C580" s="120"/>
      <c r="D580" s="120"/>
    </row>
    <row r="581" spans="2:4">
      <c r="B581" s="119"/>
      <c r="C581" s="120"/>
      <c r="D581" s="120"/>
    </row>
    <row r="582" spans="2:4">
      <c r="B582" s="119"/>
      <c r="C582" s="120"/>
      <c r="D582" s="120"/>
    </row>
    <row r="583" spans="2:4">
      <c r="B583" s="119"/>
      <c r="C583" s="120"/>
      <c r="D583" s="120"/>
    </row>
    <row r="584" spans="2:4">
      <c r="B584" s="119"/>
      <c r="C584" s="120"/>
      <c r="D584" s="120"/>
    </row>
    <row r="585" spans="2:4">
      <c r="B585" s="119"/>
      <c r="C585" s="120"/>
      <c r="D585" s="120"/>
    </row>
    <row r="586" spans="2:4">
      <c r="B586" s="119"/>
      <c r="C586" s="120"/>
      <c r="D586" s="120"/>
    </row>
    <row r="587" spans="2:4">
      <c r="B587" s="119"/>
      <c r="C587" s="120"/>
      <c r="D587" s="120"/>
    </row>
    <row r="588" spans="2:4">
      <c r="B588" s="119"/>
      <c r="C588" s="120"/>
      <c r="D588" s="120"/>
    </row>
    <row r="589" spans="2:4">
      <c r="B589" s="119"/>
      <c r="C589" s="120"/>
      <c r="D589" s="120"/>
    </row>
    <row r="590" spans="2:4">
      <c r="B590" s="119"/>
      <c r="C590" s="120"/>
      <c r="D590" s="120"/>
    </row>
    <row r="591" spans="2:4">
      <c r="B591" s="119"/>
      <c r="C591" s="120"/>
      <c r="D591" s="120"/>
    </row>
    <row r="592" spans="2:4">
      <c r="B592" s="119"/>
      <c r="C592" s="120"/>
      <c r="D592" s="120"/>
    </row>
    <row r="593" spans="2:4">
      <c r="B593" s="119"/>
      <c r="C593" s="120"/>
      <c r="D593" s="120"/>
    </row>
    <row r="594" spans="2:4">
      <c r="B594" s="119"/>
      <c r="C594" s="120"/>
      <c r="D594" s="120"/>
    </row>
    <row r="595" spans="2:4">
      <c r="B595" s="119"/>
      <c r="C595" s="120"/>
      <c r="D595" s="120"/>
    </row>
    <row r="596" spans="2:4">
      <c r="B596" s="119"/>
      <c r="C596" s="120"/>
      <c r="D596" s="120"/>
    </row>
    <row r="597" spans="2:4">
      <c r="B597" s="119"/>
      <c r="C597" s="120"/>
      <c r="D597" s="120"/>
    </row>
    <row r="598" spans="2:4">
      <c r="B598" s="119"/>
      <c r="C598" s="120"/>
      <c r="D598" s="120"/>
    </row>
    <row r="599" spans="2:4">
      <c r="B599" s="119"/>
      <c r="C599" s="120"/>
      <c r="D599" s="120"/>
    </row>
    <row r="600" spans="2:4">
      <c r="B600" s="119"/>
      <c r="C600" s="120"/>
      <c r="D600" s="120"/>
    </row>
    <row r="601" spans="2:4">
      <c r="B601" s="119"/>
      <c r="C601" s="120"/>
      <c r="D601" s="120"/>
    </row>
    <row r="602" spans="2:4">
      <c r="B602" s="119"/>
      <c r="C602" s="120"/>
      <c r="D602" s="120"/>
    </row>
    <row r="603" spans="2:4">
      <c r="B603" s="119"/>
      <c r="C603" s="120"/>
      <c r="D603" s="120"/>
    </row>
    <row r="604" spans="2:4">
      <c r="B604" s="119"/>
      <c r="C604" s="120"/>
      <c r="D604" s="120"/>
    </row>
    <row r="605" spans="2:4">
      <c r="B605" s="119"/>
      <c r="C605" s="120"/>
      <c r="D605" s="120"/>
    </row>
    <row r="606" spans="2:4">
      <c r="B606" s="119"/>
      <c r="C606" s="120"/>
      <c r="D606" s="120"/>
    </row>
    <row r="607" spans="2:4">
      <c r="B607" s="119"/>
      <c r="C607" s="120"/>
      <c r="D607" s="120"/>
    </row>
    <row r="608" spans="2:4">
      <c r="B608" s="119"/>
      <c r="C608" s="120"/>
      <c r="D608" s="120"/>
    </row>
    <row r="609" spans="2:4">
      <c r="B609" s="119"/>
      <c r="C609" s="120"/>
      <c r="D609" s="120"/>
    </row>
    <row r="610" spans="2:4">
      <c r="B610" s="119"/>
      <c r="C610" s="120"/>
      <c r="D610" s="120"/>
    </row>
    <row r="611" spans="2:4">
      <c r="B611" s="119"/>
      <c r="C611" s="120"/>
      <c r="D611" s="120"/>
    </row>
    <row r="612" spans="2:4">
      <c r="B612" s="119"/>
      <c r="C612" s="120"/>
      <c r="D612" s="120"/>
    </row>
    <row r="613" spans="2:4">
      <c r="B613" s="119"/>
      <c r="C613" s="120"/>
      <c r="D613" s="120"/>
    </row>
    <row r="614" spans="2:4">
      <c r="B614" s="119"/>
      <c r="C614" s="120"/>
      <c r="D614" s="120"/>
    </row>
    <row r="615" spans="2:4">
      <c r="B615" s="119"/>
      <c r="C615" s="120"/>
      <c r="D615" s="120"/>
    </row>
    <row r="616" spans="2:4">
      <c r="B616" s="119"/>
      <c r="C616" s="120"/>
      <c r="D616" s="120"/>
    </row>
    <row r="617" spans="2:4">
      <c r="B617" s="119"/>
      <c r="C617" s="120"/>
      <c r="D617" s="120"/>
    </row>
    <row r="618" spans="2:4">
      <c r="B618" s="119"/>
      <c r="C618" s="120"/>
      <c r="D618" s="120"/>
    </row>
    <row r="619" spans="2:4">
      <c r="B619" s="119"/>
      <c r="C619" s="120"/>
      <c r="D619" s="120"/>
    </row>
    <row r="620" spans="2:4">
      <c r="B620" s="119"/>
      <c r="C620" s="120"/>
      <c r="D620" s="120"/>
    </row>
    <row r="621" spans="2:4">
      <c r="B621" s="119"/>
      <c r="C621" s="120"/>
      <c r="D621" s="120"/>
    </row>
    <row r="622" spans="2:4">
      <c r="B622" s="119"/>
      <c r="C622" s="120"/>
      <c r="D622" s="120"/>
    </row>
    <row r="623" spans="2:4">
      <c r="B623" s="119"/>
      <c r="C623" s="120"/>
      <c r="D623" s="120"/>
    </row>
    <row r="624" spans="2:4">
      <c r="B624" s="119"/>
      <c r="C624" s="120"/>
      <c r="D624" s="120"/>
    </row>
    <row r="625" spans="2:4">
      <c r="B625" s="119"/>
      <c r="C625" s="120"/>
      <c r="D625" s="120"/>
    </row>
    <row r="626" spans="2:4">
      <c r="B626" s="119"/>
      <c r="C626" s="120"/>
      <c r="D626" s="120"/>
    </row>
    <row r="627" spans="2:4">
      <c r="B627" s="119"/>
      <c r="C627" s="120"/>
      <c r="D627" s="120"/>
    </row>
    <row r="628" spans="2:4">
      <c r="B628" s="119"/>
      <c r="C628" s="120"/>
      <c r="D628" s="120"/>
    </row>
    <row r="629" spans="2:4">
      <c r="B629" s="119"/>
      <c r="C629" s="120"/>
      <c r="D629" s="120"/>
    </row>
    <row r="630" spans="2:4">
      <c r="B630" s="119"/>
      <c r="C630" s="120"/>
      <c r="D630" s="120"/>
    </row>
    <row r="631" spans="2:4">
      <c r="B631" s="119"/>
      <c r="C631" s="120"/>
      <c r="D631" s="120"/>
    </row>
    <row r="632" spans="2:4">
      <c r="B632" s="119"/>
      <c r="C632" s="120"/>
      <c r="D632" s="120"/>
    </row>
    <row r="633" spans="2:4">
      <c r="B633" s="119"/>
      <c r="C633" s="120"/>
      <c r="D633" s="120"/>
    </row>
    <row r="634" spans="2:4">
      <c r="B634" s="119"/>
      <c r="C634" s="120"/>
      <c r="D634" s="120"/>
    </row>
    <row r="635" spans="2:4">
      <c r="B635" s="119"/>
      <c r="C635" s="120"/>
      <c r="D635" s="120"/>
    </row>
    <row r="636" spans="2:4">
      <c r="B636" s="119"/>
      <c r="C636" s="120"/>
      <c r="D636" s="120"/>
    </row>
    <row r="637" spans="2:4">
      <c r="B637" s="119"/>
      <c r="C637" s="120"/>
      <c r="D637" s="120"/>
    </row>
    <row r="638" spans="2:4">
      <c r="B638" s="119"/>
      <c r="C638" s="120"/>
      <c r="D638" s="120"/>
    </row>
    <row r="639" spans="2:4">
      <c r="B639" s="119"/>
      <c r="C639" s="120"/>
      <c r="D639" s="120"/>
    </row>
    <row r="640" spans="2:4">
      <c r="B640" s="119"/>
      <c r="C640" s="120"/>
      <c r="D640" s="120"/>
    </row>
    <row r="641" spans="2:4">
      <c r="B641" s="119"/>
      <c r="C641" s="120"/>
      <c r="D641" s="120"/>
    </row>
    <row r="642" spans="2:4">
      <c r="B642" s="119"/>
      <c r="C642" s="120"/>
      <c r="D642" s="120"/>
    </row>
    <row r="643" spans="2:4">
      <c r="B643" s="119"/>
      <c r="C643" s="120"/>
      <c r="D643" s="120"/>
    </row>
    <row r="644" spans="2:4">
      <c r="B644" s="119"/>
      <c r="C644" s="120"/>
      <c r="D644" s="120"/>
    </row>
    <row r="645" spans="2:4">
      <c r="B645" s="119"/>
      <c r="C645" s="120"/>
      <c r="D645" s="120"/>
    </row>
    <row r="646" spans="2:4">
      <c r="B646" s="119"/>
      <c r="C646" s="120"/>
      <c r="D646" s="120"/>
    </row>
    <row r="647" spans="2:4">
      <c r="B647" s="119"/>
      <c r="C647" s="120"/>
      <c r="D647" s="120"/>
    </row>
    <row r="648" spans="2:4">
      <c r="B648" s="119"/>
      <c r="C648" s="120"/>
      <c r="D648" s="120"/>
    </row>
    <row r="649" spans="2:4">
      <c r="B649" s="119"/>
      <c r="C649" s="120"/>
      <c r="D649" s="120"/>
    </row>
    <row r="650" spans="2:4">
      <c r="B650" s="119"/>
      <c r="C650" s="120"/>
      <c r="D650" s="120"/>
    </row>
    <row r="651" spans="2:4">
      <c r="B651" s="119"/>
      <c r="C651" s="120"/>
      <c r="D651" s="120"/>
    </row>
    <row r="652" spans="2:4">
      <c r="B652" s="119"/>
      <c r="C652" s="120"/>
      <c r="D652" s="120"/>
    </row>
    <row r="653" spans="2:4">
      <c r="B653" s="119"/>
      <c r="C653" s="120"/>
      <c r="D653" s="120"/>
    </row>
    <row r="654" spans="2:4">
      <c r="B654" s="119"/>
      <c r="C654" s="120"/>
      <c r="D654" s="120"/>
    </row>
    <row r="655" spans="2:4">
      <c r="B655" s="119"/>
      <c r="C655" s="120"/>
      <c r="D655" s="120"/>
    </row>
    <row r="656" spans="2:4">
      <c r="B656" s="119"/>
      <c r="C656" s="120"/>
      <c r="D656" s="120"/>
    </row>
    <row r="657" spans="2:4">
      <c r="B657" s="119"/>
      <c r="C657" s="120"/>
      <c r="D657" s="120"/>
    </row>
    <row r="658" spans="2:4">
      <c r="B658" s="119"/>
      <c r="C658" s="120"/>
      <c r="D658" s="120"/>
    </row>
    <row r="659" spans="2:4">
      <c r="B659" s="119"/>
      <c r="C659" s="120"/>
      <c r="D659" s="120"/>
    </row>
    <row r="660" spans="2:4">
      <c r="B660" s="119"/>
      <c r="C660" s="120"/>
      <c r="D660" s="120"/>
    </row>
    <row r="661" spans="2:4">
      <c r="B661" s="119"/>
      <c r="C661" s="120"/>
      <c r="D661" s="120"/>
    </row>
    <row r="662" spans="2:4">
      <c r="B662" s="119"/>
      <c r="C662" s="120"/>
      <c r="D662" s="120"/>
    </row>
    <row r="663" spans="2:4">
      <c r="B663" s="119"/>
      <c r="C663" s="120"/>
      <c r="D663" s="120"/>
    </row>
    <row r="664" spans="2:4">
      <c r="B664" s="119"/>
      <c r="C664" s="120"/>
      <c r="D664" s="120"/>
    </row>
    <row r="665" spans="2:4">
      <c r="B665" s="119"/>
      <c r="C665" s="120"/>
      <c r="D665" s="120"/>
    </row>
    <row r="666" spans="2:4">
      <c r="B666" s="119"/>
      <c r="C666" s="120"/>
      <c r="D666" s="120"/>
    </row>
    <row r="667" spans="2:4">
      <c r="B667" s="119"/>
      <c r="C667" s="120"/>
      <c r="D667" s="120"/>
    </row>
    <row r="668" spans="2:4">
      <c r="B668" s="119"/>
      <c r="C668" s="120"/>
      <c r="D668" s="120"/>
    </row>
    <row r="669" spans="2:4">
      <c r="B669" s="119"/>
      <c r="C669" s="120"/>
      <c r="D669" s="120"/>
    </row>
    <row r="670" spans="2:4">
      <c r="B670" s="119"/>
      <c r="C670" s="120"/>
      <c r="D670" s="120"/>
    </row>
    <row r="671" spans="2:4">
      <c r="B671" s="119"/>
      <c r="C671" s="120"/>
      <c r="D671" s="120"/>
    </row>
    <row r="672" spans="2:4">
      <c r="B672" s="119"/>
      <c r="C672" s="120"/>
      <c r="D672" s="120"/>
    </row>
    <row r="673" spans="2:4">
      <c r="B673" s="119"/>
      <c r="C673" s="120"/>
      <c r="D673" s="120"/>
    </row>
    <row r="674" spans="2:4">
      <c r="B674" s="119"/>
      <c r="C674" s="120"/>
      <c r="D674" s="120"/>
    </row>
    <row r="675" spans="2:4">
      <c r="B675" s="119"/>
      <c r="C675" s="120"/>
      <c r="D675" s="120"/>
    </row>
    <row r="676" spans="2:4">
      <c r="B676" s="119"/>
      <c r="C676" s="120"/>
      <c r="D676" s="120"/>
    </row>
    <row r="677" spans="2:4">
      <c r="B677" s="119"/>
      <c r="C677" s="120"/>
      <c r="D677" s="120"/>
    </row>
    <row r="678" spans="2:4">
      <c r="B678" s="119"/>
      <c r="C678" s="120"/>
      <c r="D678" s="120"/>
    </row>
    <row r="679" spans="2:4">
      <c r="B679" s="119"/>
      <c r="C679" s="120"/>
      <c r="D679" s="120"/>
    </row>
    <row r="680" spans="2:4">
      <c r="B680" s="119"/>
      <c r="C680" s="120"/>
      <c r="D680" s="120"/>
    </row>
    <row r="681" spans="2:4">
      <c r="B681" s="119"/>
      <c r="C681" s="120"/>
      <c r="D681" s="120"/>
    </row>
    <row r="682" spans="2:4">
      <c r="B682" s="119"/>
      <c r="C682" s="120"/>
      <c r="D682" s="120"/>
    </row>
    <row r="683" spans="2:4">
      <c r="B683" s="119"/>
      <c r="C683" s="120"/>
      <c r="D683" s="120"/>
    </row>
    <row r="684" spans="2:4">
      <c r="B684" s="119"/>
      <c r="C684" s="120"/>
      <c r="D684" s="120"/>
    </row>
    <row r="685" spans="2:4">
      <c r="B685" s="119"/>
      <c r="C685" s="120"/>
      <c r="D685" s="120"/>
    </row>
    <row r="686" spans="2:4">
      <c r="B686" s="119"/>
      <c r="C686" s="120"/>
      <c r="D686" s="120"/>
    </row>
    <row r="687" spans="2:4">
      <c r="B687" s="119"/>
      <c r="C687" s="120"/>
      <c r="D687" s="120"/>
    </row>
    <row r="688" spans="2:4">
      <c r="B688" s="119"/>
      <c r="C688" s="120"/>
      <c r="D688" s="120"/>
    </row>
    <row r="689" spans="2:4">
      <c r="B689" s="119"/>
      <c r="C689" s="120"/>
      <c r="D689" s="120"/>
    </row>
    <row r="690" spans="2:4">
      <c r="B690" s="119"/>
      <c r="C690" s="120"/>
      <c r="D690" s="120"/>
    </row>
    <row r="691" spans="2:4">
      <c r="B691" s="119"/>
      <c r="C691" s="120"/>
      <c r="D691" s="120"/>
    </row>
    <row r="692" spans="2:4">
      <c r="B692" s="119"/>
      <c r="C692" s="120"/>
      <c r="D692" s="120"/>
    </row>
    <row r="693" spans="2:4">
      <c r="B693" s="119"/>
      <c r="C693" s="120"/>
      <c r="D693" s="120"/>
    </row>
    <row r="694" spans="2:4">
      <c r="B694" s="119"/>
      <c r="C694" s="120"/>
      <c r="D694" s="120"/>
    </row>
    <row r="695" spans="2:4">
      <c r="B695" s="119"/>
      <c r="C695" s="120"/>
      <c r="D695" s="120"/>
    </row>
    <row r="696" spans="2:4">
      <c r="B696" s="119"/>
      <c r="C696" s="120"/>
      <c r="D696" s="120"/>
    </row>
    <row r="697" spans="2:4">
      <c r="B697" s="119"/>
      <c r="C697" s="120"/>
      <c r="D697" s="120"/>
    </row>
    <row r="698" spans="2:4">
      <c r="B698" s="119"/>
      <c r="C698" s="120"/>
      <c r="D698" s="120"/>
    </row>
    <row r="699" spans="2:4">
      <c r="B699" s="119"/>
      <c r="C699" s="120"/>
      <c r="D699" s="120"/>
    </row>
    <row r="700" spans="2:4">
      <c r="B700" s="119"/>
      <c r="C700" s="120"/>
      <c r="D700" s="120"/>
    </row>
    <row r="701" spans="2:4">
      <c r="B701" s="119"/>
      <c r="C701" s="120"/>
      <c r="D701" s="120"/>
    </row>
    <row r="702" spans="2:4">
      <c r="B702" s="119"/>
      <c r="C702" s="120"/>
      <c r="D702" s="120"/>
    </row>
    <row r="703" spans="2:4">
      <c r="B703" s="119"/>
      <c r="C703" s="120"/>
      <c r="D703" s="120"/>
    </row>
    <row r="704" spans="2:4">
      <c r="B704" s="119"/>
      <c r="C704" s="120"/>
      <c r="D704" s="120"/>
    </row>
    <row r="705" spans="2:4">
      <c r="B705" s="119"/>
      <c r="C705" s="120"/>
      <c r="D705" s="120"/>
    </row>
    <row r="706" spans="2:4">
      <c r="B706" s="119"/>
      <c r="C706" s="120"/>
      <c r="D706" s="120"/>
    </row>
    <row r="707" spans="2:4">
      <c r="B707" s="119"/>
      <c r="C707" s="120"/>
      <c r="D707" s="120"/>
    </row>
    <row r="708" spans="2:4">
      <c r="B708" s="119"/>
      <c r="C708" s="120"/>
      <c r="D708" s="120"/>
    </row>
    <row r="709" spans="2:4">
      <c r="B709" s="119"/>
      <c r="C709" s="120"/>
      <c r="D709" s="120"/>
    </row>
    <row r="710" spans="2:4">
      <c r="B710" s="119"/>
      <c r="C710" s="120"/>
      <c r="D710" s="120"/>
    </row>
    <row r="711" spans="2:4">
      <c r="B711" s="119"/>
      <c r="C711" s="120"/>
      <c r="D711" s="120"/>
    </row>
    <row r="712" spans="2:4">
      <c r="B712" s="119"/>
      <c r="C712" s="120"/>
      <c r="D712" s="120"/>
    </row>
    <row r="713" spans="2:4">
      <c r="B713" s="119"/>
      <c r="C713" s="120"/>
      <c r="D713" s="120"/>
    </row>
    <row r="714" spans="2:4">
      <c r="B714" s="119"/>
      <c r="C714" s="120"/>
      <c r="D714" s="120"/>
    </row>
    <row r="715" spans="2:4">
      <c r="B715" s="119"/>
      <c r="C715" s="120"/>
      <c r="D715" s="120"/>
    </row>
    <row r="716" spans="2:4">
      <c r="B716" s="119"/>
      <c r="C716" s="120"/>
      <c r="D716" s="120"/>
    </row>
    <row r="717" spans="2:4">
      <c r="B717" s="119"/>
      <c r="C717" s="120"/>
      <c r="D717" s="120"/>
    </row>
    <row r="718" spans="2:4">
      <c r="B718" s="119"/>
      <c r="C718" s="120"/>
      <c r="D718" s="120"/>
    </row>
    <row r="719" spans="2:4">
      <c r="B719" s="119"/>
      <c r="C719" s="120"/>
      <c r="D719" s="120"/>
    </row>
    <row r="720" spans="2:4">
      <c r="B720" s="119"/>
      <c r="C720" s="120"/>
      <c r="D720" s="120"/>
    </row>
    <row r="721" spans="2:4">
      <c r="B721" s="119"/>
      <c r="C721" s="120"/>
      <c r="D721" s="120"/>
    </row>
    <row r="722" spans="2:4">
      <c r="B722" s="119"/>
      <c r="C722" s="120"/>
      <c r="D722" s="120"/>
    </row>
    <row r="723" spans="2:4">
      <c r="B723" s="119"/>
      <c r="C723" s="120"/>
      <c r="D723" s="120"/>
    </row>
    <row r="724" spans="2:4">
      <c r="B724" s="119"/>
      <c r="C724" s="120"/>
      <c r="D724" s="120"/>
    </row>
    <row r="725" spans="2:4">
      <c r="B725" s="119"/>
      <c r="C725" s="120"/>
      <c r="D725" s="120"/>
    </row>
    <row r="726" spans="2:4">
      <c r="B726" s="119"/>
      <c r="C726" s="120"/>
      <c r="D726" s="120"/>
    </row>
    <row r="727" spans="2:4">
      <c r="B727" s="119"/>
      <c r="C727" s="120"/>
      <c r="D727" s="120"/>
    </row>
    <row r="728" spans="2:4">
      <c r="B728" s="119"/>
      <c r="C728" s="120"/>
      <c r="D728" s="120"/>
    </row>
    <row r="729" spans="2:4">
      <c r="B729" s="119"/>
      <c r="C729" s="120"/>
      <c r="D729" s="120"/>
    </row>
    <row r="730" spans="2:4">
      <c r="B730" s="119"/>
      <c r="C730" s="120"/>
      <c r="D730" s="120"/>
    </row>
    <row r="731" spans="2:4">
      <c r="B731" s="119"/>
      <c r="C731" s="120"/>
      <c r="D731" s="120"/>
    </row>
    <row r="732" spans="2:4">
      <c r="B732" s="119"/>
      <c r="C732" s="120"/>
      <c r="D732" s="120"/>
    </row>
    <row r="733" spans="2:4">
      <c r="B733" s="119"/>
      <c r="C733" s="120"/>
      <c r="D733" s="120"/>
    </row>
    <row r="734" spans="2:4">
      <c r="B734" s="119"/>
      <c r="C734" s="120"/>
      <c r="D734" s="120"/>
    </row>
    <row r="735" spans="2:4">
      <c r="B735" s="119"/>
      <c r="C735" s="120"/>
      <c r="D735" s="120"/>
    </row>
    <row r="736" spans="2:4">
      <c r="B736" s="119"/>
      <c r="C736" s="120"/>
      <c r="D736" s="120"/>
    </row>
    <row r="737" spans="2:4">
      <c r="B737" s="119"/>
      <c r="C737" s="120"/>
      <c r="D737" s="120"/>
    </row>
    <row r="738" spans="2:4">
      <c r="B738" s="119"/>
      <c r="C738" s="120"/>
      <c r="D738" s="120"/>
    </row>
    <row r="739" spans="2:4">
      <c r="B739" s="119"/>
      <c r="C739" s="120"/>
      <c r="D739" s="120"/>
    </row>
    <row r="740" spans="2:4">
      <c r="B740" s="119"/>
      <c r="C740" s="120"/>
      <c r="D740" s="120"/>
    </row>
    <row r="741" spans="2:4">
      <c r="B741" s="119"/>
      <c r="C741" s="120"/>
      <c r="D741" s="120"/>
    </row>
    <row r="742" spans="2:4">
      <c r="B742" s="119"/>
      <c r="C742" s="120"/>
      <c r="D742" s="120"/>
    </row>
    <row r="743" spans="2:4">
      <c r="B743" s="119"/>
      <c r="C743" s="120"/>
      <c r="D743" s="120"/>
    </row>
    <row r="744" spans="2:4">
      <c r="B744" s="119"/>
      <c r="C744" s="120"/>
      <c r="D744" s="120"/>
    </row>
    <row r="745" spans="2:4">
      <c r="B745" s="119"/>
      <c r="C745" s="120"/>
      <c r="D745" s="120"/>
    </row>
    <row r="746" spans="2:4">
      <c r="B746" s="119"/>
      <c r="C746" s="120"/>
      <c r="D746" s="120"/>
    </row>
    <row r="747" spans="2:4">
      <c r="B747" s="119"/>
      <c r="C747" s="120"/>
      <c r="D747" s="120"/>
    </row>
    <row r="748" spans="2:4">
      <c r="B748" s="119"/>
      <c r="C748" s="120"/>
      <c r="D748" s="120"/>
    </row>
    <row r="749" spans="2:4">
      <c r="B749" s="119"/>
      <c r="C749" s="120"/>
      <c r="D749" s="120"/>
    </row>
    <row r="750" spans="2:4">
      <c r="B750" s="119"/>
      <c r="C750" s="120"/>
      <c r="D750" s="120"/>
    </row>
    <row r="751" spans="2:4">
      <c r="B751" s="119"/>
      <c r="C751" s="120"/>
      <c r="D751" s="120"/>
    </row>
    <row r="752" spans="2:4">
      <c r="B752" s="119"/>
      <c r="C752" s="120"/>
      <c r="D752" s="120"/>
    </row>
    <row r="753" spans="2:4">
      <c r="B753" s="119"/>
      <c r="C753" s="120"/>
      <c r="D753" s="120"/>
    </row>
    <row r="754" spans="2:4">
      <c r="B754" s="119"/>
      <c r="C754" s="120"/>
      <c r="D754" s="120"/>
    </row>
    <row r="755" spans="2:4">
      <c r="B755" s="119"/>
      <c r="C755" s="120"/>
      <c r="D755" s="120"/>
    </row>
    <row r="756" spans="2:4">
      <c r="B756" s="119"/>
      <c r="C756" s="120"/>
      <c r="D756" s="120"/>
    </row>
    <row r="757" spans="2:4">
      <c r="B757" s="119"/>
      <c r="C757" s="120"/>
      <c r="D757" s="120"/>
    </row>
    <row r="758" spans="2:4">
      <c r="B758" s="119"/>
      <c r="C758" s="120"/>
      <c r="D758" s="120"/>
    </row>
    <row r="759" spans="2:4">
      <c r="B759" s="119"/>
      <c r="C759" s="120"/>
      <c r="D759" s="120"/>
    </row>
    <row r="760" spans="2:4">
      <c r="B760" s="119"/>
      <c r="C760" s="120"/>
      <c r="D760" s="120"/>
    </row>
    <row r="761" spans="2:4">
      <c r="B761" s="119"/>
      <c r="C761" s="120"/>
      <c r="D761" s="120"/>
    </row>
    <row r="762" spans="2:4">
      <c r="B762" s="119"/>
      <c r="C762" s="120"/>
      <c r="D762" s="120"/>
    </row>
    <row r="763" spans="2:4">
      <c r="B763" s="119"/>
      <c r="C763" s="120"/>
      <c r="D763" s="120"/>
    </row>
    <row r="764" spans="2:4">
      <c r="B764" s="119"/>
      <c r="C764" s="120"/>
      <c r="D764" s="120"/>
    </row>
    <row r="765" spans="2:4">
      <c r="B765" s="119"/>
      <c r="C765" s="120"/>
      <c r="D765" s="120"/>
    </row>
    <row r="766" spans="2:4">
      <c r="B766" s="119"/>
      <c r="C766" s="120"/>
      <c r="D766" s="120"/>
    </row>
    <row r="767" spans="2:4">
      <c r="B767" s="119"/>
      <c r="C767" s="120"/>
      <c r="D767" s="120"/>
    </row>
    <row r="768" spans="2:4">
      <c r="B768" s="119"/>
      <c r="C768" s="120"/>
      <c r="D768" s="120"/>
    </row>
    <row r="769" spans="2:4">
      <c r="B769" s="119"/>
      <c r="C769" s="120"/>
      <c r="D769" s="120"/>
    </row>
    <row r="770" spans="2:4">
      <c r="B770" s="119"/>
      <c r="C770" s="120"/>
      <c r="D770" s="120"/>
    </row>
    <row r="771" spans="2:4">
      <c r="B771" s="119"/>
      <c r="C771" s="120"/>
      <c r="D771" s="120"/>
    </row>
    <row r="772" spans="2:4">
      <c r="B772" s="119"/>
      <c r="C772" s="120"/>
      <c r="D772" s="120"/>
    </row>
    <row r="773" spans="2:4">
      <c r="B773" s="119"/>
      <c r="C773" s="120"/>
      <c r="D773" s="120"/>
    </row>
    <row r="774" spans="2:4">
      <c r="B774" s="119"/>
      <c r="C774" s="120"/>
      <c r="D774" s="120"/>
    </row>
    <row r="775" spans="2:4">
      <c r="B775" s="119"/>
      <c r="C775" s="120"/>
      <c r="D775" s="120"/>
    </row>
    <row r="776" spans="2:4">
      <c r="B776" s="119"/>
      <c r="C776" s="120"/>
      <c r="D776" s="120"/>
    </row>
    <row r="777" spans="2:4">
      <c r="B777" s="119"/>
      <c r="C777" s="120"/>
      <c r="D777" s="120"/>
    </row>
    <row r="778" spans="2:4">
      <c r="B778" s="119"/>
      <c r="C778" s="120"/>
      <c r="D778" s="120"/>
    </row>
    <row r="779" spans="2:4">
      <c r="B779" s="119"/>
      <c r="C779" s="120"/>
      <c r="D779" s="120"/>
    </row>
    <row r="780" spans="2:4">
      <c r="B780" s="119"/>
      <c r="C780" s="120"/>
      <c r="D780" s="120"/>
    </row>
    <row r="781" spans="2:4">
      <c r="B781" s="119"/>
      <c r="C781" s="120"/>
      <c r="D781" s="120"/>
    </row>
    <row r="782" spans="2:4">
      <c r="B782" s="119"/>
      <c r="C782" s="120"/>
      <c r="D782" s="120"/>
    </row>
    <row r="783" spans="2:4">
      <c r="B783" s="119"/>
      <c r="C783" s="120"/>
      <c r="D783" s="120"/>
    </row>
    <row r="784" spans="2:4">
      <c r="B784" s="119"/>
      <c r="C784" s="120"/>
      <c r="D784" s="120"/>
    </row>
    <row r="785" spans="2:4">
      <c r="B785" s="119"/>
      <c r="C785" s="120"/>
      <c r="D785" s="120"/>
    </row>
    <row r="786" spans="2:4">
      <c r="B786" s="119"/>
      <c r="C786" s="120"/>
      <c r="D786" s="120"/>
    </row>
    <row r="787" spans="2:4">
      <c r="B787" s="119"/>
      <c r="C787" s="120"/>
      <c r="D787" s="120"/>
    </row>
    <row r="788" spans="2:4">
      <c r="B788" s="119"/>
      <c r="C788" s="120"/>
      <c r="D788" s="120"/>
    </row>
    <row r="789" spans="2:4">
      <c r="B789" s="119"/>
      <c r="C789" s="120"/>
      <c r="D789" s="120"/>
    </row>
    <row r="790" spans="2:4">
      <c r="B790" s="119"/>
      <c r="C790" s="120"/>
      <c r="D790" s="120"/>
    </row>
    <row r="791" spans="2:4">
      <c r="B791" s="119"/>
      <c r="C791" s="120"/>
      <c r="D791" s="120"/>
    </row>
    <row r="792" spans="2:4">
      <c r="B792" s="119"/>
      <c r="C792" s="120"/>
      <c r="D792" s="120"/>
    </row>
    <row r="793" spans="2:4">
      <c r="B793" s="119"/>
      <c r="C793" s="120"/>
      <c r="D793" s="120"/>
    </row>
    <row r="794" spans="2:4">
      <c r="B794" s="119"/>
      <c r="C794" s="120"/>
      <c r="D794" s="120"/>
    </row>
    <row r="795" spans="2:4">
      <c r="B795" s="119"/>
      <c r="C795" s="120"/>
      <c r="D795" s="120"/>
    </row>
    <row r="796" spans="2:4">
      <c r="B796" s="119"/>
      <c r="C796" s="120"/>
      <c r="D796" s="120"/>
    </row>
    <row r="797" spans="2:4">
      <c r="B797" s="119"/>
      <c r="C797" s="120"/>
      <c r="D797" s="120"/>
    </row>
    <row r="798" spans="2:4">
      <c r="B798" s="119"/>
      <c r="C798" s="120"/>
      <c r="D798" s="120"/>
    </row>
    <row r="799" spans="2:4">
      <c r="B799" s="119"/>
      <c r="C799" s="120"/>
      <c r="D799" s="120"/>
    </row>
    <row r="800" spans="2:4">
      <c r="B800" s="119"/>
      <c r="C800" s="120"/>
      <c r="D800" s="120"/>
    </row>
    <row r="801" spans="2:4">
      <c r="B801" s="119"/>
      <c r="C801" s="120"/>
      <c r="D801" s="120"/>
    </row>
    <row r="802" spans="2:4">
      <c r="B802" s="119"/>
      <c r="C802" s="120"/>
      <c r="D802" s="120"/>
    </row>
    <row r="803" spans="2:4">
      <c r="B803" s="119"/>
      <c r="C803" s="120"/>
      <c r="D803" s="120"/>
    </row>
    <row r="804" spans="2:4">
      <c r="B804" s="119"/>
      <c r="C804" s="120"/>
      <c r="D804" s="120"/>
    </row>
    <row r="805" spans="2:4">
      <c r="B805" s="119"/>
      <c r="C805" s="120"/>
      <c r="D805" s="120"/>
    </row>
    <row r="806" spans="2:4">
      <c r="B806" s="119"/>
      <c r="C806" s="120"/>
      <c r="D806" s="120"/>
    </row>
    <row r="807" spans="2:4">
      <c r="B807" s="119"/>
      <c r="C807" s="120"/>
      <c r="D807" s="120"/>
    </row>
    <row r="808" spans="2:4">
      <c r="B808" s="119"/>
      <c r="C808" s="120"/>
      <c r="D808" s="120"/>
    </row>
    <row r="809" spans="2:4">
      <c r="B809" s="119"/>
      <c r="C809" s="120"/>
      <c r="D809" s="120"/>
    </row>
    <row r="810" spans="2:4">
      <c r="B810" s="119"/>
      <c r="C810" s="120"/>
      <c r="D810" s="120"/>
    </row>
    <row r="811" spans="2:4">
      <c r="B811" s="119"/>
      <c r="C811" s="120"/>
      <c r="D811" s="120"/>
    </row>
    <row r="812" spans="2:4">
      <c r="B812" s="119"/>
      <c r="C812" s="120"/>
      <c r="D812" s="120"/>
    </row>
    <row r="813" spans="2:4">
      <c r="B813" s="119"/>
      <c r="C813" s="120"/>
      <c r="D813" s="120"/>
    </row>
    <row r="814" spans="2:4">
      <c r="B814" s="119"/>
      <c r="C814" s="120"/>
      <c r="D814" s="120"/>
    </row>
    <row r="815" spans="2:4">
      <c r="B815" s="119"/>
      <c r="C815" s="120"/>
      <c r="D815" s="120"/>
    </row>
    <row r="816" spans="2:4">
      <c r="B816" s="119"/>
      <c r="C816" s="120"/>
      <c r="D816" s="120"/>
    </row>
    <row r="817" spans="2:4">
      <c r="B817" s="119"/>
      <c r="C817" s="120"/>
      <c r="D817" s="120"/>
    </row>
    <row r="818" spans="2:4">
      <c r="B818" s="119"/>
      <c r="C818" s="120"/>
      <c r="D818" s="120"/>
    </row>
    <row r="819" spans="2:4">
      <c r="B819" s="119"/>
      <c r="C819" s="120"/>
      <c r="D819" s="120"/>
    </row>
    <row r="820" spans="2:4">
      <c r="B820" s="119"/>
      <c r="C820" s="120"/>
      <c r="D820" s="120"/>
    </row>
    <row r="821" spans="2:4">
      <c r="B821" s="119"/>
      <c r="C821" s="120"/>
      <c r="D821" s="120"/>
    </row>
    <row r="822" spans="2:4">
      <c r="B822" s="119"/>
      <c r="C822" s="120"/>
      <c r="D822" s="120"/>
    </row>
    <row r="823" spans="2:4">
      <c r="B823" s="119"/>
      <c r="C823" s="120"/>
      <c r="D823" s="120"/>
    </row>
    <row r="824" spans="2:4">
      <c r="B824" s="119"/>
      <c r="C824" s="120"/>
      <c r="D824" s="120"/>
    </row>
    <row r="825" spans="2:4">
      <c r="B825" s="119"/>
      <c r="C825" s="120"/>
      <c r="D825" s="120"/>
    </row>
    <row r="826" spans="2:4">
      <c r="B826" s="119"/>
      <c r="C826" s="120"/>
      <c r="D826" s="120"/>
    </row>
    <row r="827" spans="2:4">
      <c r="B827" s="119"/>
      <c r="C827" s="120"/>
      <c r="D827" s="120"/>
    </row>
    <row r="828" spans="2:4">
      <c r="B828" s="119"/>
      <c r="C828" s="120"/>
      <c r="D828" s="120"/>
    </row>
    <row r="829" spans="2:4">
      <c r="B829" s="119"/>
      <c r="C829" s="120"/>
      <c r="D829" s="120"/>
    </row>
    <row r="830" spans="2:4">
      <c r="B830" s="119"/>
      <c r="C830" s="120"/>
      <c r="D830" s="120"/>
    </row>
    <row r="831" spans="2:4">
      <c r="B831" s="119"/>
      <c r="C831" s="120"/>
      <c r="D831" s="120"/>
    </row>
    <row r="832" spans="2:4">
      <c r="B832" s="119"/>
      <c r="C832" s="120"/>
      <c r="D832" s="120"/>
    </row>
    <row r="833" spans="2:4">
      <c r="B833" s="119"/>
      <c r="C833" s="120"/>
      <c r="D833" s="120"/>
    </row>
    <row r="834" spans="2:4">
      <c r="B834" s="119"/>
      <c r="C834" s="120"/>
      <c r="D834" s="120"/>
    </row>
    <row r="835" spans="2:4">
      <c r="B835" s="119"/>
      <c r="C835" s="120"/>
      <c r="D835" s="120"/>
    </row>
    <row r="836" spans="2:4">
      <c r="B836" s="119"/>
      <c r="C836" s="120"/>
      <c r="D836" s="120"/>
    </row>
    <row r="837" spans="2:4">
      <c r="B837" s="119"/>
      <c r="C837" s="120"/>
      <c r="D837" s="120"/>
    </row>
    <row r="838" spans="2:4">
      <c r="B838" s="119"/>
      <c r="C838" s="120"/>
      <c r="D838" s="120"/>
    </row>
    <row r="839" spans="2:4">
      <c r="B839" s="119"/>
      <c r="C839" s="120"/>
      <c r="D839" s="120"/>
    </row>
    <row r="840" spans="2:4">
      <c r="B840" s="119"/>
      <c r="C840" s="120"/>
      <c r="D840" s="120"/>
    </row>
    <row r="841" spans="2:4">
      <c r="B841" s="119"/>
      <c r="C841" s="120"/>
      <c r="D841" s="120"/>
    </row>
    <row r="842" spans="2:4">
      <c r="B842" s="119"/>
      <c r="C842" s="120"/>
      <c r="D842" s="120"/>
    </row>
    <row r="843" spans="2:4">
      <c r="B843" s="119"/>
      <c r="C843" s="120"/>
      <c r="D843" s="120"/>
    </row>
    <row r="844" spans="2:4">
      <c r="B844" s="119"/>
      <c r="C844" s="120"/>
      <c r="D844" s="120"/>
    </row>
    <row r="845" spans="2:4">
      <c r="B845" s="119"/>
      <c r="C845" s="120"/>
      <c r="D845" s="120"/>
    </row>
    <row r="846" spans="2:4">
      <c r="B846" s="119"/>
      <c r="C846" s="120"/>
      <c r="D846" s="120"/>
    </row>
    <row r="847" spans="2:4">
      <c r="B847" s="119"/>
      <c r="C847" s="120"/>
      <c r="D847" s="120"/>
    </row>
    <row r="848" spans="2:4">
      <c r="B848" s="119"/>
      <c r="C848" s="120"/>
      <c r="D848" s="120"/>
    </row>
    <row r="849" spans="2:4">
      <c r="B849" s="119"/>
      <c r="C849" s="120"/>
      <c r="D849" s="120"/>
    </row>
    <row r="850" spans="2:4">
      <c r="B850" s="119"/>
      <c r="C850" s="120"/>
      <c r="D850" s="120"/>
    </row>
    <row r="851" spans="2:4">
      <c r="B851" s="119"/>
      <c r="C851" s="120"/>
      <c r="D851" s="120"/>
    </row>
    <row r="852" spans="2:4">
      <c r="B852" s="119"/>
      <c r="C852" s="120"/>
      <c r="D852" s="120"/>
    </row>
    <row r="853" spans="2:4">
      <c r="B853" s="119"/>
      <c r="C853" s="120"/>
      <c r="D853" s="120"/>
    </row>
    <row r="854" spans="2:4">
      <c r="B854" s="119"/>
      <c r="C854" s="120"/>
      <c r="D854" s="120"/>
    </row>
    <row r="855" spans="2:4">
      <c r="B855" s="119"/>
      <c r="C855" s="120"/>
      <c r="D855" s="120"/>
    </row>
    <row r="856" spans="2:4">
      <c r="B856" s="119"/>
      <c r="C856" s="120"/>
      <c r="D856" s="120"/>
    </row>
    <row r="857" spans="2:4">
      <c r="B857" s="119"/>
      <c r="C857" s="120"/>
      <c r="D857" s="120"/>
    </row>
    <row r="858" spans="2:4">
      <c r="B858" s="119"/>
      <c r="C858" s="120"/>
      <c r="D858" s="120"/>
    </row>
    <row r="859" spans="2:4">
      <c r="B859" s="119"/>
      <c r="C859" s="120"/>
      <c r="D859" s="120"/>
    </row>
    <row r="860" spans="2:4">
      <c r="B860" s="119"/>
      <c r="C860" s="120"/>
      <c r="D860" s="120"/>
    </row>
    <row r="861" spans="2:4">
      <c r="B861" s="119"/>
      <c r="C861" s="120"/>
      <c r="D861" s="120"/>
    </row>
    <row r="862" spans="2:4">
      <c r="B862" s="119"/>
      <c r="C862" s="120"/>
      <c r="D862" s="120"/>
    </row>
    <row r="863" spans="2:4">
      <c r="B863" s="119"/>
      <c r="C863" s="120"/>
      <c r="D863" s="120"/>
    </row>
    <row r="864" spans="2:4">
      <c r="B864" s="119"/>
      <c r="C864" s="120"/>
      <c r="D864" s="120"/>
    </row>
    <row r="865" spans="2:4">
      <c r="B865" s="119"/>
      <c r="C865" s="120"/>
      <c r="D865" s="120"/>
    </row>
    <row r="866" spans="2:4">
      <c r="B866" s="119"/>
      <c r="C866" s="120"/>
      <c r="D866" s="120"/>
    </row>
    <row r="867" spans="2:4">
      <c r="B867" s="119"/>
      <c r="C867" s="120"/>
      <c r="D867" s="120"/>
    </row>
    <row r="868" spans="2:4">
      <c r="B868" s="119"/>
      <c r="C868" s="120"/>
      <c r="D868" s="120"/>
    </row>
    <row r="869" spans="2:4">
      <c r="B869" s="119"/>
      <c r="C869" s="120"/>
      <c r="D869" s="120"/>
    </row>
    <row r="870" spans="2:4">
      <c r="B870" s="119"/>
      <c r="C870" s="120"/>
      <c r="D870" s="120"/>
    </row>
    <row r="871" spans="2:4">
      <c r="B871" s="119"/>
      <c r="C871" s="120"/>
      <c r="D871" s="120"/>
    </row>
    <row r="872" spans="2:4">
      <c r="B872" s="119"/>
      <c r="C872" s="120"/>
      <c r="D872" s="120"/>
    </row>
    <row r="873" spans="2:4">
      <c r="B873" s="119"/>
      <c r="C873" s="120"/>
      <c r="D873" s="120"/>
    </row>
    <row r="874" spans="2:4">
      <c r="B874" s="119"/>
      <c r="C874" s="120"/>
      <c r="D874" s="120"/>
    </row>
    <row r="875" spans="2:4">
      <c r="B875" s="119"/>
      <c r="C875" s="120"/>
      <c r="D875" s="120"/>
    </row>
    <row r="876" spans="2:4">
      <c r="B876" s="119"/>
      <c r="C876" s="120"/>
      <c r="D876" s="120"/>
    </row>
    <row r="877" spans="2:4">
      <c r="B877" s="119"/>
      <c r="C877" s="120"/>
      <c r="D877" s="120"/>
    </row>
    <row r="878" spans="2:4">
      <c r="B878" s="119"/>
      <c r="C878" s="120"/>
      <c r="D878" s="120"/>
    </row>
    <row r="879" spans="2:4">
      <c r="B879" s="119"/>
      <c r="C879" s="120"/>
      <c r="D879" s="120"/>
    </row>
    <row r="880" spans="2:4">
      <c r="B880" s="119"/>
      <c r="C880" s="120"/>
      <c r="D880" s="120"/>
    </row>
    <row r="881" spans="2:4">
      <c r="B881" s="119"/>
      <c r="C881" s="120"/>
      <c r="D881" s="120"/>
    </row>
    <row r="882" spans="2:4">
      <c r="B882" s="119"/>
      <c r="C882" s="120"/>
      <c r="D882" s="120"/>
    </row>
    <row r="883" spans="2:4">
      <c r="B883" s="119"/>
      <c r="C883" s="120"/>
      <c r="D883" s="120"/>
    </row>
    <row r="884" spans="2:4">
      <c r="B884" s="119"/>
      <c r="C884" s="120"/>
      <c r="D884" s="120"/>
    </row>
    <row r="885" spans="2:4">
      <c r="B885" s="119"/>
      <c r="C885" s="120"/>
      <c r="D885" s="120"/>
    </row>
    <row r="886" spans="2:4">
      <c r="B886" s="119"/>
      <c r="C886" s="120"/>
      <c r="D886" s="120"/>
    </row>
    <row r="887" spans="2:4">
      <c r="B887" s="119"/>
      <c r="C887" s="120"/>
      <c r="D887" s="120"/>
    </row>
    <row r="888" spans="2:4">
      <c r="B888" s="119"/>
      <c r="C888" s="120"/>
      <c r="D888" s="120"/>
    </row>
    <row r="889" spans="2:4">
      <c r="B889" s="119"/>
      <c r="C889" s="120"/>
      <c r="D889" s="120"/>
    </row>
    <row r="890" spans="2:4">
      <c r="B890" s="119"/>
      <c r="C890" s="120"/>
      <c r="D890" s="120"/>
    </row>
    <row r="891" spans="2:4">
      <c r="B891" s="119"/>
      <c r="C891" s="120"/>
      <c r="D891" s="120"/>
    </row>
    <row r="892" spans="2:4">
      <c r="B892" s="119"/>
      <c r="C892" s="120"/>
      <c r="D892" s="120"/>
    </row>
    <row r="893" spans="2:4">
      <c r="B893" s="119"/>
      <c r="C893" s="120"/>
      <c r="D893" s="120"/>
    </row>
    <row r="894" spans="2:4">
      <c r="B894" s="119"/>
      <c r="C894" s="120"/>
      <c r="D894" s="120"/>
    </row>
    <row r="895" spans="2:4">
      <c r="B895" s="119"/>
      <c r="C895" s="120"/>
      <c r="D895" s="120"/>
    </row>
    <row r="896" spans="2:4">
      <c r="B896" s="119"/>
      <c r="C896" s="120"/>
      <c r="D896" s="120"/>
    </row>
    <row r="897" spans="2:4">
      <c r="B897" s="119"/>
      <c r="C897" s="120"/>
      <c r="D897" s="120"/>
    </row>
    <row r="898" spans="2:4">
      <c r="B898" s="119"/>
      <c r="C898" s="120"/>
      <c r="D898" s="120"/>
    </row>
    <row r="899" spans="2:4">
      <c r="B899" s="119"/>
      <c r="C899" s="120"/>
      <c r="D899" s="120"/>
    </row>
    <row r="900" spans="2:4">
      <c r="B900" s="119"/>
      <c r="C900" s="120"/>
      <c r="D900" s="120"/>
    </row>
    <row r="901" spans="2:4">
      <c r="B901" s="119"/>
      <c r="C901" s="120"/>
      <c r="D901" s="120"/>
    </row>
    <row r="902" spans="2:4">
      <c r="B902" s="119"/>
      <c r="C902" s="120"/>
      <c r="D902" s="120"/>
    </row>
    <row r="903" spans="2:4">
      <c r="B903" s="119"/>
      <c r="C903" s="120"/>
      <c r="D903" s="120"/>
    </row>
    <row r="904" spans="2:4">
      <c r="B904" s="119"/>
      <c r="C904" s="120"/>
      <c r="D904" s="120"/>
    </row>
    <row r="905" spans="2:4">
      <c r="B905" s="119"/>
      <c r="C905" s="120"/>
      <c r="D905" s="120"/>
    </row>
    <row r="906" spans="2:4">
      <c r="B906" s="119"/>
      <c r="C906" s="120"/>
      <c r="D906" s="120"/>
    </row>
    <row r="907" spans="2:4">
      <c r="B907" s="119"/>
      <c r="C907" s="120"/>
      <c r="D907" s="120"/>
    </row>
    <row r="908" spans="2:4">
      <c r="B908" s="119"/>
      <c r="C908" s="120"/>
      <c r="D908" s="120"/>
    </row>
    <row r="909" spans="2:4">
      <c r="B909" s="119"/>
      <c r="C909" s="120"/>
      <c r="D909" s="120"/>
    </row>
    <row r="910" spans="2:4">
      <c r="B910" s="119"/>
      <c r="C910" s="120"/>
      <c r="D910" s="120"/>
    </row>
    <row r="911" spans="2:4">
      <c r="B911" s="119"/>
      <c r="C911" s="120"/>
      <c r="D911" s="120"/>
    </row>
    <row r="912" spans="2:4">
      <c r="B912" s="119"/>
      <c r="C912" s="120"/>
      <c r="D912" s="120"/>
    </row>
    <row r="913" spans="2:4">
      <c r="B913" s="119"/>
      <c r="C913" s="120"/>
      <c r="D913" s="120"/>
    </row>
    <row r="914" spans="2:4">
      <c r="B914" s="119"/>
      <c r="C914" s="120"/>
      <c r="D914" s="120"/>
    </row>
    <row r="915" spans="2:4">
      <c r="B915" s="119"/>
      <c r="C915" s="120"/>
      <c r="D915" s="120"/>
    </row>
    <row r="916" spans="2:4">
      <c r="B916" s="119"/>
      <c r="C916" s="120"/>
      <c r="D916" s="120"/>
    </row>
    <row r="917" spans="2:4">
      <c r="B917" s="119"/>
      <c r="C917" s="120"/>
      <c r="D917" s="120"/>
    </row>
    <row r="918" spans="2:4">
      <c r="B918" s="119"/>
      <c r="C918" s="120"/>
      <c r="D918" s="120"/>
    </row>
    <row r="919" spans="2:4">
      <c r="B919" s="119"/>
      <c r="C919" s="120"/>
      <c r="D919" s="120"/>
    </row>
    <row r="920" spans="2:4">
      <c r="B920" s="119"/>
      <c r="C920" s="120"/>
      <c r="D920" s="120"/>
    </row>
    <row r="921" spans="2:4">
      <c r="B921" s="119"/>
      <c r="C921" s="120"/>
      <c r="D921" s="120"/>
    </row>
    <row r="922" spans="2:4">
      <c r="B922" s="119"/>
      <c r="C922" s="120"/>
      <c r="D922" s="120"/>
    </row>
    <row r="923" spans="2:4">
      <c r="B923" s="119"/>
      <c r="C923" s="120"/>
      <c r="D923" s="120"/>
    </row>
    <row r="924" spans="2:4">
      <c r="B924" s="119"/>
      <c r="C924" s="120"/>
      <c r="D924" s="120"/>
    </row>
    <row r="925" spans="2:4">
      <c r="B925" s="119"/>
      <c r="C925" s="120"/>
      <c r="D925" s="120"/>
    </row>
    <row r="926" spans="2:4">
      <c r="B926" s="119"/>
      <c r="C926" s="120"/>
      <c r="D926" s="120"/>
    </row>
    <row r="927" spans="2:4">
      <c r="B927" s="119"/>
      <c r="C927" s="120"/>
      <c r="D927" s="120"/>
    </row>
    <row r="928" spans="2:4">
      <c r="B928" s="119"/>
      <c r="C928" s="120"/>
      <c r="D928" s="120"/>
    </row>
    <row r="929" spans="2:4">
      <c r="B929" s="119"/>
      <c r="C929" s="120"/>
      <c r="D929" s="120"/>
    </row>
    <row r="930" spans="2:4">
      <c r="B930" s="119"/>
      <c r="C930" s="120"/>
      <c r="D930" s="120"/>
    </row>
    <row r="931" spans="2:4">
      <c r="B931" s="119"/>
      <c r="C931" s="120"/>
      <c r="D931" s="120"/>
    </row>
    <row r="932" spans="2:4">
      <c r="B932" s="119"/>
      <c r="C932" s="120"/>
      <c r="D932" s="120"/>
    </row>
    <row r="933" spans="2:4">
      <c r="B933" s="119"/>
      <c r="C933" s="120"/>
      <c r="D933" s="120"/>
    </row>
    <row r="934" spans="2:4">
      <c r="B934" s="119"/>
      <c r="C934" s="120"/>
      <c r="D934" s="120"/>
    </row>
    <row r="935" spans="2:4">
      <c r="B935" s="119"/>
      <c r="C935" s="120"/>
      <c r="D935" s="120"/>
    </row>
    <row r="936" spans="2:4">
      <c r="B936" s="119"/>
      <c r="C936" s="120"/>
      <c r="D936" s="120"/>
    </row>
    <row r="937" spans="2:4">
      <c r="B937" s="119"/>
      <c r="C937" s="120"/>
      <c r="D937" s="120"/>
    </row>
    <row r="938" spans="2:4">
      <c r="B938" s="119"/>
      <c r="C938" s="120"/>
      <c r="D938" s="120"/>
    </row>
    <row r="939" spans="2:4">
      <c r="B939" s="119"/>
      <c r="C939" s="120"/>
      <c r="D939" s="120"/>
    </row>
    <row r="940" spans="2:4">
      <c r="B940" s="119"/>
      <c r="C940" s="120"/>
      <c r="D940" s="120"/>
    </row>
    <row r="941" spans="2:4">
      <c r="B941" s="119"/>
      <c r="C941" s="120"/>
      <c r="D941" s="120"/>
    </row>
    <row r="942" spans="2:4">
      <c r="B942" s="119"/>
      <c r="C942" s="120"/>
      <c r="D942" s="120"/>
    </row>
    <row r="943" spans="2:4">
      <c r="B943" s="119"/>
      <c r="C943" s="120"/>
      <c r="D943" s="120"/>
    </row>
    <row r="944" spans="2:4">
      <c r="B944" s="119"/>
      <c r="C944" s="120"/>
      <c r="D944" s="120"/>
    </row>
    <row r="945" spans="2:4">
      <c r="B945" s="119"/>
      <c r="C945" s="120"/>
      <c r="D945" s="120"/>
    </row>
    <row r="946" spans="2:4">
      <c r="B946" s="119"/>
      <c r="C946" s="120"/>
      <c r="D946" s="120"/>
    </row>
    <row r="947" spans="2:4">
      <c r="B947" s="119"/>
      <c r="C947" s="120"/>
      <c r="D947" s="120"/>
    </row>
    <row r="948" spans="2:4">
      <c r="B948" s="119"/>
      <c r="C948" s="120"/>
      <c r="D948" s="120"/>
    </row>
    <row r="949" spans="2:4">
      <c r="B949" s="119"/>
      <c r="C949" s="120"/>
      <c r="D949" s="120"/>
    </row>
    <row r="950" spans="2:4">
      <c r="B950" s="119"/>
      <c r="C950" s="120"/>
      <c r="D950" s="120"/>
    </row>
    <row r="951" spans="2:4">
      <c r="B951" s="119"/>
      <c r="C951" s="120"/>
      <c r="D951" s="120"/>
    </row>
    <row r="952" spans="2:4">
      <c r="B952" s="119"/>
      <c r="C952" s="120"/>
      <c r="D952" s="120"/>
    </row>
    <row r="953" spans="2:4">
      <c r="B953" s="119"/>
      <c r="C953" s="120"/>
      <c r="D953" s="120"/>
    </row>
    <row r="954" spans="2:4">
      <c r="B954" s="119"/>
      <c r="C954" s="120"/>
      <c r="D954" s="120"/>
    </row>
    <row r="955" spans="2:4">
      <c r="B955" s="119"/>
      <c r="C955" s="120"/>
      <c r="D955" s="120"/>
    </row>
    <row r="956" spans="2:4">
      <c r="B956" s="119"/>
      <c r="C956" s="120"/>
      <c r="D956" s="120"/>
    </row>
    <row r="957" spans="2:4">
      <c r="B957" s="119"/>
      <c r="C957" s="120"/>
      <c r="D957" s="120"/>
    </row>
    <row r="958" spans="2:4">
      <c r="B958" s="119"/>
      <c r="C958" s="120"/>
      <c r="D958" s="120"/>
    </row>
    <row r="959" spans="2:4">
      <c r="B959" s="119"/>
      <c r="C959" s="120"/>
      <c r="D959" s="120"/>
    </row>
    <row r="960" spans="2:4">
      <c r="B960" s="119"/>
      <c r="C960" s="120"/>
      <c r="D960" s="120"/>
    </row>
    <row r="961" spans="2:4">
      <c r="B961" s="119"/>
      <c r="C961" s="120"/>
      <c r="D961" s="120"/>
    </row>
    <row r="962" spans="2:4">
      <c r="B962" s="119"/>
      <c r="C962" s="120"/>
      <c r="D962" s="120"/>
    </row>
    <row r="963" spans="2:4">
      <c r="B963" s="119"/>
      <c r="C963" s="120"/>
      <c r="D963" s="120"/>
    </row>
    <row r="964" spans="2:4">
      <c r="B964" s="119"/>
      <c r="C964" s="120"/>
      <c r="D964" s="120"/>
    </row>
    <row r="965" spans="2:4">
      <c r="B965" s="119"/>
      <c r="C965" s="120"/>
      <c r="D965" s="120"/>
    </row>
    <row r="966" spans="2:4">
      <c r="B966" s="119"/>
      <c r="C966" s="120"/>
      <c r="D966" s="12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206</v>
      </c>
    </row>
    <row r="2" spans="2:16">
      <c r="B2" s="46" t="s">
        <v>134</v>
      </c>
      <c r="C2" s="67" t="s">
        <v>207</v>
      </c>
    </row>
    <row r="3" spans="2:16">
      <c r="B3" s="46" t="s">
        <v>136</v>
      </c>
      <c r="C3" s="67" t="s">
        <v>208</v>
      </c>
    </row>
    <row r="4" spans="2:16">
      <c r="B4" s="46" t="s">
        <v>137</v>
      </c>
      <c r="C4" s="67">
        <v>12148</v>
      </c>
    </row>
    <row r="6" spans="2:16" ht="26.25" customHeight="1">
      <c r="B6" s="148" t="s">
        <v>169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189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1699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126">
        <v>0</v>
      </c>
      <c r="P10" s="126">
        <v>0</v>
      </c>
    </row>
    <row r="11" spans="2:16" ht="20.25" customHeight="1">
      <c r="B11" s="12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7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7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67" t="s" vm="1">
        <v>206</v>
      </c>
    </row>
    <row r="2" spans="2:16">
      <c r="B2" s="46" t="s">
        <v>134</v>
      </c>
      <c r="C2" s="67" t="s">
        <v>207</v>
      </c>
    </row>
    <row r="3" spans="2:16">
      <c r="B3" s="46" t="s">
        <v>136</v>
      </c>
      <c r="C3" s="67" t="s">
        <v>208</v>
      </c>
    </row>
    <row r="4" spans="2:16">
      <c r="B4" s="46" t="s">
        <v>137</v>
      </c>
      <c r="C4" s="67">
        <v>12148</v>
      </c>
    </row>
    <row r="6" spans="2:16" ht="26.25" customHeight="1">
      <c r="B6" s="148" t="s">
        <v>170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184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1700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126">
        <v>0</v>
      </c>
      <c r="P10" s="126">
        <v>0</v>
      </c>
    </row>
    <row r="11" spans="2:16" ht="20.25" customHeight="1">
      <c r="B11" s="12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7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7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30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30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31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9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135</v>
      </c>
      <c r="C1" s="67" t="s" vm="1">
        <v>206</v>
      </c>
    </row>
    <row r="2" spans="2:18">
      <c r="B2" s="46" t="s">
        <v>134</v>
      </c>
      <c r="C2" s="67" t="s">
        <v>207</v>
      </c>
    </row>
    <row r="3" spans="2:18">
      <c r="B3" s="46" t="s">
        <v>136</v>
      </c>
      <c r="C3" s="67" t="s">
        <v>208</v>
      </c>
    </row>
    <row r="4" spans="2:18">
      <c r="B4" s="46" t="s">
        <v>137</v>
      </c>
      <c r="C4" s="67">
        <v>12148</v>
      </c>
    </row>
    <row r="6" spans="2:18" ht="21.75" customHeight="1">
      <c r="B6" s="151" t="s">
        <v>159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27.75" customHeight="1">
      <c r="B7" s="154" t="s">
        <v>82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</row>
    <row r="8" spans="2:18" s="3" customFormat="1" ht="66" customHeight="1">
      <c r="B8" s="21" t="s">
        <v>108</v>
      </c>
      <c r="C8" s="29" t="s">
        <v>43</v>
      </c>
      <c r="D8" s="29" t="s">
        <v>112</v>
      </c>
      <c r="E8" s="29" t="s">
        <v>14</v>
      </c>
      <c r="F8" s="29" t="s">
        <v>62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184</v>
      </c>
      <c r="M8" s="29" t="s">
        <v>183</v>
      </c>
      <c r="N8" s="29" t="s">
        <v>198</v>
      </c>
      <c r="O8" s="29" t="s">
        <v>57</v>
      </c>
      <c r="P8" s="29" t="s">
        <v>186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191</v>
      </c>
      <c r="M9" s="31"/>
      <c r="N9" s="15" t="s">
        <v>187</v>
      </c>
      <c r="O9" s="31" t="s">
        <v>192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6.1043774885812665</v>
      </c>
      <c r="I11" s="69"/>
      <c r="J11" s="69"/>
      <c r="K11" s="78">
        <v>2.9952685913259169E-2</v>
      </c>
      <c r="L11" s="77"/>
      <c r="M11" s="79"/>
      <c r="N11" s="69"/>
      <c r="O11" s="77">
        <v>2582.1089634300001</v>
      </c>
      <c r="P11" s="69"/>
      <c r="Q11" s="78">
        <f>IFERROR(O11/$O$11,0)</f>
        <v>1</v>
      </c>
      <c r="R11" s="78">
        <f>O11/'סכום נכסי הקרן'!$C$42</f>
        <v>0.15029172425636539</v>
      </c>
    </row>
    <row r="12" spans="2:18" ht="22.5" customHeight="1">
      <c r="B12" s="70" t="s">
        <v>180</v>
      </c>
      <c r="C12" s="71"/>
      <c r="D12" s="71"/>
      <c r="E12" s="71"/>
      <c r="F12" s="71"/>
      <c r="G12" s="71"/>
      <c r="H12" s="80">
        <v>6.0971703335687977</v>
      </c>
      <c r="I12" s="71"/>
      <c r="J12" s="71"/>
      <c r="K12" s="81">
        <v>2.9939677017545491E-2</v>
      </c>
      <c r="L12" s="80"/>
      <c r="M12" s="82"/>
      <c r="N12" s="71"/>
      <c r="O12" s="80">
        <v>2580.68324502</v>
      </c>
      <c r="P12" s="71"/>
      <c r="Q12" s="81">
        <f t="shared" ref="Q12:Q63" si="0">IFERROR(O12/$O$11,0)</f>
        <v>0.99944784731001191</v>
      </c>
      <c r="R12" s="81">
        <f>O12/'סכום נכסי הקרן'!$C$42</f>
        <v>0.1502087402765343</v>
      </c>
    </row>
    <row r="13" spans="2:18">
      <c r="B13" s="72" t="s">
        <v>26</v>
      </c>
      <c r="C13" s="73"/>
      <c r="D13" s="73"/>
      <c r="E13" s="73"/>
      <c r="F13" s="73"/>
      <c r="G13" s="73"/>
      <c r="H13" s="83">
        <v>5.2578587925931313</v>
      </c>
      <c r="I13" s="73"/>
      <c r="J13" s="73"/>
      <c r="K13" s="84">
        <v>1.0156160498070872E-2</v>
      </c>
      <c r="L13" s="83"/>
      <c r="M13" s="85"/>
      <c r="N13" s="73"/>
      <c r="O13" s="83">
        <v>909.60909144599998</v>
      </c>
      <c r="P13" s="73"/>
      <c r="Q13" s="84">
        <f t="shared" si="0"/>
        <v>0.35227370507157107</v>
      </c>
      <c r="R13" s="84">
        <f>O13/'סכום נכסי הקרן'!$C$42</f>
        <v>5.2943822545384746E-2</v>
      </c>
    </row>
    <row r="14" spans="2:18">
      <c r="B14" s="74" t="s">
        <v>25</v>
      </c>
      <c r="C14" s="71"/>
      <c r="D14" s="71"/>
      <c r="E14" s="71"/>
      <c r="F14" s="71"/>
      <c r="G14" s="71"/>
      <c r="H14" s="80">
        <v>5.2578587925931313</v>
      </c>
      <c r="I14" s="71"/>
      <c r="J14" s="71"/>
      <c r="K14" s="81">
        <v>1.0156160498070872E-2</v>
      </c>
      <c r="L14" s="80"/>
      <c r="M14" s="82"/>
      <c r="N14" s="71"/>
      <c r="O14" s="80">
        <v>909.60909144599998</v>
      </c>
      <c r="P14" s="71"/>
      <c r="Q14" s="81">
        <f t="shared" si="0"/>
        <v>0.35227370507157107</v>
      </c>
      <c r="R14" s="81">
        <f>O14/'סכום נכסי הקרן'!$C$42</f>
        <v>5.2943822545384746E-2</v>
      </c>
    </row>
    <row r="15" spans="2:18">
      <c r="B15" s="75" t="s">
        <v>209</v>
      </c>
      <c r="C15" s="73" t="s">
        <v>210</v>
      </c>
      <c r="D15" s="86" t="s">
        <v>113</v>
      </c>
      <c r="E15" s="73" t="s">
        <v>211</v>
      </c>
      <c r="F15" s="73"/>
      <c r="G15" s="73"/>
      <c r="H15" s="83">
        <v>1.3000000000019085</v>
      </c>
      <c r="I15" s="86" t="s">
        <v>122</v>
      </c>
      <c r="J15" s="87">
        <v>0.04</v>
      </c>
      <c r="K15" s="84">
        <v>1.0900000000062979E-2</v>
      </c>
      <c r="L15" s="83">
        <v>73067.898625999995</v>
      </c>
      <c r="M15" s="85">
        <v>143.41999999999999</v>
      </c>
      <c r="N15" s="73"/>
      <c r="O15" s="83">
        <v>104.79398182600001</v>
      </c>
      <c r="P15" s="84">
        <v>5.181587979079313E-6</v>
      </c>
      <c r="Q15" s="84">
        <f t="shared" si="0"/>
        <v>4.0584647398766105E-2</v>
      </c>
      <c r="R15" s="84">
        <f>O15/'סכום נכסי הקרן'!$C$42</f>
        <v>6.0995366358971735E-3</v>
      </c>
    </row>
    <row r="16" spans="2:18">
      <c r="B16" s="75" t="s">
        <v>212</v>
      </c>
      <c r="C16" s="73" t="s">
        <v>213</v>
      </c>
      <c r="D16" s="86" t="s">
        <v>113</v>
      </c>
      <c r="E16" s="73" t="s">
        <v>211</v>
      </c>
      <c r="F16" s="73"/>
      <c r="G16" s="73"/>
      <c r="H16" s="83">
        <v>4.0999999999967454</v>
      </c>
      <c r="I16" s="86" t="s">
        <v>122</v>
      </c>
      <c r="J16" s="87">
        <v>7.4999999999999997E-3</v>
      </c>
      <c r="K16" s="84">
        <v>9.700000000026035E-3</v>
      </c>
      <c r="L16" s="83">
        <v>55925.962385999999</v>
      </c>
      <c r="M16" s="85">
        <v>109.89</v>
      </c>
      <c r="N16" s="73"/>
      <c r="O16" s="83">
        <v>61.457040771999999</v>
      </c>
      <c r="P16" s="84">
        <v>2.7929378505873537E-6</v>
      </c>
      <c r="Q16" s="84">
        <f t="shared" si="0"/>
        <v>2.380110275840653E-2</v>
      </c>
      <c r="R16" s="84">
        <f>O16/'סכום נכסי הקרן'!$C$42</f>
        <v>3.5771087727638519E-3</v>
      </c>
    </row>
    <row r="17" spans="2:18">
      <c r="B17" s="75" t="s">
        <v>214</v>
      </c>
      <c r="C17" s="73" t="s">
        <v>215</v>
      </c>
      <c r="D17" s="86" t="s">
        <v>113</v>
      </c>
      <c r="E17" s="73" t="s">
        <v>211</v>
      </c>
      <c r="F17" s="73"/>
      <c r="G17" s="73"/>
      <c r="H17" s="83">
        <v>6.0699999999908156</v>
      </c>
      <c r="I17" s="86" t="s">
        <v>122</v>
      </c>
      <c r="J17" s="87">
        <v>5.0000000000000001E-3</v>
      </c>
      <c r="K17" s="84">
        <v>9.3999999999940746E-3</v>
      </c>
      <c r="L17" s="83">
        <v>126559.83280799999</v>
      </c>
      <c r="M17" s="85">
        <v>106.67</v>
      </c>
      <c r="N17" s="73"/>
      <c r="O17" s="83">
        <v>135.00137663199999</v>
      </c>
      <c r="P17" s="84">
        <v>6.2598853398791824E-6</v>
      </c>
      <c r="Q17" s="84">
        <f t="shared" si="0"/>
        <v>5.2283377093687015E-2</v>
      </c>
      <c r="R17" s="84">
        <f>O17/'סכום נכסי הקרן'!$C$42</f>
        <v>7.8577588933559789E-3</v>
      </c>
    </row>
    <row r="18" spans="2:18">
      <c r="B18" s="75" t="s">
        <v>216</v>
      </c>
      <c r="C18" s="73" t="s">
        <v>217</v>
      </c>
      <c r="D18" s="86" t="s">
        <v>113</v>
      </c>
      <c r="E18" s="73" t="s">
        <v>211</v>
      </c>
      <c r="F18" s="73"/>
      <c r="G18" s="73"/>
      <c r="H18" s="83">
        <v>10.669999999635628</v>
      </c>
      <c r="I18" s="86" t="s">
        <v>122</v>
      </c>
      <c r="J18" s="87">
        <v>0.04</v>
      </c>
      <c r="K18" s="84">
        <v>1.039999999985711E-2</v>
      </c>
      <c r="L18" s="83">
        <v>7732.5377079999998</v>
      </c>
      <c r="M18" s="85">
        <v>181.01</v>
      </c>
      <c r="N18" s="73"/>
      <c r="O18" s="83">
        <v>13.99666603</v>
      </c>
      <c r="P18" s="84">
        <v>4.8533709834667337E-7</v>
      </c>
      <c r="Q18" s="84">
        <f t="shared" si="0"/>
        <v>5.4206333769149804E-3</v>
      </c>
      <c r="R18" s="84">
        <f>O18/'סכום נכסי הקרן'!$C$42</f>
        <v>8.1467633677815697E-4</v>
      </c>
    </row>
    <row r="19" spans="2:18">
      <c r="B19" s="75" t="s">
        <v>218</v>
      </c>
      <c r="C19" s="73" t="s">
        <v>219</v>
      </c>
      <c r="D19" s="86" t="s">
        <v>113</v>
      </c>
      <c r="E19" s="73" t="s">
        <v>211</v>
      </c>
      <c r="F19" s="73"/>
      <c r="G19" s="73"/>
      <c r="H19" s="83">
        <v>19.810000000731321</v>
      </c>
      <c r="I19" s="86" t="s">
        <v>122</v>
      </c>
      <c r="J19" s="87">
        <v>0.01</v>
      </c>
      <c r="K19" s="84">
        <v>1.0900000000971286E-2</v>
      </c>
      <c r="L19" s="83">
        <v>6433.5884059999998</v>
      </c>
      <c r="M19" s="85">
        <v>108.82</v>
      </c>
      <c r="N19" s="73"/>
      <c r="O19" s="83">
        <v>7.0010303480000005</v>
      </c>
      <c r="P19" s="84">
        <v>3.5534666942537307E-7</v>
      </c>
      <c r="Q19" s="84">
        <f t="shared" si="0"/>
        <v>2.7113613124598859E-3</v>
      </c>
      <c r="R19" s="84">
        <f>O19/'סכום נכסי הקרן'!$C$42</f>
        <v>4.0749516673159816E-4</v>
      </c>
    </row>
    <row r="20" spans="2:18">
      <c r="B20" s="75" t="s">
        <v>220</v>
      </c>
      <c r="C20" s="73" t="s">
        <v>221</v>
      </c>
      <c r="D20" s="86" t="s">
        <v>113</v>
      </c>
      <c r="E20" s="73" t="s">
        <v>211</v>
      </c>
      <c r="F20" s="73"/>
      <c r="G20" s="73"/>
      <c r="H20" s="83">
        <v>3.3300000000062671</v>
      </c>
      <c r="I20" s="86" t="s">
        <v>122</v>
      </c>
      <c r="J20" s="87">
        <v>1E-3</v>
      </c>
      <c r="K20" s="84">
        <v>1.0100000000020887E-2</v>
      </c>
      <c r="L20" s="83">
        <v>225965.43488299998</v>
      </c>
      <c r="M20" s="85">
        <v>105.93</v>
      </c>
      <c r="N20" s="73"/>
      <c r="O20" s="83">
        <v>239.36516714999999</v>
      </c>
      <c r="P20" s="84">
        <v>1.406725030300574E-5</v>
      </c>
      <c r="Q20" s="84">
        <f t="shared" si="0"/>
        <v>9.2701419862635887E-2</v>
      </c>
      <c r="R20" s="84">
        <f>O20/'סכום נכסי הקרן'!$C$42</f>
        <v>1.3932256232168828E-2</v>
      </c>
    </row>
    <row r="21" spans="2:18">
      <c r="B21" s="75" t="s">
        <v>222</v>
      </c>
      <c r="C21" s="73" t="s">
        <v>223</v>
      </c>
      <c r="D21" s="86" t="s">
        <v>113</v>
      </c>
      <c r="E21" s="73" t="s">
        <v>211</v>
      </c>
      <c r="F21" s="73"/>
      <c r="G21" s="73"/>
      <c r="H21" s="83">
        <v>15.019999999652995</v>
      </c>
      <c r="I21" s="86" t="s">
        <v>122</v>
      </c>
      <c r="J21" s="87">
        <v>2.75E-2</v>
      </c>
      <c r="K21" s="84">
        <v>1.0699999999919567E-2</v>
      </c>
      <c r="L21" s="83">
        <v>11518.056784</v>
      </c>
      <c r="M21" s="85">
        <v>151.12</v>
      </c>
      <c r="N21" s="73"/>
      <c r="O21" s="83">
        <v>17.406088602000001</v>
      </c>
      <c r="P21" s="84">
        <v>6.3458735160919001E-7</v>
      </c>
      <c r="Q21" s="84">
        <f t="shared" si="0"/>
        <v>6.7410356605858519E-3</v>
      </c>
      <c r="R21" s="84">
        <f>O21/'סכום נכסי הקרן'!$C$42</f>
        <v>1.0131218727030948E-3</v>
      </c>
    </row>
    <row r="22" spans="2:18">
      <c r="B22" s="75" t="s">
        <v>224</v>
      </c>
      <c r="C22" s="73" t="s">
        <v>225</v>
      </c>
      <c r="D22" s="86" t="s">
        <v>113</v>
      </c>
      <c r="E22" s="73" t="s">
        <v>211</v>
      </c>
      <c r="F22" s="73"/>
      <c r="G22" s="73"/>
      <c r="H22" s="83">
        <v>0.5</v>
      </c>
      <c r="I22" s="86" t="s">
        <v>122</v>
      </c>
      <c r="J22" s="87">
        <v>1.7500000000000002E-2</v>
      </c>
      <c r="K22" s="84">
        <v>3.699999999528204E-3</v>
      </c>
      <c r="L22" s="83">
        <v>7149.8729190000004</v>
      </c>
      <c r="M22" s="85">
        <v>112.65</v>
      </c>
      <c r="N22" s="73"/>
      <c r="O22" s="83">
        <v>8.0543312740000008</v>
      </c>
      <c r="P22" s="84">
        <v>4.6382905402880648E-7</v>
      </c>
      <c r="Q22" s="84">
        <f t="shared" si="0"/>
        <v>3.1192840379984802E-3</v>
      </c>
      <c r="R22" s="84">
        <f>O22/'סכום נכסי הקרן'!$C$42</f>
        <v>4.6880257651614959E-4</v>
      </c>
    </row>
    <row r="23" spans="2:18">
      <c r="B23" s="75" t="s">
        <v>226</v>
      </c>
      <c r="C23" s="73" t="s">
        <v>227</v>
      </c>
      <c r="D23" s="86" t="s">
        <v>113</v>
      </c>
      <c r="E23" s="73" t="s">
        <v>211</v>
      </c>
      <c r="F23" s="73"/>
      <c r="G23" s="73"/>
      <c r="H23" s="83">
        <v>2.5700000000003946</v>
      </c>
      <c r="I23" s="86" t="s">
        <v>122</v>
      </c>
      <c r="J23" s="87">
        <v>7.4999999999999997E-3</v>
      </c>
      <c r="K23" s="84">
        <v>1.0900000000014478E-2</v>
      </c>
      <c r="L23" s="83">
        <v>139524.833297</v>
      </c>
      <c r="M23" s="85">
        <v>108.91</v>
      </c>
      <c r="N23" s="73"/>
      <c r="O23" s="83">
        <v>151.956505642</v>
      </c>
      <c r="P23" s="84">
        <v>6.3674426012207834E-6</v>
      </c>
      <c r="Q23" s="84">
        <f t="shared" si="0"/>
        <v>5.8849764976666705E-2</v>
      </c>
      <c r="R23" s="84">
        <f>O23/'סכום נכסי הקרן'!$C$42</f>
        <v>8.8446326504251025E-3</v>
      </c>
    </row>
    <row r="24" spans="2:18">
      <c r="B24" s="75" t="s">
        <v>228</v>
      </c>
      <c r="C24" s="73" t="s">
        <v>229</v>
      </c>
      <c r="D24" s="86" t="s">
        <v>113</v>
      </c>
      <c r="E24" s="73" t="s">
        <v>211</v>
      </c>
      <c r="F24" s="73"/>
      <c r="G24" s="73"/>
      <c r="H24" s="83">
        <v>8.6399999999792616</v>
      </c>
      <c r="I24" s="86" t="s">
        <v>122</v>
      </c>
      <c r="J24" s="87">
        <v>1E-3</v>
      </c>
      <c r="K24" s="84">
        <v>9.8999999999887008E-3</v>
      </c>
      <c r="L24" s="83">
        <v>148888.82658200001</v>
      </c>
      <c r="M24" s="85">
        <v>101.05</v>
      </c>
      <c r="N24" s="73"/>
      <c r="O24" s="83">
        <v>150.45216108300002</v>
      </c>
      <c r="P24" s="84">
        <v>9.1527071720438507E-6</v>
      </c>
      <c r="Q24" s="84">
        <f t="shared" si="0"/>
        <v>5.8267161926096121E-2</v>
      </c>
      <c r="R24" s="84">
        <f>O24/'סכום נכסי הקרן'!$C$42</f>
        <v>8.75707223339783E-3</v>
      </c>
    </row>
    <row r="25" spans="2:18">
      <c r="B25" s="75" t="s">
        <v>230</v>
      </c>
      <c r="C25" s="73" t="s">
        <v>231</v>
      </c>
      <c r="D25" s="86" t="s">
        <v>113</v>
      </c>
      <c r="E25" s="73" t="s">
        <v>211</v>
      </c>
      <c r="F25" s="73"/>
      <c r="G25" s="73"/>
      <c r="H25" s="83">
        <v>26.529999999398257</v>
      </c>
      <c r="I25" s="86" t="s">
        <v>122</v>
      </c>
      <c r="J25" s="87">
        <v>5.0000000000000001E-3</v>
      </c>
      <c r="K25" s="84">
        <v>1.1399999999910558E-2</v>
      </c>
      <c r="L25" s="83">
        <v>21858.088388999997</v>
      </c>
      <c r="M25" s="85">
        <v>92.07</v>
      </c>
      <c r="N25" s="73"/>
      <c r="O25" s="83">
        <v>20.124742086999998</v>
      </c>
      <c r="P25" s="84">
        <v>1.9170250562002325E-6</v>
      </c>
      <c r="Q25" s="84">
        <f t="shared" si="0"/>
        <v>7.7939166673535194E-3</v>
      </c>
      <c r="R25" s="84">
        <f>O25/'סכום נכסי הקרן'!$C$42</f>
        <v>1.1713611746469856E-3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44</v>
      </c>
      <c r="C27" s="73"/>
      <c r="D27" s="73"/>
      <c r="E27" s="73"/>
      <c r="F27" s="73"/>
      <c r="G27" s="73"/>
      <c r="H27" s="83">
        <v>6.5540294182444869</v>
      </c>
      <c r="I27" s="73"/>
      <c r="J27" s="73"/>
      <c r="K27" s="84">
        <v>4.0708359214202634E-2</v>
      </c>
      <c r="L27" s="83"/>
      <c r="M27" s="85"/>
      <c r="N27" s="73"/>
      <c r="O27" s="83">
        <v>1671.0741535739996</v>
      </c>
      <c r="P27" s="73"/>
      <c r="Q27" s="84">
        <f t="shared" si="0"/>
        <v>0.64717414223844072</v>
      </c>
      <c r="R27" s="84">
        <f>O27/'סכום נכסי הקרן'!$C$42</f>
        <v>9.7264917731149536E-2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0.75954456445593854</v>
      </c>
      <c r="I28" s="71"/>
      <c r="J28" s="71"/>
      <c r="K28" s="81">
        <v>4.5632387614317226E-2</v>
      </c>
      <c r="L28" s="80"/>
      <c r="M28" s="82"/>
      <c r="N28" s="71"/>
      <c r="O28" s="80">
        <v>529.59820291799997</v>
      </c>
      <c r="P28" s="71"/>
      <c r="Q28" s="81">
        <f t="shared" si="0"/>
        <v>0.20510296444441942</v>
      </c>
      <c r="R28" s="81">
        <f>O28/'סכום נכסי הקרן'!$C$42</f>
        <v>3.0825278176443798E-2</v>
      </c>
    </row>
    <row r="29" spans="2:18">
      <c r="B29" s="75" t="s">
        <v>232</v>
      </c>
      <c r="C29" s="73" t="s">
        <v>233</v>
      </c>
      <c r="D29" s="86" t="s">
        <v>113</v>
      </c>
      <c r="E29" s="73" t="s">
        <v>211</v>
      </c>
      <c r="F29" s="73"/>
      <c r="G29" s="73"/>
      <c r="H29" s="83">
        <v>0.61000000000488541</v>
      </c>
      <c r="I29" s="86" t="s">
        <v>122</v>
      </c>
      <c r="J29" s="87">
        <v>0</v>
      </c>
      <c r="K29" s="84">
        <v>4.5899999999951147E-2</v>
      </c>
      <c r="L29" s="83">
        <v>63106.7</v>
      </c>
      <c r="M29" s="85">
        <v>97.31</v>
      </c>
      <c r="N29" s="73"/>
      <c r="O29" s="83">
        <v>61.40912977</v>
      </c>
      <c r="P29" s="84">
        <v>2.8684863636363635E-6</v>
      </c>
      <c r="Q29" s="84">
        <f t="shared" si="0"/>
        <v>2.3782547769953852E-2</v>
      </c>
      <c r="R29" s="84">
        <f>O29/'סכום נכסי הקרן'!$C$42</f>
        <v>3.5743201115557418E-3</v>
      </c>
    </row>
    <row r="30" spans="2:18">
      <c r="B30" s="75" t="s">
        <v>234</v>
      </c>
      <c r="C30" s="73" t="s">
        <v>235</v>
      </c>
      <c r="D30" s="86" t="s">
        <v>113</v>
      </c>
      <c r="E30" s="73" t="s">
        <v>211</v>
      </c>
      <c r="F30" s="73"/>
      <c r="G30" s="73"/>
      <c r="H30" s="83">
        <v>0.33999999983723223</v>
      </c>
      <c r="I30" s="86" t="s">
        <v>122</v>
      </c>
      <c r="J30" s="87">
        <v>0</v>
      </c>
      <c r="K30" s="84">
        <v>4.4199999978840193E-2</v>
      </c>
      <c r="L30" s="83">
        <v>124.69499999999999</v>
      </c>
      <c r="M30" s="85">
        <v>98.54</v>
      </c>
      <c r="N30" s="73"/>
      <c r="O30" s="83">
        <v>0.12287445299999999</v>
      </c>
      <c r="P30" s="84">
        <v>1.0391249999999999E-8</v>
      </c>
      <c r="Q30" s="84">
        <f t="shared" si="0"/>
        <v>4.7586858161391091E-5</v>
      </c>
      <c r="R30" s="84">
        <f>O30/'סכום נכסי הקרן'!$C$42</f>
        <v>7.151910965018561E-6</v>
      </c>
    </row>
    <row r="31" spans="2:18">
      <c r="B31" s="75" t="s">
        <v>236</v>
      </c>
      <c r="C31" s="73" t="s">
        <v>237</v>
      </c>
      <c r="D31" s="86" t="s">
        <v>113</v>
      </c>
      <c r="E31" s="73" t="s">
        <v>211</v>
      </c>
      <c r="F31" s="73"/>
      <c r="G31" s="73"/>
      <c r="H31" s="83">
        <v>0.5299999999747762</v>
      </c>
      <c r="I31" s="86" t="s">
        <v>122</v>
      </c>
      <c r="J31" s="87">
        <v>0</v>
      </c>
      <c r="K31" s="84">
        <v>4.5399999999006811E-2</v>
      </c>
      <c r="L31" s="83">
        <v>25978.125</v>
      </c>
      <c r="M31" s="85">
        <v>97.67</v>
      </c>
      <c r="N31" s="73"/>
      <c r="O31" s="83">
        <v>25.372834687999998</v>
      </c>
      <c r="P31" s="84">
        <v>1.731875E-6</v>
      </c>
      <c r="Q31" s="84">
        <f t="shared" si="0"/>
        <v>9.8263996784610699E-3</v>
      </c>
      <c r="R31" s="84">
        <f>O31/'סכום נכסי הקרן'!$C$42</f>
        <v>1.4768265509081085E-3</v>
      </c>
    </row>
    <row r="32" spans="2:18">
      <c r="B32" s="75" t="s">
        <v>238</v>
      </c>
      <c r="C32" s="73" t="s">
        <v>239</v>
      </c>
      <c r="D32" s="86" t="s">
        <v>113</v>
      </c>
      <c r="E32" s="73" t="s">
        <v>211</v>
      </c>
      <c r="F32" s="73"/>
      <c r="G32" s="73"/>
      <c r="H32" s="83">
        <v>8.9999998894912323E-2</v>
      </c>
      <c r="I32" s="86" t="s">
        <v>122</v>
      </c>
      <c r="J32" s="87">
        <v>0</v>
      </c>
      <c r="K32" s="84">
        <v>4.0700000114192392E-2</v>
      </c>
      <c r="L32" s="83">
        <v>108.98099999999998</v>
      </c>
      <c r="M32" s="85">
        <v>99.64</v>
      </c>
      <c r="N32" s="73"/>
      <c r="O32" s="83">
        <v>0.108588668</v>
      </c>
      <c r="P32" s="84">
        <v>4.3592399999999991E-9</v>
      </c>
      <c r="Q32" s="84">
        <f t="shared" si="0"/>
        <v>4.2054254695647664E-5</v>
      </c>
      <c r="R32" s="84">
        <f>O32/'סכום נכסי הקרן'!$C$42</f>
        <v>6.3204064505252383E-6</v>
      </c>
    </row>
    <row r="33" spans="2:18">
      <c r="B33" s="75" t="s">
        <v>240</v>
      </c>
      <c r="C33" s="73" t="s">
        <v>241</v>
      </c>
      <c r="D33" s="86" t="s">
        <v>113</v>
      </c>
      <c r="E33" s="73" t="s">
        <v>211</v>
      </c>
      <c r="F33" s="73"/>
      <c r="G33" s="73"/>
      <c r="H33" s="83">
        <v>0.44000000001838196</v>
      </c>
      <c r="I33" s="86" t="s">
        <v>122</v>
      </c>
      <c r="J33" s="87">
        <v>0</v>
      </c>
      <c r="K33" s="84">
        <v>4.5000000000656494E-2</v>
      </c>
      <c r="L33" s="83">
        <v>15527.412527</v>
      </c>
      <c r="M33" s="85">
        <v>98.1</v>
      </c>
      <c r="N33" s="73"/>
      <c r="O33" s="83">
        <v>15.232391687999998</v>
      </c>
      <c r="P33" s="84">
        <v>1.1944163482307692E-6</v>
      </c>
      <c r="Q33" s="84">
        <f t="shared" si="0"/>
        <v>5.8992056120535374E-3</v>
      </c>
      <c r="R33" s="84">
        <f>O33/'סכום נכסי הקרן'!$C$42</f>
        <v>8.8660178317835343E-4</v>
      </c>
    </row>
    <row r="34" spans="2:18">
      <c r="B34" s="75" t="s">
        <v>242</v>
      </c>
      <c r="C34" s="73" t="s">
        <v>243</v>
      </c>
      <c r="D34" s="86" t="s">
        <v>113</v>
      </c>
      <c r="E34" s="73" t="s">
        <v>211</v>
      </c>
      <c r="F34" s="73"/>
      <c r="G34" s="73"/>
      <c r="H34" s="83">
        <v>0.75999999999848478</v>
      </c>
      <c r="I34" s="86" t="s">
        <v>122</v>
      </c>
      <c r="J34" s="87">
        <v>0</v>
      </c>
      <c r="K34" s="84">
        <v>4.5599999999972211E-2</v>
      </c>
      <c r="L34" s="83">
        <v>163853.73440299998</v>
      </c>
      <c r="M34" s="85">
        <v>96.66</v>
      </c>
      <c r="N34" s="73"/>
      <c r="O34" s="83">
        <v>158.38101967399999</v>
      </c>
      <c r="P34" s="84">
        <v>4.8192274824411762E-6</v>
      </c>
      <c r="Q34" s="84">
        <f t="shared" si="0"/>
        <v>6.13378528625729E-2</v>
      </c>
      <c r="R34" s="84">
        <f>O34/'סכום נכסי הקרן'!$C$42</f>
        <v>9.2185716688993197E-3</v>
      </c>
    </row>
    <row r="35" spans="2:18">
      <c r="B35" s="75" t="s">
        <v>244</v>
      </c>
      <c r="C35" s="73" t="s">
        <v>245</v>
      </c>
      <c r="D35" s="86" t="s">
        <v>113</v>
      </c>
      <c r="E35" s="73" t="s">
        <v>211</v>
      </c>
      <c r="F35" s="73"/>
      <c r="G35" s="73"/>
      <c r="H35" s="83">
        <v>0.68000000000633909</v>
      </c>
      <c r="I35" s="86" t="s">
        <v>122</v>
      </c>
      <c r="J35" s="87">
        <v>0</v>
      </c>
      <c r="K35" s="84">
        <v>4.5900000000153603E-2</v>
      </c>
      <c r="L35" s="83">
        <v>84595.582124000008</v>
      </c>
      <c r="M35" s="85">
        <v>96.97</v>
      </c>
      <c r="N35" s="73"/>
      <c r="O35" s="83">
        <v>82.032335986000007</v>
      </c>
      <c r="P35" s="84">
        <v>2.4881053565882355E-6</v>
      </c>
      <c r="Q35" s="84">
        <f t="shared" si="0"/>
        <v>3.1769509787468682E-2</v>
      </c>
      <c r="R35" s="84">
        <f>O35/'סכום נכסי הקרן'!$C$42</f>
        <v>4.7746944047381452E-3</v>
      </c>
    </row>
    <row r="36" spans="2:18">
      <c r="B36" s="75" t="s">
        <v>246</v>
      </c>
      <c r="C36" s="73" t="s">
        <v>247</v>
      </c>
      <c r="D36" s="86" t="s">
        <v>113</v>
      </c>
      <c r="E36" s="73" t="s">
        <v>211</v>
      </c>
      <c r="F36" s="73"/>
      <c r="G36" s="73"/>
      <c r="H36" s="83">
        <v>0.85999999998758403</v>
      </c>
      <c r="I36" s="86" t="s">
        <v>122</v>
      </c>
      <c r="J36" s="87">
        <v>0</v>
      </c>
      <c r="K36" s="84">
        <v>4.5599999999720649E-2</v>
      </c>
      <c r="L36" s="83">
        <v>80332.426894000004</v>
      </c>
      <c r="M36" s="85">
        <v>96.25</v>
      </c>
      <c r="N36" s="73"/>
      <c r="O36" s="83">
        <v>77.319960886000004</v>
      </c>
      <c r="P36" s="84">
        <v>2.5103883404374999E-6</v>
      </c>
      <c r="Q36" s="84">
        <f t="shared" si="0"/>
        <v>2.9944499624558977E-2</v>
      </c>
      <c r="R36" s="84">
        <f>O36/'סכום נכסי הקרן'!$C$42</f>
        <v>4.5004104805690549E-3</v>
      </c>
    </row>
    <row r="37" spans="2:18">
      <c r="B37" s="75" t="s">
        <v>248</v>
      </c>
      <c r="C37" s="73" t="s">
        <v>249</v>
      </c>
      <c r="D37" s="86" t="s">
        <v>113</v>
      </c>
      <c r="E37" s="73" t="s">
        <v>211</v>
      </c>
      <c r="F37" s="73"/>
      <c r="G37" s="73"/>
      <c r="H37" s="83">
        <v>0.92999999999407046</v>
      </c>
      <c r="I37" s="86" t="s">
        <v>122</v>
      </c>
      <c r="J37" s="87">
        <v>0</v>
      </c>
      <c r="K37" s="84">
        <v>4.5500000000022807E-2</v>
      </c>
      <c r="L37" s="83">
        <v>114269.85</v>
      </c>
      <c r="M37" s="85">
        <v>95.93</v>
      </c>
      <c r="N37" s="73"/>
      <c r="O37" s="83">
        <v>109.619067105</v>
      </c>
      <c r="P37" s="84">
        <v>3.6861241935483875E-6</v>
      </c>
      <c r="Q37" s="84">
        <f t="shared" si="0"/>
        <v>4.2453307996493356E-2</v>
      </c>
      <c r="R37" s="84">
        <f>O37/'סכום נכסי הקרן'!$C$42</f>
        <v>6.3803808591795319E-3</v>
      </c>
    </row>
    <row r="38" spans="2:18">
      <c r="B38" s="76"/>
      <c r="C38" s="73"/>
      <c r="D38" s="73"/>
      <c r="E38" s="73"/>
      <c r="F38" s="73"/>
      <c r="G38" s="73"/>
      <c r="H38" s="73"/>
      <c r="I38" s="73"/>
      <c r="J38" s="73"/>
      <c r="K38" s="84"/>
      <c r="L38" s="83"/>
      <c r="M38" s="85"/>
      <c r="N38" s="73"/>
      <c r="O38" s="73"/>
      <c r="P38" s="73"/>
      <c r="Q38" s="84"/>
      <c r="R38" s="73"/>
    </row>
    <row r="39" spans="2:18">
      <c r="B39" s="74" t="s">
        <v>23</v>
      </c>
      <c r="C39" s="71"/>
      <c r="D39" s="71"/>
      <c r="E39" s="71"/>
      <c r="F39" s="71"/>
      <c r="G39" s="71"/>
      <c r="H39" s="80">
        <v>9.2703068052199846</v>
      </c>
      <c r="I39" s="71"/>
      <c r="J39" s="71"/>
      <c r="K39" s="81">
        <v>3.8376311484027009E-2</v>
      </c>
      <c r="L39" s="80"/>
      <c r="M39" s="82"/>
      <c r="N39" s="71"/>
      <c r="O39" s="80">
        <v>1136.3340256639999</v>
      </c>
      <c r="P39" s="71"/>
      <c r="Q39" s="81">
        <f t="shared" si="0"/>
        <v>0.44007981140909175</v>
      </c>
      <c r="R39" s="81">
        <f>O39/'סכום נכסי הקרן'!$C$42</f>
        <v>6.6140353667088508E-2</v>
      </c>
    </row>
    <row r="40" spans="2:18">
      <c r="B40" s="75" t="s">
        <v>250</v>
      </c>
      <c r="C40" s="73" t="s">
        <v>251</v>
      </c>
      <c r="D40" s="86" t="s">
        <v>113</v>
      </c>
      <c r="E40" s="73" t="s">
        <v>211</v>
      </c>
      <c r="F40" s="73"/>
      <c r="G40" s="73"/>
      <c r="H40" s="83">
        <v>12.719999991732692</v>
      </c>
      <c r="I40" s="86" t="s">
        <v>122</v>
      </c>
      <c r="J40" s="87">
        <v>5.5E-2</v>
      </c>
      <c r="K40" s="84">
        <v>3.9699999978304736E-2</v>
      </c>
      <c r="L40" s="83">
        <v>644.25752899999998</v>
      </c>
      <c r="M40" s="85">
        <v>120.91</v>
      </c>
      <c r="N40" s="73"/>
      <c r="O40" s="83">
        <v>0.77897177699999998</v>
      </c>
      <c r="P40" s="84">
        <v>3.3967209627946697E-8</v>
      </c>
      <c r="Q40" s="84">
        <f t="shared" si="0"/>
        <v>3.0168044340206157E-4</v>
      </c>
      <c r="R40" s="84">
        <f>O40/'סכום נכסי הקרן'!$C$42</f>
        <v>4.5340074013320683E-5</v>
      </c>
    </row>
    <row r="41" spans="2:18">
      <c r="B41" s="75" t="s">
        <v>252</v>
      </c>
      <c r="C41" s="73" t="s">
        <v>253</v>
      </c>
      <c r="D41" s="86" t="s">
        <v>113</v>
      </c>
      <c r="E41" s="73" t="s">
        <v>211</v>
      </c>
      <c r="F41" s="73"/>
      <c r="G41" s="73"/>
      <c r="H41" s="83">
        <v>2.9000000000708748</v>
      </c>
      <c r="I41" s="86" t="s">
        <v>122</v>
      </c>
      <c r="J41" s="87">
        <v>5.0000000000000001E-3</v>
      </c>
      <c r="K41" s="84">
        <v>3.9499999999468433E-2</v>
      </c>
      <c r="L41" s="83">
        <v>6221.0834279999999</v>
      </c>
      <c r="M41" s="85">
        <v>90.72</v>
      </c>
      <c r="N41" s="73"/>
      <c r="O41" s="83">
        <v>5.6437666140000005</v>
      </c>
      <c r="P41" s="84">
        <v>3.8608716106426811E-7</v>
      </c>
      <c r="Q41" s="84">
        <f t="shared" si="0"/>
        <v>2.1857197716795736E-3</v>
      </c>
      <c r="R41" s="84">
        <f>O41/'סכום נכסי הקרן'!$C$42</f>
        <v>3.2849559322695242E-4</v>
      </c>
    </row>
    <row r="42" spans="2:18">
      <c r="B42" s="75" t="s">
        <v>254</v>
      </c>
      <c r="C42" s="73" t="s">
        <v>255</v>
      </c>
      <c r="D42" s="86" t="s">
        <v>113</v>
      </c>
      <c r="E42" s="73" t="s">
        <v>211</v>
      </c>
      <c r="F42" s="73"/>
      <c r="G42" s="73"/>
      <c r="H42" s="83">
        <v>1</v>
      </c>
      <c r="I42" s="86" t="s">
        <v>122</v>
      </c>
      <c r="J42" s="87">
        <v>3.7499999999999999E-2</v>
      </c>
      <c r="K42" s="84">
        <v>4.2699999998718575E-2</v>
      </c>
      <c r="L42" s="83">
        <v>6666.5811610000001</v>
      </c>
      <c r="M42" s="85">
        <v>99.5</v>
      </c>
      <c r="N42" s="73"/>
      <c r="O42" s="83">
        <v>6.6332482550000007</v>
      </c>
      <c r="P42" s="84">
        <v>3.0871269374188894E-7</v>
      </c>
      <c r="Q42" s="84">
        <f t="shared" si="0"/>
        <v>2.568926543746079E-3</v>
      </c>
      <c r="R42" s="84">
        <f>O42/'סכום נכסי הקרן'!$C$42</f>
        <v>3.8608839974754348E-4</v>
      </c>
    </row>
    <row r="43" spans="2:18">
      <c r="B43" s="75" t="s">
        <v>256</v>
      </c>
      <c r="C43" s="73" t="s">
        <v>257</v>
      </c>
      <c r="D43" s="86" t="s">
        <v>113</v>
      </c>
      <c r="E43" s="73" t="s">
        <v>211</v>
      </c>
      <c r="F43" s="73"/>
      <c r="G43" s="73"/>
      <c r="H43" s="83">
        <v>3.8799999998705323</v>
      </c>
      <c r="I43" s="86" t="s">
        <v>122</v>
      </c>
      <c r="J43" s="87">
        <v>0.02</v>
      </c>
      <c r="K43" s="84">
        <v>3.8099999999130142E-2</v>
      </c>
      <c r="L43" s="83">
        <v>15877.830416000001</v>
      </c>
      <c r="M43" s="85">
        <v>93.4</v>
      </c>
      <c r="N43" s="73"/>
      <c r="O43" s="83">
        <v>14.829893608999999</v>
      </c>
      <c r="P43" s="84">
        <v>7.7813338063514784E-7</v>
      </c>
      <c r="Q43" s="84">
        <f t="shared" si="0"/>
        <v>5.7433260249793606E-3</v>
      </c>
      <c r="R43" s="84">
        <f>O43/'סכום נכסי הקרן'!$C$42</f>
        <v>8.6317437126060513E-4</v>
      </c>
    </row>
    <row r="44" spans="2:18">
      <c r="B44" s="75" t="s">
        <v>258</v>
      </c>
      <c r="C44" s="73" t="s">
        <v>259</v>
      </c>
      <c r="D44" s="86" t="s">
        <v>113</v>
      </c>
      <c r="E44" s="73" t="s">
        <v>211</v>
      </c>
      <c r="F44" s="73"/>
      <c r="G44" s="73"/>
      <c r="H44" s="83">
        <v>6.7800000000039002</v>
      </c>
      <c r="I44" s="86" t="s">
        <v>122</v>
      </c>
      <c r="J44" s="87">
        <v>0.01</v>
      </c>
      <c r="K44" s="84">
        <v>3.7400000000041171E-2</v>
      </c>
      <c r="L44" s="83">
        <v>221302.38308299999</v>
      </c>
      <c r="M44" s="85">
        <v>83.41</v>
      </c>
      <c r="N44" s="73"/>
      <c r="O44" s="83">
        <v>184.58831712600002</v>
      </c>
      <c r="P44" s="84">
        <v>8.7852759586776651E-6</v>
      </c>
      <c r="Q44" s="84">
        <f t="shared" si="0"/>
        <v>7.1487423551947302E-2</v>
      </c>
      <c r="R44" s="84">
        <f>O44/'סכום נכסי הקרן'!$C$42</f>
        <v>1.0743968148267264E-2</v>
      </c>
    </row>
    <row r="45" spans="2:18">
      <c r="B45" s="75" t="s">
        <v>260</v>
      </c>
      <c r="C45" s="73" t="s">
        <v>261</v>
      </c>
      <c r="D45" s="86" t="s">
        <v>113</v>
      </c>
      <c r="E45" s="73" t="s">
        <v>211</v>
      </c>
      <c r="F45" s="73"/>
      <c r="G45" s="73"/>
      <c r="H45" s="83">
        <v>16.050000000012428</v>
      </c>
      <c r="I45" s="86" t="s">
        <v>122</v>
      </c>
      <c r="J45" s="87">
        <v>3.7499999999999999E-2</v>
      </c>
      <c r="K45" s="84">
        <v>4.0300000000074575E-2</v>
      </c>
      <c r="L45" s="83">
        <v>79806.237110000002</v>
      </c>
      <c r="M45" s="85">
        <v>95.77</v>
      </c>
      <c r="N45" s="73"/>
      <c r="O45" s="83">
        <v>76.430433281000006</v>
      </c>
      <c r="P45" s="84">
        <v>3.1643156137031993E-6</v>
      </c>
      <c r="Q45" s="84">
        <f t="shared" si="0"/>
        <v>2.9600003084096028E-2</v>
      </c>
      <c r="R45" s="84">
        <f>O45/'סכום נכסי הקרן'!$C$42</f>
        <v>4.4486355015025255E-3</v>
      </c>
    </row>
    <row r="46" spans="2:18">
      <c r="B46" s="75" t="s">
        <v>262</v>
      </c>
      <c r="C46" s="73" t="s">
        <v>263</v>
      </c>
      <c r="D46" s="86" t="s">
        <v>113</v>
      </c>
      <c r="E46" s="73" t="s">
        <v>211</v>
      </c>
      <c r="F46" s="73"/>
      <c r="G46" s="73"/>
      <c r="H46" s="83">
        <v>2.0700000000827039</v>
      </c>
      <c r="I46" s="86" t="s">
        <v>122</v>
      </c>
      <c r="J46" s="87">
        <v>5.0000000000000001E-3</v>
      </c>
      <c r="K46" s="84">
        <v>4.070000000082704E-2</v>
      </c>
      <c r="L46" s="83">
        <v>7504.4639040000002</v>
      </c>
      <c r="M46" s="85">
        <v>93.45</v>
      </c>
      <c r="N46" s="73"/>
      <c r="O46" s="83">
        <v>7.0129218060000014</v>
      </c>
      <c r="P46" s="84">
        <v>3.197501835126477E-7</v>
      </c>
      <c r="Q46" s="84">
        <f t="shared" si="0"/>
        <v>2.7159666401855619E-3</v>
      </c>
      <c r="R46" s="84">
        <f>O46/'סכום נכסי הקרן'!$C$42</f>
        <v>4.0818730937625564E-4</v>
      </c>
    </row>
    <row r="47" spans="2:18">
      <c r="B47" s="75" t="s">
        <v>264</v>
      </c>
      <c r="C47" s="73" t="s">
        <v>265</v>
      </c>
      <c r="D47" s="86" t="s">
        <v>113</v>
      </c>
      <c r="E47" s="73" t="s">
        <v>211</v>
      </c>
      <c r="F47" s="73"/>
      <c r="G47" s="73"/>
      <c r="H47" s="83">
        <v>8.4500000000026532</v>
      </c>
      <c r="I47" s="86" t="s">
        <v>122</v>
      </c>
      <c r="J47" s="87">
        <v>1.3000000000000001E-2</v>
      </c>
      <c r="K47" s="84">
        <v>3.7500000000000006E-2</v>
      </c>
      <c r="L47" s="83">
        <v>456415.15493699996</v>
      </c>
      <c r="M47" s="85">
        <v>82.62</v>
      </c>
      <c r="N47" s="73"/>
      <c r="O47" s="83">
        <v>377.09021913999993</v>
      </c>
      <c r="P47" s="84">
        <v>4.0714125141199015E-5</v>
      </c>
      <c r="Q47" s="84">
        <f t="shared" si="0"/>
        <v>0.14603962283570093</v>
      </c>
      <c r="R47" s="84">
        <f>O47/'סכום נכסי הקרן'!$C$42</f>
        <v>2.194854672572677E-2</v>
      </c>
    </row>
    <row r="48" spans="2:18">
      <c r="B48" s="75" t="s">
        <v>266</v>
      </c>
      <c r="C48" s="73" t="s">
        <v>267</v>
      </c>
      <c r="D48" s="86" t="s">
        <v>113</v>
      </c>
      <c r="E48" s="73" t="s">
        <v>211</v>
      </c>
      <c r="F48" s="73"/>
      <c r="G48" s="73"/>
      <c r="H48" s="83">
        <v>12.399999999998881</v>
      </c>
      <c r="I48" s="86" t="s">
        <v>122</v>
      </c>
      <c r="J48" s="87">
        <v>1.4999999999999999E-2</v>
      </c>
      <c r="K48" s="84">
        <v>3.9099999999984342E-2</v>
      </c>
      <c r="L48" s="83">
        <v>237134.99119500001</v>
      </c>
      <c r="M48" s="85">
        <v>75.400000000000006</v>
      </c>
      <c r="N48" s="73"/>
      <c r="O48" s="83">
        <v>178.799794408</v>
      </c>
      <c r="P48" s="84">
        <v>1.333023733680809E-5</v>
      </c>
      <c r="Q48" s="84">
        <f t="shared" si="0"/>
        <v>6.9245642589183157E-2</v>
      </c>
      <c r="R48" s="84">
        <f>O48/'סכום נכסי הקרן'!$C$42</f>
        <v>1.0407047021968348E-2</v>
      </c>
    </row>
    <row r="49" spans="2:18">
      <c r="B49" s="75" t="s">
        <v>268</v>
      </c>
      <c r="C49" s="73" t="s">
        <v>269</v>
      </c>
      <c r="D49" s="86" t="s">
        <v>113</v>
      </c>
      <c r="E49" s="73" t="s">
        <v>211</v>
      </c>
      <c r="F49" s="73"/>
      <c r="G49" s="73"/>
      <c r="H49" s="83">
        <v>0.32999999996054347</v>
      </c>
      <c r="I49" s="86" t="s">
        <v>122</v>
      </c>
      <c r="J49" s="87">
        <v>1.5E-3</v>
      </c>
      <c r="K49" s="84">
        <v>4.4000000002510864E-2</v>
      </c>
      <c r="L49" s="83">
        <v>5648.0500490000004</v>
      </c>
      <c r="M49" s="85">
        <v>98.72</v>
      </c>
      <c r="N49" s="73"/>
      <c r="O49" s="83">
        <v>5.5757552339999998</v>
      </c>
      <c r="P49" s="84">
        <v>3.6152721585408973E-7</v>
      </c>
      <c r="Q49" s="84">
        <f t="shared" si="0"/>
        <v>2.1593803022910874E-3</v>
      </c>
      <c r="R49" s="84">
        <f>O49/'סכום נכסי הקרן'!$C$42</f>
        <v>3.2453698895655906E-4</v>
      </c>
    </row>
    <row r="50" spans="2:18">
      <c r="B50" s="75" t="s">
        <v>270</v>
      </c>
      <c r="C50" s="73" t="s">
        <v>271</v>
      </c>
      <c r="D50" s="86" t="s">
        <v>113</v>
      </c>
      <c r="E50" s="73" t="s">
        <v>211</v>
      </c>
      <c r="F50" s="73"/>
      <c r="G50" s="73"/>
      <c r="H50" s="83">
        <v>2.3699999997882277</v>
      </c>
      <c r="I50" s="86" t="s">
        <v>122</v>
      </c>
      <c r="J50" s="87">
        <v>1.7500000000000002E-2</v>
      </c>
      <c r="K50" s="84">
        <v>4.0099999995795249E-2</v>
      </c>
      <c r="L50" s="83">
        <v>3397.8709330000002</v>
      </c>
      <c r="M50" s="85">
        <v>95.89</v>
      </c>
      <c r="N50" s="73"/>
      <c r="O50" s="83">
        <v>3.2582185370000003</v>
      </c>
      <c r="P50" s="84">
        <v>1.5795124915874285E-7</v>
      </c>
      <c r="Q50" s="84">
        <f t="shared" si="0"/>
        <v>1.2618439357694167E-3</v>
      </c>
      <c r="R50" s="84">
        <f>O50/'סכום נכסי הקרן'!$C$42</f>
        <v>1.8964470084922402E-4</v>
      </c>
    </row>
    <row r="51" spans="2:18">
      <c r="B51" s="75" t="s">
        <v>272</v>
      </c>
      <c r="C51" s="73" t="s">
        <v>273</v>
      </c>
      <c r="D51" s="86" t="s">
        <v>113</v>
      </c>
      <c r="E51" s="73" t="s">
        <v>211</v>
      </c>
      <c r="F51" s="73"/>
      <c r="G51" s="73"/>
      <c r="H51" s="83">
        <v>5.160000000000708</v>
      </c>
      <c r="I51" s="86" t="s">
        <v>122</v>
      </c>
      <c r="J51" s="87">
        <v>2.2499999999999999E-2</v>
      </c>
      <c r="K51" s="84">
        <v>3.7500000000000006E-2</v>
      </c>
      <c r="L51" s="83">
        <v>180991.384793</v>
      </c>
      <c r="M51" s="85">
        <v>93.8</v>
      </c>
      <c r="N51" s="73"/>
      <c r="O51" s="83">
        <v>169.76991496799997</v>
      </c>
      <c r="P51" s="84">
        <v>7.5071672613144631E-6</v>
      </c>
      <c r="Q51" s="84">
        <f t="shared" si="0"/>
        <v>6.5748547939852409E-2</v>
      </c>
      <c r="R51" s="84">
        <f>O51/'סכום נכסי הקרן'!$C$42</f>
        <v>9.8814626372327186E-3</v>
      </c>
    </row>
    <row r="52" spans="2:18">
      <c r="B52" s="75" t="s">
        <v>274</v>
      </c>
      <c r="C52" s="73" t="s">
        <v>275</v>
      </c>
      <c r="D52" s="86" t="s">
        <v>113</v>
      </c>
      <c r="E52" s="73" t="s">
        <v>211</v>
      </c>
      <c r="F52" s="73"/>
      <c r="G52" s="73"/>
      <c r="H52" s="83">
        <v>1.5800000000276067</v>
      </c>
      <c r="I52" s="86" t="s">
        <v>122</v>
      </c>
      <c r="J52" s="87">
        <v>4.0000000000000001E-3</v>
      </c>
      <c r="K52" s="84">
        <v>4.2300000000606144E-2</v>
      </c>
      <c r="L52" s="83">
        <v>17651.167265</v>
      </c>
      <c r="M52" s="85">
        <v>94.4</v>
      </c>
      <c r="N52" s="73"/>
      <c r="O52" s="83">
        <v>16.662702112999998</v>
      </c>
      <c r="P52" s="84">
        <v>1.0363020650108849E-6</v>
      </c>
      <c r="Q52" s="84">
        <f t="shared" si="0"/>
        <v>6.4531366991057333E-3</v>
      </c>
      <c r="R52" s="84">
        <f>O52/'סכום נכסי הקרן'!$C$42</f>
        <v>9.6985304137063089E-4</v>
      </c>
    </row>
    <row r="53" spans="2:18">
      <c r="B53" s="75" t="s">
        <v>276</v>
      </c>
      <c r="C53" s="73" t="s">
        <v>277</v>
      </c>
      <c r="D53" s="86" t="s">
        <v>113</v>
      </c>
      <c r="E53" s="73" t="s">
        <v>211</v>
      </c>
      <c r="F53" s="73"/>
      <c r="G53" s="73"/>
      <c r="H53" s="73"/>
      <c r="I53" s="86" t="s">
        <v>122</v>
      </c>
      <c r="J53" s="87">
        <v>6.25E-2</v>
      </c>
      <c r="K53" s="84">
        <v>3.84593837535014E-2</v>
      </c>
      <c r="L53" s="83">
        <v>3.2399999999999996E-4</v>
      </c>
      <c r="M53" s="85">
        <v>110.48</v>
      </c>
      <c r="N53" s="73"/>
      <c r="O53" s="83">
        <v>3.5699999999999998E-7</v>
      </c>
      <c r="P53" s="84">
        <v>2.1292821898499527E-14</v>
      </c>
      <c r="Q53" s="84">
        <f t="shared" si="0"/>
        <v>1.3825907622650103E-10</v>
      </c>
      <c r="R53" s="84">
        <f>O53/'סכום נכסי הקרן'!$C$42</f>
        <v>2.0779194960173097E-11</v>
      </c>
    </row>
    <row r="54" spans="2:18">
      <c r="B54" s="75" t="s">
        <v>278</v>
      </c>
      <c r="C54" s="73" t="s">
        <v>279</v>
      </c>
      <c r="D54" s="86" t="s">
        <v>113</v>
      </c>
      <c r="E54" s="73" t="s">
        <v>211</v>
      </c>
      <c r="F54" s="73"/>
      <c r="G54" s="73"/>
      <c r="H54" s="83">
        <v>0.66999999999034254</v>
      </c>
      <c r="I54" s="86" t="s">
        <v>122</v>
      </c>
      <c r="J54" s="87">
        <v>1.4999999999999999E-2</v>
      </c>
      <c r="K54" s="84">
        <v>4.3200000006824578E-2</v>
      </c>
      <c r="L54" s="83">
        <v>3148.2876260000003</v>
      </c>
      <c r="M54" s="85">
        <v>98.67</v>
      </c>
      <c r="N54" s="73"/>
      <c r="O54" s="83">
        <v>3.1064154089999998</v>
      </c>
      <c r="P54" s="84">
        <v>2.2897909571120899E-7</v>
      </c>
      <c r="Q54" s="84">
        <f t="shared" si="0"/>
        <v>1.2030535709358779E-3</v>
      </c>
      <c r="R54" s="84">
        <f>O54/'סכום נכסי הקרן'!$C$42</f>
        <v>1.8080899554873069E-4</v>
      </c>
    </row>
    <row r="55" spans="2:18">
      <c r="B55" s="75" t="s">
        <v>280</v>
      </c>
      <c r="C55" s="73" t="s">
        <v>281</v>
      </c>
      <c r="D55" s="86" t="s">
        <v>113</v>
      </c>
      <c r="E55" s="73" t="s">
        <v>211</v>
      </c>
      <c r="F55" s="73"/>
      <c r="G55" s="73"/>
      <c r="H55" s="83">
        <v>18.960000000037137</v>
      </c>
      <c r="I55" s="86" t="s">
        <v>122</v>
      </c>
      <c r="J55" s="87">
        <v>2.7999999999999997E-2</v>
      </c>
      <c r="K55" s="84">
        <v>4.0900000000034818E-2</v>
      </c>
      <c r="L55" s="83">
        <v>109055.00326700001</v>
      </c>
      <c r="M55" s="85">
        <v>79</v>
      </c>
      <c r="N55" s="73"/>
      <c r="O55" s="83">
        <v>86.153453030000023</v>
      </c>
      <c r="P55" s="84">
        <v>1.8130480480910336E-5</v>
      </c>
      <c r="Q55" s="84">
        <f t="shared" si="0"/>
        <v>3.3365537337958127E-2</v>
      </c>
      <c r="R55" s="84">
        <f>O55/'סכום נכסי הקרן'!$C$42</f>
        <v>5.0145641372618668E-3</v>
      </c>
    </row>
    <row r="56" spans="2:18">
      <c r="B56" s="76"/>
      <c r="C56" s="73"/>
      <c r="D56" s="73"/>
      <c r="E56" s="73"/>
      <c r="F56" s="73"/>
      <c r="G56" s="73"/>
      <c r="H56" s="73"/>
      <c r="I56" s="73"/>
      <c r="J56" s="73"/>
      <c r="K56" s="84"/>
      <c r="L56" s="83"/>
      <c r="M56" s="85"/>
      <c r="N56" s="73"/>
      <c r="O56" s="73"/>
      <c r="P56" s="73"/>
      <c r="Q56" s="84"/>
      <c r="R56" s="73"/>
    </row>
    <row r="57" spans="2:18">
      <c r="B57" s="74" t="s">
        <v>24</v>
      </c>
      <c r="C57" s="71"/>
      <c r="D57" s="71"/>
      <c r="E57" s="71"/>
      <c r="F57" s="71"/>
      <c r="G57" s="71"/>
      <c r="H57" s="80">
        <v>3.0826344469553861</v>
      </c>
      <c r="I57" s="71"/>
      <c r="J57" s="71"/>
      <c r="K57" s="81">
        <v>4.8920963155115585E-2</v>
      </c>
      <c r="L57" s="80"/>
      <c r="M57" s="82"/>
      <c r="N57" s="71"/>
      <c r="O57" s="80">
        <v>5.1419249919999999</v>
      </c>
      <c r="P57" s="71"/>
      <c r="Q57" s="81">
        <f t="shared" si="0"/>
        <v>1.9913663849296325E-3</v>
      </c>
      <c r="R57" s="81">
        <f>O57/'סכום נכסי הקרן'!$C$42</f>
        <v>2.9928588761723952E-4</v>
      </c>
    </row>
    <row r="58" spans="2:18">
      <c r="B58" s="75" t="s">
        <v>282</v>
      </c>
      <c r="C58" s="73" t="s">
        <v>283</v>
      </c>
      <c r="D58" s="86" t="s">
        <v>113</v>
      </c>
      <c r="E58" s="73" t="s">
        <v>211</v>
      </c>
      <c r="F58" s="73"/>
      <c r="G58" s="73"/>
      <c r="H58" s="83">
        <v>2.9600000003143725</v>
      </c>
      <c r="I58" s="86" t="s">
        <v>122</v>
      </c>
      <c r="J58" s="87">
        <v>4.5499999999999999E-2</v>
      </c>
      <c r="K58" s="84">
        <v>4.8900000003607218E-2</v>
      </c>
      <c r="L58" s="83">
        <v>4975.2091300000002</v>
      </c>
      <c r="M58" s="85">
        <v>99.74</v>
      </c>
      <c r="N58" s="73"/>
      <c r="O58" s="83">
        <v>4.9622733889999999</v>
      </c>
      <c r="P58" s="84">
        <v>2.3450761151428753E-7</v>
      </c>
      <c r="Q58" s="84">
        <f t="shared" si="0"/>
        <v>1.9217908536316209E-3</v>
      </c>
      <c r="R58" s="84">
        <f>O58/'סכום נכסי הקרן'!$C$42</f>
        <v>2.8882926105240864E-4</v>
      </c>
    </row>
    <row r="59" spans="2:18">
      <c r="B59" s="75" t="s">
        <v>284</v>
      </c>
      <c r="C59" s="73" t="s">
        <v>285</v>
      </c>
      <c r="D59" s="86" t="s">
        <v>113</v>
      </c>
      <c r="E59" s="73" t="s">
        <v>211</v>
      </c>
      <c r="F59" s="73"/>
      <c r="G59" s="73"/>
      <c r="H59" s="83">
        <v>6.4699999977178049</v>
      </c>
      <c r="I59" s="86" t="s">
        <v>122</v>
      </c>
      <c r="J59" s="87">
        <v>4.5499999999999999E-2</v>
      </c>
      <c r="K59" s="84">
        <v>4.9499999952686197E-2</v>
      </c>
      <c r="L59" s="83">
        <v>182.18396700000002</v>
      </c>
      <c r="M59" s="85">
        <v>98.61</v>
      </c>
      <c r="N59" s="73"/>
      <c r="O59" s="83">
        <v>0.17965160299999999</v>
      </c>
      <c r="P59" s="84">
        <v>8.5268012007279408E-9</v>
      </c>
      <c r="Q59" s="84">
        <f t="shared" si="0"/>
        <v>6.9575531298011496E-5</v>
      </c>
      <c r="R59" s="84">
        <f>O59/'סכום נכסי הקרן'!$C$42</f>
        <v>1.0456626564830863E-5</v>
      </c>
    </row>
    <row r="60" spans="2:18">
      <c r="B60" s="76"/>
      <c r="C60" s="73"/>
      <c r="D60" s="73"/>
      <c r="E60" s="73"/>
      <c r="F60" s="73"/>
      <c r="G60" s="73"/>
      <c r="H60" s="73"/>
      <c r="I60" s="73"/>
      <c r="J60" s="73"/>
      <c r="K60" s="84"/>
      <c r="L60" s="83"/>
      <c r="M60" s="85"/>
      <c r="N60" s="73"/>
      <c r="O60" s="73"/>
      <c r="P60" s="73"/>
      <c r="Q60" s="84"/>
      <c r="R60" s="73"/>
    </row>
    <row r="61" spans="2:18">
      <c r="B61" s="70" t="s">
        <v>179</v>
      </c>
      <c r="C61" s="71"/>
      <c r="D61" s="71"/>
      <c r="E61" s="71"/>
      <c r="F61" s="71"/>
      <c r="G61" s="71"/>
      <c r="H61" s="80">
        <v>19.150000000350701</v>
      </c>
      <c r="I61" s="71"/>
      <c r="J61" s="71"/>
      <c r="K61" s="81">
        <v>5.3500000003507006E-2</v>
      </c>
      <c r="L61" s="80"/>
      <c r="M61" s="82"/>
      <c r="N61" s="71"/>
      <c r="O61" s="80">
        <v>1.42571841</v>
      </c>
      <c r="P61" s="71"/>
      <c r="Q61" s="81">
        <f t="shared" si="0"/>
        <v>5.5215268998799966E-4</v>
      </c>
      <c r="R61" s="81">
        <f>O61/'סכום נכסי הקרן'!$C$42</f>
        <v>8.2983979831086847E-5</v>
      </c>
    </row>
    <row r="62" spans="2:18">
      <c r="B62" s="74" t="s">
        <v>58</v>
      </c>
      <c r="C62" s="71"/>
      <c r="D62" s="71"/>
      <c r="E62" s="71"/>
      <c r="F62" s="71"/>
      <c r="G62" s="71"/>
      <c r="H62" s="80">
        <v>19.150000000350701</v>
      </c>
      <c r="I62" s="71"/>
      <c r="J62" s="71"/>
      <c r="K62" s="81">
        <v>5.3500000003507006E-2</v>
      </c>
      <c r="L62" s="80"/>
      <c r="M62" s="82"/>
      <c r="N62" s="71"/>
      <c r="O62" s="80">
        <v>1.42571841</v>
      </c>
      <c r="P62" s="71"/>
      <c r="Q62" s="81">
        <f t="shared" si="0"/>
        <v>5.5215268998799966E-4</v>
      </c>
      <c r="R62" s="81">
        <f>O62/'סכום נכסי הקרן'!$C$42</f>
        <v>8.2983979831086847E-5</v>
      </c>
    </row>
    <row r="63" spans="2:18">
      <c r="B63" s="75" t="s">
        <v>286</v>
      </c>
      <c r="C63" s="73" t="s">
        <v>287</v>
      </c>
      <c r="D63" s="86" t="s">
        <v>28</v>
      </c>
      <c r="E63" s="73" t="s">
        <v>288</v>
      </c>
      <c r="F63" s="73" t="s">
        <v>289</v>
      </c>
      <c r="G63" s="73"/>
      <c r="H63" s="83">
        <v>19.150000000350701</v>
      </c>
      <c r="I63" s="86" t="s">
        <v>121</v>
      </c>
      <c r="J63" s="87">
        <v>4.4999999999999998E-2</v>
      </c>
      <c r="K63" s="84">
        <v>5.3500000003507006E-2</v>
      </c>
      <c r="L63" s="83">
        <v>459.92151899999999</v>
      </c>
      <c r="M63" s="85">
        <v>85.751499999999993</v>
      </c>
      <c r="N63" s="73"/>
      <c r="O63" s="83">
        <v>1.42571841</v>
      </c>
      <c r="P63" s="84">
        <v>4.5992151900000001E-7</v>
      </c>
      <c r="Q63" s="84">
        <f t="shared" si="0"/>
        <v>5.5215268998799966E-4</v>
      </c>
      <c r="R63" s="84">
        <f>O63/'סכום נכסי הקרן'!$C$42</f>
        <v>8.2983979831086847E-5</v>
      </c>
    </row>
    <row r="64" spans="2:18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</row>
    <row r="65" spans="2:18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</row>
    <row r="66" spans="2:18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</row>
    <row r="67" spans="2:18">
      <c r="B67" s="121" t="s">
        <v>105</v>
      </c>
      <c r="C67" s="123"/>
      <c r="D67" s="123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</row>
    <row r="68" spans="2:18">
      <c r="B68" s="121" t="s">
        <v>182</v>
      </c>
      <c r="C68" s="123"/>
      <c r="D68" s="123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</row>
    <row r="69" spans="2:18">
      <c r="B69" s="157" t="s">
        <v>190</v>
      </c>
      <c r="C69" s="157"/>
      <c r="D69" s="157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2:18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</row>
    <row r="71" spans="2:18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</row>
    <row r="72" spans="2:18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</row>
    <row r="73" spans="2:18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</row>
    <row r="74" spans="2:18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2:18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</row>
    <row r="76" spans="2:18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</row>
    <row r="77" spans="2:18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</row>
    <row r="78" spans="2:18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</row>
    <row r="79" spans="2:18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2:18"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</row>
    <row r="81" spans="2:18">
      <c r="B81" s="119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2:18">
      <c r="B82" s="119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2:18"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2:18">
      <c r="B84" s="119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</row>
    <row r="85" spans="2:18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</row>
    <row r="86" spans="2:18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</row>
    <row r="87" spans="2:18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</row>
    <row r="88" spans="2:18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</row>
    <row r="89" spans="2:18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</row>
    <row r="90" spans="2:18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</row>
    <row r="91" spans="2:18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</row>
    <row r="92" spans="2:18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2:18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</row>
    <row r="94" spans="2:18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</row>
    <row r="95" spans="2:18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</row>
    <row r="96" spans="2:18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</row>
    <row r="97" spans="2:18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</row>
    <row r="98" spans="2:18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</row>
    <row r="99" spans="2:18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</row>
    <row r="100" spans="2:18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</row>
    <row r="101" spans="2:18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</row>
    <row r="102" spans="2:18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</row>
    <row r="103" spans="2:18"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</row>
    <row r="104" spans="2:18"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</row>
    <row r="105" spans="2:18">
      <c r="B105" s="119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</row>
    <row r="106" spans="2:18"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2:18">
      <c r="B107" s="119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2:18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pans="2:18"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</row>
    <row r="110" spans="2:18">
      <c r="B110" s="119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</row>
    <row r="111" spans="2:18"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</row>
    <row r="112" spans="2:18">
      <c r="B112" s="119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</row>
    <row r="113" spans="2:18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</row>
    <row r="114" spans="2:18">
      <c r="B114" s="119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</row>
    <row r="115" spans="2:18"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</row>
    <row r="116" spans="2:18">
      <c r="B116" s="119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</row>
    <row r="117" spans="2:18">
      <c r="B117" s="119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</row>
    <row r="118" spans="2:18"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</row>
    <row r="119" spans="2:18">
      <c r="B119" s="119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</row>
    <row r="120" spans="2:18"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</row>
    <row r="121" spans="2:18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</row>
    <row r="122" spans="2:18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</row>
    <row r="123" spans="2:18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</row>
    <row r="124" spans="2:18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</row>
    <row r="125" spans="2:18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</row>
    <row r="126" spans="2:18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</row>
    <row r="127" spans="2:18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</row>
    <row r="128" spans="2:18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</row>
    <row r="129" spans="2:18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</row>
    <row r="130" spans="2:18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</row>
    <row r="131" spans="2:18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</row>
    <row r="132" spans="2:18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</row>
    <row r="133" spans="2:18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</row>
    <row r="134" spans="2:18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</row>
    <row r="135" spans="2:18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</row>
    <row r="136" spans="2:18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</row>
    <row r="137" spans="2:18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</row>
    <row r="138" spans="2:18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</row>
    <row r="139" spans="2:18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</row>
    <row r="140" spans="2:18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</row>
    <row r="141" spans="2:18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</row>
    <row r="142" spans="2:18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</row>
    <row r="143" spans="2:18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</row>
    <row r="144" spans="2:18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</row>
    <row r="145" spans="2:18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</row>
    <row r="146" spans="2:18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</row>
    <row r="147" spans="2:18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</row>
    <row r="148" spans="2:18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2:18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</row>
    <row r="150" spans="2:18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</row>
    <row r="151" spans="2:18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</row>
    <row r="152" spans="2:18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</row>
    <row r="153" spans="2:18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2:18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2:18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</row>
    <row r="156" spans="2:18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2:18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</row>
    <row r="158" spans="2:18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2:18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</row>
    <row r="160" spans="2:18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</row>
    <row r="161" spans="2:18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</row>
    <row r="162" spans="2:18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2:18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</row>
    <row r="164" spans="2:18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</row>
    <row r="165" spans="2:18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</row>
    <row r="166" spans="2:18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2:18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2:18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2:18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</row>
    <row r="170" spans="2:18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2:18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2:18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</row>
    <row r="173" spans="2:18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</row>
    <row r="174" spans="2:18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2:18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</row>
    <row r="176" spans="2:18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</row>
    <row r="177" spans="2:18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2:18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2:18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</row>
    <row r="180" spans="2:18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2:18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</row>
    <row r="182" spans="2:18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</row>
    <row r="183" spans="2:18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</row>
    <row r="184" spans="2:18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</row>
    <row r="185" spans="2:18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2:18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</row>
    <row r="187" spans="2:18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</row>
    <row r="188" spans="2:18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</row>
    <row r="189" spans="2:18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</row>
    <row r="190" spans="2:18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2:18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</row>
    <row r="192" spans="2:18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2:18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</row>
    <row r="194" spans="2:18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</row>
    <row r="195" spans="2:18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</row>
    <row r="196" spans="2:18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</row>
    <row r="197" spans="2:18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</row>
    <row r="198" spans="2:18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</row>
    <row r="199" spans="2:18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</row>
    <row r="200" spans="2:18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</row>
    <row r="201" spans="2:18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</row>
    <row r="202" spans="2:18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</row>
    <row r="203" spans="2:18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</row>
    <row r="204" spans="2:18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</row>
    <row r="205" spans="2:18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</row>
    <row r="206" spans="2:18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</row>
    <row r="207" spans="2:18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</row>
    <row r="208" spans="2:18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</row>
    <row r="209" spans="2:18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</row>
    <row r="210" spans="2:18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</row>
    <row r="211" spans="2:18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</row>
    <row r="212" spans="2:18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</row>
    <row r="213" spans="2:18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2:18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2:18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</row>
    <row r="216" spans="2:18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</row>
    <row r="217" spans="2:18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</row>
    <row r="218" spans="2:18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</row>
    <row r="219" spans="2:18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</row>
    <row r="220" spans="2:18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2:18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2:18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</row>
    <row r="223" spans="2:18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</row>
    <row r="224" spans="2:18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</row>
    <row r="225" spans="2:18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2:18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2:18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2:18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2:18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2:18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2:18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2:18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2:18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2:18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2:18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2:18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2:18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2:18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</row>
    <row r="239" spans="2:18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2:18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2:18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2:18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2:18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2:18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2:18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2:18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2:18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2:18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2:18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</row>
    <row r="250" spans="2:18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</row>
    <row r="251" spans="2:18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</row>
    <row r="252" spans="2:18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</row>
    <row r="253" spans="2:18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</row>
    <row r="254" spans="2:18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</row>
    <row r="255" spans="2:18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</row>
    <row r="256" spans="2:18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</row>
    <row r="257" spans="2:18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</row>
    <row r="258" spans="2:18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</row>
    <row r="259" spans="2:18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</row>
    <row r="260" spans="2:18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</row>
    <row r="261" spans="2:18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</row>
    <row r="262" spans="2:18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</row>
    <row r="263" spans="2:18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</row>
    <row r="264" spans="2:18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</row>
    <row r="265" spans="2:18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</row>
    <row r="266" spans="2:18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</row>
    <row r="267" spans="2:18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</row>
    <row r="268" spans="2:18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</row>
    <row r="269" spans="2:18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</row>
    <row r="270" spans="2:18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</row>
    <row r="271" spans="2:18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</row>
    <row r="272" spans="2:18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</row>
    <row r="273" spans="2:18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</row>
    <row r="274" spans="2:18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</row>
    <row r="275" spans="2:18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</row>
    <row r="276" spans="2:18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</row>
    <row r="277" spans="2:18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</row>
    <row r="278" spans="2:18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</row>
    <row r="279" spans="2:18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</row>
    <row r="280" spans="2:18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</row>
    <row r="281" spans="2:18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</row>
    <row r="282" spans="2:18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</row>
    <row r="283" spans="2:18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</row>
    <row r="284" spans="2:18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</row>
    <row r="285" spans="2:18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</row>
    <row r="286" spans="2:18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</row>
    <row r="287" spans="2:18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</row>
    <row r="288" spans="2:18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</row>
    <row r="289" spans="2:18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</row>
    <row r="290" spans="2:18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</row>
    <row r="291" spans="2:18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</row>
    <row r="292" spans="2:18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</row>
    <row r="293" spans="2:18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</row>
    <row r="294" spans="2:18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</row>
    <row r="295" spans="2:18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</row>
    <row r="296" spans="2:18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</row>
    <row r="297" spans="2:18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</row>
    <row r="298" spans="2:18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</row>
    <row r="299" spans="2:18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</row>
    <row r="300" spans="2:18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</row>
    <row r="301" spans="2:18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</row>
    <row r="302" spans="2:18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</row>
    <row r="303" spans="2:18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</row>
    <row r="304" spans="2:18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</row>
    <row r="305" spans="2:18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</row>
    <row r="306" spans="2:18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</row>
    <row r="307" spans="2:18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</row>
    <row r="308" spans="2:18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</row>
    <row r="309" spans="2:18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</row>
    <row r="310" spans="2:18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</row>
    <row r="311" spans="2:18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</row>
    <row r="312" spans="2:18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</row>
    <row r="313" spans="2:18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</row>
    <row r="314" spans="2:18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</row>
    <row r="315" spans="2:18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</row>
    <row r="316" spans="2:18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</row>
    <row r="317" spans="2:18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</row>
    <row r="318" spans="2:18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</row>
    <row r="319" spans="2:18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</row>
    <row r="320" spans="2:18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</row>
    <row r="321" spans="2:18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</row>
    <row r="322" spans="2:18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</row>
    <row r="323" spans="2:18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</row>
    <row r="324" spans="2:18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</row>
    <row r="325" spans="2:18"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</row>
    <row r="326" spans="2:18"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</row>
    <row r="327" spans="2:18"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</row>
    <row r="328" spans="2:18"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</row>
    <row r="329" spans="2:18"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</row>
    <row r="330" spans="2:18"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</row>
    <row r="331" spans="2:18"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</row>
    <row r="332" spans="2:18"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</row>
    <row r="333" spans="2:18"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</row>
    <row r="334" spans="2:18"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</row>
    <row r="335" spans="2:18"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</row>
    <row r="336" spans="2:18"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</row>
    <row r="337" spans="2:18"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</row>
    <row r="338" spans="2:18"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</row>
    <row r="339" spans="2:18"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</row>
    <row r="340" spans="2:18"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</row>
    <row r="341" spans="2:18"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</row>
    <row r="342" spans="2:18"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</row>
    <row r="343" spans="2:18"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</row>
    <row r="344" spans="2:18"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</row>
    <row r="345" spans="2:18"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</row>
    <row r="346" spans="2:18"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</row>
    <row r="347" spans="2:18"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</row>
    <row r="348" spans="2:18"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</row>
    <row r="349" spans="2:18"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</row>
    <row r="350" spans="2:18"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</row>
    <row r="351" spans="2:18"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</row>
    <row r="352" spans="2:18"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</row>
    <row r="353" spans="2:18"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</row>
    <row r="354" spans="2:18"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</row>
    <row r="355" spans="2:18"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</row>
    <row r="356" spans="2:18"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</row>
    <row r="357" spans="2:18"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</row>
    <row r="358" spans="2:18"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</row>
    <row r="359" spans="2:18"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</row>
    <row r="360" spans="2:18"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</row>
    <row r="361" spans="2:18"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</row>
    <row r="362" spans="2:18"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</row>
    <row r="363" spans="2:18"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</row>
    <row r="364" spans="2:18"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</row>
    <row r="365" spans="2:18"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</row>
    <row r="366" spans="2:18"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</row>
    <row r="367" spans="2:18"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</row>
    <row r="368" spans="2:18"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</row>
    <row r="369" spans="2:18"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</row>
    <row r="370" spans="2:18"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</row>
    <row r="371" spans="2:18"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</row>
    <row r="372" spans="2:18"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</row>
    <row r="373" spans="2:18"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</row>
    <row r="374" spans="2:18"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</row>
    <row r="375" spans="2:18"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</row>
    <row r="376" spans="2:18"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</row>
    <row r="377" spans="2:18"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</row>
    <row r="378" spans="2:18"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</row>
    <row r="379" spans="2:18"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</row>
    <row r="380" spans="2:18"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</row>
    <row r="381" spans="2:18"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</row>
    <row r="382" spans="2:18"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</row>
    <row r="383" spans="2:18"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2:18"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2:18"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</row>
    <row r="386" spans="2:18"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</row>
    <row r="387" spans="2:18"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2:18"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</row>
    <row r="389" spans="2:18"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</row>
    <row r="390" spans="2:18"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</row>
    <row r="391" spans="2:18"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</row>
    <row r="392" spans="2:18"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</row>
    <row r="393" spans="2:18"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</row>
    <row r="394" spans="2:18"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</row>
    <row r="395" spans="2:18"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</row>
    <row r="396" spans="2:18"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</row>
    <row r="397" spans="2:18"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</row>
    <row r="398" spans="2:18"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</row>
    <row r="399" spans="2:18"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</row>
    <row r="400" spans="2:18"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</row>
    <row r="401" spans="2:18"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</row>
    <row r="402" spans="2:18"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</row>
    <row r="403" spans="2:18"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</row>
    <row r="404" spans="2:18"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</row>
    <row r="405" spans="2:18"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</row>
    <row r="406" spans="2:18"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</row>
    <row r="407" spans="2:18"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</row>
    <row r="408" spans="2:18"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</row>
    <row r="409" spans="2:18"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</row>
    <row r="410" spans="2:18">
      <c r="B410" s="119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</row>
    <row r="411" spans="2:18"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</row>
    <row r="412" spans="2:18">
      <c r="B412" s="119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</row>
    <row r="413" spans="2:18">
      <c r="B413" s="119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</row>
    <row r="414" spans="2:18">
      <c r="B414" s="119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</row>
    <row r="415" spans="2:18">
      <c r="B415" s="119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</row>
    <row r="416" spans="2:18">
      <c r="B416" s="119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</row>
    <row r="417" spans="2:18">
      <c r="B417" s="119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</row>
    <row r="418" spans="2:18">
      <c r="B418" s="119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</row>
    <row r="419" spans="2:18">
      <c r="B419" s="119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</row>
    <row r="420" spans="2:18">
      <c r="B420" s="119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</row>
    <row r="421" spans="2:18">
      <c r="B421" s="119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</row>
    <row r="422" spans="2:18">
      <c r="B422" s="119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</row>
    <row r="423" spans="2:18">
      <c r="B423" s="119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</row>
    <row r="424" spans="2:18">
      <c r="B424" s="119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</row>
    <row r="425" spans="2:18">
      <c r="B425" s="119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</row>
    <row r="426" spans="2:18">
      <c r="B426" s="119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</row>
    <row r="427" spans="2:18">
      <c r="B427" s="119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</row>
    <row r="428" spans="2:18">
      <c r="B428" s="119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</row>
    <row r="429" spans="2:18">
      <c r="B429" s="119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</row>
    <row r="430" spans="2:18">
      <c r="B430" s="119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</row>
    <row r="431" spans="2:18">
      <c r="B431" s="119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</row>
    <row r="432" spans="2:18">
      <c r="B432" s="119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</row>
    <row r="433" spans="2:18">
      <c r="B433" s="119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</row>
    <row r="434" spans="2:18"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</row>
    <row r="435" spans="2:18">
      <c r="B435" s="119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</row>
    <row r="436" spans="2:18">
      <c r="B436" s="119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</row>
    <row r="437" spans="2:18">
      <c r="B437" s="119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</row>
    <row r="438" spans="2:18">
      <c r="B438" s="119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</row>
    <row r="439" spans="2:18">
      <c r="B439" s="119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</row>
    <row r="440" spans="2:18">
      <c r="B440" s="119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</row>
    <row r="441" spans="2:18">
      <c r="B441" s="119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</row>
    <row r="442" spans="2:18">
      <c r="B442" s="119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</row>
    <row r="443" spans="2:18">
      <c r="B443" s="119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</row>
    <row r="444" spans="2:18">
      <c r="B444" s="119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</row>
    <row r="445" spans="2:18">
      <c r="B445" s="119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</row>
    <row r="446" spans="2:18">
      <c r="B446" s="119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</row>
    <row r="447" spans="2:18">
      <c r="B447" s="119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</row>
    <row r="448" spans="2:18">
      <c r="B448" s="119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</row>
    <row r="449" spans="2:18">
      <c r="B449" s="119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</row>
    <row r="450" spans="2:18">
      <c r="B450" s="119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</row>
    <row r="451" spans="2:18">
      <c r="B451" s="119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</row>
    <row r="452" spans="2:18">
      <c r="B452" s="119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</row>
    <row r="453" spans="2:18">
      <c r="B453" s="119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</row>
    <row r="454" spans="2:18">
      <c r="B454" s="119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</row>
    <row r="455" spans="2:18">
      <c r="B455" s="119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</row>
    <row r="456" spans="2:18">
      <c r="B456" s="119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</row>
    <row r="457" spans="2:18">
      <c r="B457" s="119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</row>
    <row r="458" spans="2:18">
      <c r="B458" s="119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</row>
    <row r="459" spans="2:18">
      <c r="B459" s="119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</row>
    <row r="460" spans="2:18">
      <c r="B460" s="119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</row>
    <row r="461" spans="2:18">
      <c r="B461" s="119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</row>
    <row r="462" spans="2:18">
      <c r="B462" s="119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</row>
    <row r="463" spans="2:18">
      <c r="B463" s="119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</row>
    <row r="464" spans="2:18">
      <c r="B464" s="119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</row>
    <row r="465" spans="2:18">
      <c r="B465" s="119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</row>
    <row r="466" spans="2:18">
      <c r="B466" s="119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</row>
    <row r="467" spans="2:18">
      <c r="B467" s="119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</row>
    <row r="468" spans="2:18">
      <c r="B468" s="119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</row>
    <row r="469" spans="2:18">
      <c r="B469" s="119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</row>
    <row r="470" spans="2:18">
      <c r="B470" s="119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</row>
    <row r="471" spans="2:18">
      <c r="B471" s="119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</row>
    <row r="472" spans="2:18">
      <c r="B472" s="119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</row>
    <row r="473" spans="2:18">
      <c r="B473" s="119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</row>
    <row r="474" spans="2:18">
      <c r="B474" s="119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</row>
    <row r="475" spans="2:18">
      <c r="B475" s="119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</row>
    <row r="476" spans="2:18">
      <c r="B476" s="119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</row>
    <row r="477" spans="2:18">
      <c r="B477" s="119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</row>
    <row r="478" spans="2:18"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</row>
    <row r="479" spans="2:18">
      <c r="B479" s="119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</row>
    <row r="480" spans="2:18">
      <c r="B480" s="119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</row>
    <row r="481" spans="2:18">
      <c r="B481" s="11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</row>
    <row r="482" spans="2:18">
      <c r="B482" s="119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</row>
    <row r="483" spans="2:18"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</row>
    <row r="484" spans="2:18">
      <c r="B484" s="119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</row>
    <row r="485" spans="2:18">
      <c r="B485" s="119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</row>
    <row r="486" spans="2:18"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</row>
    <row r="487" spans="2:18">
      <c r="B487" s="119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</row>
    <row r="488" spans="2:18">
      <c r="B488" s="119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</row>
    <row r="489" spans="2:18">
      <c r="B489" s="119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</row>
    <row r="490" spans="2:18">
      <c r="B490" s="119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</row>
    <row r="491" spans="2:18">
      <c r="B491" s="119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</row>
    <row r="492" spans="2:18"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</row>
    <row r="493" spans="2:18">
      <c r="B493" s="119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</row>
    <row r="494" spans="2:18">
      <c r="B494" s="119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</row>
    <row r="495" spans="2:18">
      <c r="B495" s="119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</row>
    <row r="496" spans="2:18">
      <c r="B496" s="119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</row>
    <row r="497" spans="2:18">
      <c r="B497" s="119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</row>
    <row r="498" spans="2:18">
      <c r="B498" s="119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</row>
    <row r="499" spans="2:18">
      <c r="B499" s="119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</row>
    <row r="500" spans="2:18">
      <c r="B500" s="119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</row>
    <row r="501" spans="2:18">
      <c r="B501" s="119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</row>
    <row r="502" spans="2:18">
      <c r="B502" s="119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</row>
    <row r="503" spans="2:18">
      <c r="B503" s="119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</row>
    <row r="504" spans="2:18">
      <c r="B504" s="119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</row>
    <row r="505" spans="2:18">
      <c r="B505" s="119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</row>
    <row r="506" spans="2:18">
      <c r="B506" s="119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</row>
    <row r="507" spans="2:18">
      <c r="B507" s="119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</row>
    <row r="508" spans="2:18">
      <c r="B508" s="119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</row>
    <row r="509" spans="2:18">
      <c r="B509" s="119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</row>
    <row r="510" spans="2:18">
      <c r="B510" s="119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</row>
    <row r="511" spans="2:18">
      <c r="B511" s="119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C5:C29 O1:Q9 E1:I30 D1:D29 C70:D1048576 C32:D68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206</v>
      </c>
    </row>
    <row r="2" spans="2:16">
      <c r="B2" s="46" t="s">
        <v>134</v>
      </c>
      <c r="C2" s="67" t="s">
        <v>207</v>
      </c>
    </row>
    <row r="3" spans="2:16">
      <c r="B3" s="46" t="s">
        <v>136</v>
      </c>
      <c r="C3" s="67" t="s">
        <v>208</v>
      </c>
    </row>
    <row r="4" spans="2:16">
      <c r="B4" s="46" t="s">
        <v>137</v>
      </c>
      <c r="C4" s="67">
        <v>12148</v>
      </c>
    </row>
    <row r="6" spans="2:16" ht="26.25" customHeight="1">
      <c r="B6" s="148" t="s">
        <v>172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1" t="s">
        <v>109</v>
      </c>
      <c r="C7" s="29" t="s">
        <v>43</v>
      </c>
      <c r="D7" s="29" t="s">
        <v>61</v>
      </c>
      <c r="E7" s="29" t="s">
        <v>14</v>
      </c>
      <c r="F7" s="29" t="s">
        <v>62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167</v>
      </c>
      <c r="L7" s="29" t="s">
        <v>184</v>
      </c>
      <c r="M7" s="29" t="s">
        <v>168</v>
      </c>
      <c r="N7" s="29" t="s">
        <v>54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191</v>
      </c>
      <c r="M8" s="31" t="s">
        <v>187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4" t="s">
        <v>1701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5">
        <v>0</v>
      </c>
      <c r="N10" s="88"/>
      <c r="O10" s="126">
        <v>0</v>
      </c>
      <c r="P10" s="126">
        <v>0</v>
      </c>
    </row>
    <row r="11" spans="2:16" ht="20.25" customHeight="1">
      <c r="B11" s="127" t="s">
        <v>199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7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7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9"/>
      <c r="C110" s="119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</row>
    <row r="111" spans="2:16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2:16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</row>
    <row r="113" spans="2:16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</row>
    <row r="114" spans="2:16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</row>
    <row r="115" spans="2:16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</row>
    <row r="116" spans="2:16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</row>
    <row r="117" spans="2:16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</row>
    <row r="118" spans="2:16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</row>
    <row r="119" spans="2:16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2:16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2:16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2:16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</row>
    <row r="123" spans="2:16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</row>
    <row r="124" spans="2:16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</row>
    <row r="125" spans="2:16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</row>
    <row r="126" spans="2:16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</row>
    <row r="127" spans="2:16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</row>
    <row r="128" spans="2:16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</row>
    <row r="129" spans="2:16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2:16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</row>
    <row r="131" spans="2:16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</row>
    <row r="132" spans="2:16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</row>
    <row r="133" spans="2:16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</row>
    <row r="134" spans="2:16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</row>
    <row r="135" spans="2:16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</row>
    <row r="136" spans="2:16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</row>
    <row r="137" spans="2:16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2:16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2:16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</row>
    <row r="140" spans="2:16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</row>
    <row r="141" spans="2:16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</row>
    <row r="142" spans="2:16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</row>
    <row r="143" spans="2:16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</row>
    <row r="144" spans="2:16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</row>
    <row r="145" spans="2:16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</row>
    <row r="146" spans="2:16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</row>
    <row r="147" spans="2:16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</row>
    <row r="148" spans="2:16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</row>
    <row r="149" spans="2:16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</row>
    <row r="150" spans="2:16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</row>
    <row r="151" spans="2:16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</row>
    <row r="152" spans="2:16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</row>
    <row r="153" spans="2:16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</row>
    <row r="154" spans="2:16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</row>
    <row r="155" spans="2:16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</row>
    <row r="156" spans="2:16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</row>
    <row r="157" spans="2:16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</row>
    <row r="158" spans="2:16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</row>
    <row r="159" spans="2:16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</row>
    <row r="160" spans="2:16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</row>
    <row r="161" spans="2:16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</row>
    <row r="162" spans="2:16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</row>
    <row r="163" spans="2:16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2:16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</row>
    <row r="165" spans="2:16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</row>
    <row r="166" spans="2:16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</row>
    <row r="167" spans="2:16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</row>
    <row r="168" spans="2:16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</row>
    <row r="169" spans="2:16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</row>
    <row r="171" spans="2:16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</row>
    <row r="172" spans="2:16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</row>
    <row r="173" spans="2:16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</row>
    <row r="174" spans="2:16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</row>
    <row r="175" spans="2:16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2:16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</row>
    <row r="177" spans="2:16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</row>
    <row r="178" spans="2:16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</row>
    <row r="179" spans="2:16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</row>
    <row r="180" spans="2:16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</row>
    <row r="181" spans="2:16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</row>
    <row r="182" spans="2:16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</row>
    <row r="183" spans="2:16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</row>
    <row r="184" spans="2:16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</row>
    <row r="185" spans="2:16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</row>
    <row r="186" spans="2:16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</row>
    <row r="187" spans="2:16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</row>
    <row r="188" spans="2:16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</row>
    <row r="189" spans="2:16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</row>
    <row r="190" spans="2:16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</row>
    <row r="191" spans="2:16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</row>
    <row r="192" spans="2:16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</row>
    <row r="193" spans="2:16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</row>
    <row r="194" spans="2:16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</row>
    <row r="195" spans="2:16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</row>
    <row r="198" spans="2:16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</row>
    <row r="199" spans="2:16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</row>
    <row r="200" spans="2:16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</row>
    <row r="201" spans="2:16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</row>
    <row r="202" spans="2:16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</row>
    <row r="203" spans="2:16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</row>
    <row r="204" spans="2:16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</row>
    <row r="205" spans="2:16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</row>
    <row r="206" spans="2:16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</row>
    <row r="207" spans="2:16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</row>
    <row r="208" spans="2:16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</row>
    <row r="209" spans="2:16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</row>
    <row r="210" spans="2:16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</row>
    <row r="211" spans="2:16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</row>
    <row r="212" spans="2:16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</row>
    <row r="213" spans="2:16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</row>
    <row r="214" spans="2:16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</row>
    <row r="216" spans="2:16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</row>
    <row r="217" spans="2:16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</row>
    <row r="219" spans="2:16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</row>
    <row r="220" spans="2:16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</row>
    <row r="221" spans="2:16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</row>
    <row r="222" spans="2:16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</row>
    <row r="223" spans="2:16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</row>
    <row r="224" spans="2:16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</row>
    <row r="225" spans="2:16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</row>
    <row r="226" spans="2:16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</row>
    <row r="227" spans="2:16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</row>
    <row r="228" spans="2:16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</row>
    <row r="229" spans="2:16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</row>
    <row r="230" spans="2:16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</row>
    <row r="232" spans="2:16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</row>
    <row r="233" spans="2:16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</row>
    <row r="234" spans="2:16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</row>
    <row r="235" spans="2:16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</row>
    <row r="236" spans="2:16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</row>
    <row r="237" spans="2:16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</row>
    <row r="238" spans="2:16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</row>
    <row r="239" spans="2:16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</row>
    <row r="240" spans="2:16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</row>
    <row r="241" spans="2:16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</row>
    <row r="242" spans="2:16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</row>
    <row r="243" spans="2:16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</row>
    <row r="244" spans="2:16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</row>
    <row r="245" spans="2:16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</row>
    <row r="246" spans="2:16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</row>
    <row r="247" spans="2:16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</row>
    <row r="248" spans="2:16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</row>
    <row r="249" spans="2:16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</row>
    <row r="251" spans="2:16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</row>
    <row r="252" spans="2:16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</row>
    <row r="253" spans="2:16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</row>
    <row r="254" spans="2:16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</row>
    <row r="255" spans="2:16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</row>
    <row r="256" spans="2:16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</row>
    <row r="257" spans="2:16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</row>
    <row r="258" spans="2:16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</row>
    <row r="259" spans="2:16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</row>
    <row r="260" spans="2:16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</row>
    <row r="261" spans="2:16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</row>
    <row r="262" spans="2:16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</row>
    <row r="263" spans="2:16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</row>
    <row r="264" spans="2:16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</row>
    <row r="265" spans="2:16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</row>
    <row r="266" spans="2:16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</row>
    <row r="267" spans="2:16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</row>
    <row r="268" spans="2:16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</row>
    <row r="269" spans="2:16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</row>
    <row r="270" spans="2:16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</row>
    <row r="271" spans="2:16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</row>
    <row r="272" spans="2:16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</row>
    <row r="273" spans="2:16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2:16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</row>
    <row r="275" spans="2:16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</row>
    <row r="276" spans="2:16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</row>
    <row r="277" spans="2:16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</row>
    <row r="278" spans="2:16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</row>
    <row r="279" spans="2:16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</row>
    <row r="280" spans="2:16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</row>
    <row r="281" spans="2:16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</row>
    <row r="282" spans="2:16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</row>
    <row r="283" spans="2:16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</row>
    <row r="284" spans="2:16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</row>
    <row r="285" spans="2:16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</row>
    <row r="286" spans="2:16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</row>
    <row r="287" spans="2:16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</row>
    <row r="288" spans="2:16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</row>
    <row r="289" spans="2:16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</row>
    <row r="290" spans="2:16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</row>
    <row r="291" spans="2:16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</row>
    <row r="292" spans="2:16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</row>
    <row r="293" spans="2:16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</row>
    <row r="294" spans="2:16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</row>
    <row r="296" spans="2:16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</row>
    <row r="297" spans="2:16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</row>
    <row r="298" spans="2:16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</row>
    <row r="299" spans="2:16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</row>
    <row r="300" spans="2:16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</row>
    <row r="301" spans="2:16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</row>
    <row r="302" spans="2:16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</row>
    <row r="303" spans="2:16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</row>
    <row r="304" spans="2:16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</row>
    <row r="305" spans="2:16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</row>
    <row r="306" spans="2:16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</row>
    <row r="307" spans="2:16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</row>
    <row r="308" spans="2:16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</row>
    <row r="309" spans="2:16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</row>
    <row r="310" spans="2:16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</row>
    <row r="311" spans="2:16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</row>
    <row r="312" spans="2:16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</row>
    <row r="313" spans="2:16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</row>
    <row r="314" spans="2:16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</row>
    <row r="315" spans="2:16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</row>
    <row r="316" spans="2:16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</row>
    <row r="317" spans="2:16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</row>
    <row r="318" spans="2:16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</row>
    <row r="319" spans="2:16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</row>
    <row r="320" spans="2:16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</row>
    <row r="321" spans="2:16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</row>
    <row r="322" spans="2:16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</row>
    <row r="323" spans="2:16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</row>
    <row r="324" spans="2:16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</row>
    <row r="325" spans="2:16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</row>
    <row r="326" spans="2:16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</row>
    <row r="327" spans="2:16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</row>
    <row r="328" spans="2:16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</row>
    <row r="329" spans="2:16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</row>
    <row r="330" spans="2:16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</row>
    <row r="331" spans="2:16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</row>
    <row r="332" spans="2:16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</row>
    <row r="333" spans="2:16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</row>
    <row r="334" spans="2:16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</row>
    <row r="335" spans="2:16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</row>
    <row r="336" spans="2:16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</row>
    <row r="337" spans="2:16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</row>
    <row r="338" spans="2:16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</row>
    <row r="339" spans="2:16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</row>
    <row r="340" spans="2:16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</row>
    <row r="341" spans="2:16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</row>
    <row r="342" spans="2:16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</row>
    <row r="343" spans="2:16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</row>
    <row r="344" spans="2:16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</row>
    <row r="345" spans="2:16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</row>
    <row r="346" spans="2:16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</row>
    <row r="347" spans="2:16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</row>
    <row r="348" spans="2:16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</row>
    <row r="349" spans="2:16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</row>
    <row r="350" spans="2:16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</row>
    <row r="351" spans="2:16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</row>
    <row r="352" spans="2:16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</row>
    <row r="353" spans="2:16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</row>
    <row r="354" spans="2:16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</row>
    <row r="355" spans="2:16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</row>
    <row r="356" spans="2:16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</row>
    <row r="357" spans="2:16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</row>
    <row r="358" spans="2:16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</row>
    <row r="359" spans="2:16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2:16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</row>
    <row r="361" spans="2:16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</row>
    <row r="362" spans="2:16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</row>
    <row r="363" spans="2:16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</row>
    <row r="364" spans="2:16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</row>
    <row r="365" spans="2:16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</row>
    <row r="366" spans="2:16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</row>
    <row r="367" spans="2:16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</row>
    <row r="368" spans="2:16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</row>
    <row r="369" spans="2:16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</row>
    <row r="370" spans="2:16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</row>
    <row r="371" spans="2:16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</row>
    <row r="372" spans="2:16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</row>
    <row r="373" spans="2:16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</row>
    <row r="374" spans="2:16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</row>
    <row r="375" spans="2:16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</row>
    <row r="376" spans="2:16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</row>
    <row r="377" spans="2:16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</row>
    <row r="378" spans="2:16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</row>
    <row r="379" spans="2:16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</row>
    <row r="380" spans="2:16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</row>
    <row r="381" spans="2:16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</row>
    <row r="382" spans="2:16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</row>
    <row r="383" spans="2:16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</row>
    <row r="384" spans="2:16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</row>
    <row r="385" spans="2:16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</row>
    <row r="386" spans="2:16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</row>
    <row r="387" spans="2:16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</row>
    <row r="388" spans="2:16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</row>
    <row r="389" spans="2:16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</row>
    <row r="390" spans="2:16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</row>
    <row r="391" spans="2:16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</row>
    <row r="392" spans="2:16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</row>
    <row r="393" spans="2:16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2:16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</row>
    <row r="395" spans="2:16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</row>
    <row r="396" spans="2:16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</row>
    <row r="397" spans="2:16">
      <c r="B397" s="130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</row>
    <row r="398" spans="2:16">
      <c r="B398" s="130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</row>
    <row r="399" spans="2:16">
      <c r="B399" s="131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</row>
    <row r="400" spans="2:16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</row>
    <row r="401" spans="2:16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</row>
    <row r="402" spans="2:16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</row>
    <row r="403" spans="2:16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</row>
    <row r="404" spans="2:16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</row>
    <row r="405" spans="2:16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</row>
    <row r="406" spans="2:16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</row>
    <row r="407" spans="2:16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</row>
    <row r="408" spans="2:16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</row>
    <row r="409" spans="2:16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</row>
    <row r="410" spans="2:16">
      <c r="B410" s="119"/>
      <c r="C410" s="119"/>
      <c r="D410" s="119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</row>
    <row r="411" spans="2:16">
      <c r="B411" s="119"/>
      <c r="C411" s="119"/>
      <c r="D411" s="119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</row>
    <row r="412" spans="2:16">
      <c r="B412" s="119"/>
      <c r="C412" s="119"/>
      <c r="D412" s="119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</row>
    <row r="413" spans="2:16">
      <c r="B413" s="119"/>
      <c r="C413" s="119"/>
      <c r="D413" s="119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</row>
    <row r="414" spans="2:16">
      <c r="B414" s="119"/>
      <c r="C414" s="119"/>
      <c r="D414" s="119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</row>
    <row r="415" spans="2:16">
      <c r="B415" s="119"/>
      <c r="C415" s="119"/>
      <c r="D415" s="119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</row>
    <row r="416" spans="2:16">
      <c r="B416" s="119"/>
      <c r="C416" s="119"/>
      <c r="D416" s="119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</row>
    <row r="417" spans="2:16">
      <c r="B417" s="119"/>
      <c r="C417" s="119"/>
      <c r="D417" s="119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</row>
    <row r="418" spans="2:16">
      <c r="B418" s="119"/>
      <c r="C418" s="119"/>
      <c r="D418" s="119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</row>
    <row r="419" spans="2:16">
      <c r="B419" s="119"/>
      <c r="C419" s="119"/>
      <c r="D419" s="119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</row>
    <row r="420" spans="2:16">
      <c r="B420" s="119"/>
      <c r="C420" s="119"/>
      <c r="D420" s="119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</row>
    <row r="421" spans="2:16">
      <c r="B421" s="119"/>
      <c r="C421" s="119"/>
      <c r="D421" s="119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</row>
    <row r="422" spans="2:16">
      <c r="B422" s="119"/>
      <c r="C422" s="119"/>
      <c r="D422" s="119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</row>
    <row r="423" spans="2:16">
      <c r="B423" s="119"/>
      <c r="C423" s="119"/>
      <c r="D423" s="119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</row>
    <row r="424" spans="2:16">
      <c r="B424" s="119"/>
      <c r="C424" s="119"/>
      <c r="D424" s="119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2:16">
      <c r="B425" s="119"/>
      <c r="C425" s="119"/>
      <c r="D425" s="119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</row>
    <row r="426" spans="2:16">
      <c r="B426" s="119"/>
      <c r="C426" s="119"/>
      <c r="D426" s="119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</row>
    <row r="427" spans="2:16">
      <c r="B427" s="119"/>
      <c r="C427" s="119"/>
      <c r="D427" s="119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</row>
    <row r="428" spans="2:16">
      <c r="B428" s="119"/>
      <c r="C428" s="119"/>
      <c r="D428" s="119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</row>
    <row r="429" spans="2:16">
      <c r="B429" s="119"/>
      <c r="C429" s="119"/>
      <c r="D429" s="119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</row>
    <row r="430" spans="2:16">
      <c r="B430" s="119"/>
      <c r="C430" s="119"/>
      <c r="D430" s="119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</row>
    <row r="431" spans="2:16">
      <c r="B431" s="119"/>
      <c r="C431" s="119"/>
      <c r="D431" s="119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</row>
    <row r="432" spans="2:16">
      <c r="B432" s="119"/>
      <c r="C432" s="119"/>
      <c r="D432" s="119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</row>
    <row r="433" spans="2:16">
      <c r="B433" s="119"/>
      <c r="C433" s="119"/>
      <c r="D433" s="119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</row>
    <row r="434" spans="2:16">
      <c r="B434" s="119"/>
      <c r="C434" s="119"/>
      <c r="D434" s="119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</row>
    <row r="435" spans="2:16">
      <c r="B435" s="119"/>
      <c r="C435" s="119"/>
      <c r="D435" s="119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</row>
    <row r="436" spans="2:16">
      <c r="B436" s="119"/>
      <c r="C436" s="119"/>
      <c r="D436" s="119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2:16">
      <c r="B437" s="119"/>
      <c r="C437" s="119"/>
      <c r="D437" s="119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</row>
    <row r="438" spans="2:16">
      <c r="B438" s="119"/>
      <c r="C438" s="119"/>
      <c r="D438" s="119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</row>
    <row r="439" spans="2:16">
      <c r="B439" s="119"/>
      <c r="C439" s="119"/>
      <c r="D439" s="119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</row>
    <row r="440" spans="2:16">
      <c r="B440" s="119"/>
      <c r="C440" s="119"/>
      <c r="D440" s="119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</row>
    <row r="441" spans="2:16">
      <c r="B441" s="119"/>
      <c r="C441" s="119"/>
      <c r="D441" s="119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</row>
    <row r="442" spans="2:16">
      <c r="B442" s="119"/>
      <c r="C442" s="119"/>
      <c r="D442" s="119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</row>
    <row r="443" spans="2:16">
      <c r="B443" s="119"/>
      <c r="C443" s="119"/>
      <c r="D443" s="119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</row>
    <row r="444" spans="2:16">
      <c r="B444" s="119"/>
      <c r="C444" s="119"/>
      <c r="D444" s="119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</row>
    <row r="445" spans="2:16">
      <c r="B445" s="119"/>
      <c r="C445" s="119"/>
      <c r="D445" s="119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</row>
    <row r="446" spans="2:16">
      <c r="B446" s="119"/>
      <c r="C446" s="119"/>
      <c r="D446" s="119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</row>
    <row r="447" spans="2:16">
      <c r="B447" s="119"/>
      <c r="C447" s="119"/>
      <c r="D447" s="119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</row>
    <row r="448" spans="2:16">
      <c r="B448" s="119"/>
      <c r="C448" s="119"/>
      <c r="D448" s="119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</row>
    <row r="449" spans="2:16">
      <c r="B449" s="119"/>
      <c r="C449" s="119"/>
      <c r="D449" s="119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</row>
    <row r="450" spans="2:16">
      <c r="B450" s="119"/>
      <c r="C450" s="119"/>
      <c r="D450" s="119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</row>
    <row r="451" spans="2:16">
      <c r="B451" s="119"/>
      <c r="C451" s="119"/>
      <c r="D451" s="119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</row>
    <row r="452" spans="2:16">
      <c r="B452" s="119"/>
      <c r="C452" s="119"/>
      <c r="D452" s="119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</row>
    <row r="453" spans="2:16">
      <c r="B453" s="119"/>
      <c r="C453" s="119"/>
      <c r="D453" s="119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</row>
    <row r="454" spans="2:16">
      <c r="B454" s="119"/>
      <c r="C454" s="119"/>
      <c r="D454" s="119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</row>
    <row r="455" spans="2:16">
      <c r="B455" s="119"/>
      <c r="C455" s="119"/>
      <c r="D455" s="119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</row>
    <row r="456" spans="2:16">
      <c r="B456" s="119"/>
      <c r="C456" s="119"/>
      <c r="D456" s="119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</row>
    <row r="457" spans="2:16">
      <c r="B457" s="119"/>
      <c r="C457" s="119"/>
      <c r="D457" s="119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</row>
    <row r="458" spans="2:16">
      <c r="B458" s="119"/>
      <c r="C458" s="119"/>
      <c r="D458" s="119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</row>
    <row r="459" spans="2:16">
      <c r="B459" s="119"/>
      <c r="C459" s="119"/>
      <c r="D459" s="119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</row>
    <row r="460" spans="2:16">
      <c r="B460" s="119"/>
      <c r="C460" s="119"/>
      <c r="D460" s="119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</row>
    <row r="461" spans="2:16">
      <c r="B461" s="119"/>
      <c r="C461" s="119"/>
      <c r="D461" s="119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</row>
    <row r="462" spans="2:16">
      <c r="B462" s="119"/>
      <c r="C462" s="119"/>
      <c r="D462" s="119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</row>
    <row r="463" spans="2:16">
      <c r="B463" s="119"/>
      <c r="C463" s="119"/>
      <c r="D463" s="119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135</v>
      </c>
      <c r="C1" s="67" t="s" vm="1">
        <v>206</v>
      </c>
    </row>
    <row r="2" spans="2:20">
      <c r="B2" s="46" t="s">
        <v>134</v>
      </c>
      <c r="C2" s="67" t="s">
        <v>207</v>
      </c>
    </row>
    <row r="3" spans="2:20">
      <c r="B3" s="46" t="s">
        <v>136</v>
      </c>
      <c r="C3" s="67" t="s">
        <v>208</v>
      </c>
    </row>
    <row r="4" spans="2:20">
      <c r="B4" s="46" t="s">
        <v>137</v>
      </c>
      <c r="C4" s="67">
        <v>12148</v>
      </c>
    </row>
    <row r="6" spans="2:20" ht="26.25" customHeight="1">
      <c r="B6" s="154" t="s">
        <v>159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</row>
    <row r="7" spans="2:20" ht="26.25" customHeight="1">
      <c r="B7" s="154" t="s">
        <v>83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</row>
    <row r="8" spans="2:20" s="3" customFormat="1" ht="78.75">
      <c r="B8" s="36" t="s">
        <v>108</v>
      </c>
      <c r="C8" s="12" t="s">
        <v>43</v>
      </c>
      <c r="D8" s="12" t="s">
        <v>112</v>
      </c>
      <c r="E8" s="12" t="s">
        <v>175</v>
      </c>
      <c r="F8" s="12" t="s">
        <v>110</v>
      </c>
      <c r="G8" s="12" t="s">
        <v>61</v>
      </c>
      <c r="H8" s="12" t="s">
        <v>14</v>
      </c>
      <c r="I8" s="12" t="s">
        <v>62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184</v>
      </c>
      <c r="P8" s="12" t="s">
        <v>183</v>
      </c>
      <c r="Q8" s="12" t="s">
        <v>57</v>
      </c>
      <c r="R8" s="12" t="s">
        <v>54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191</v>
      </c>
      <c r="P9" s="15"/>
      <c r="Q9" s="15" t="s">
        <v>187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141</v>
      </c>
      <c r="T10" s="60" t="s">
        <v>176</v>
      </c>
    </row>
    <row r="11" spans="2:20" s="4" customFormat="1" ht="18" customHeight="1">
      <c r="B11" s="124" t="s">
        <v>1689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5">
        <v>0</v>
      </c>
      <c r="R11" s="88"/>
      <c r="S11" s="126">
        <v>0</v>
      </c>
      <c r="T11" s="126">
        <v>0</v>
      </c>
    </row>
    <row r="12" spans="2:20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7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6.14062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8.140625" style="104" bestFit="1" customWidth="1"/>
    <col min="12" max="12" width="12.28515625" style="1" bestFit="1" customWidth="1"/>
    <col min="13" max="13" width="7.42578125" style="1" bestFit="1" customWidth="1"/>
    <col min="14" max="14" width="10" style="1" bestFit="1" customWidth="1"/>
    <col min="15" max="15" width="11.140625" style="1" bestFit="1" customWidth="1"/>
    <col min="16" max="16" width="13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135</v>
      </c>
      <c r="C1" s="67" t="s" vm="1">
        <v>206</v>
      </c>
    </row>
    <row r="2" spans="2:21">
      <c r="B2" s="46" t="s">
        <v>134</v>
      </c>
      <c r="C2" s="67" t="s">
        <v>207</v>
      </c>
    </row>
    <row r="3" spans="2:21">
      <c r="B3" s="46" t="s">
        <v>136</v>
      </c>
      <c r="C3" s="67" t="s">
        <v>208</v>
      </c>
    </row>
    <row r="4" spans="2:21">
      <c r="B4" s="46" t="s">
        <v>137</v>
      </c>
      <c r="C4" s="67">
        <v>12148</v>
      </c>
    </row>
    <row r="6" spans="2:21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</row>
    <row r="7" spans="2:21" ht="26.25" customHeight="1">
      <c r="B7" s="148" t="s">
        <v>84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</row>
    <row r="8" spans="2:21" s="3" customFormat="1" ht="78.75">
      <c r="B8" s="21" t="s">
        <v>108</v>
      </c>
      <c r="C8" s="29" t="s">
        <v>43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14</v>
      </c>
      <c r="I8" s="29" t="s">
        <v>62</v>
      </c>
      <c r="J8" s="29" t="s">
        <v>97</v>
      </c>
      <c r="K8" s="105" t="s">
        <v>17</v>
      </c>
      <c r="L8" s="29" t="s">
        <v>96</v>
      </c>
      <c r="M8" s="29" t="s">
        <v>16</v>
      </c>
      <c r="N8" s="29" t="s">
        <v>18</v>
      </c>
      <c r="O8" s="12" t="s">
        <v>184</v>
      </c>
      <c r="P8" s="29" t="s">
        <v>183</v>
      </c>
      <c r="Q8" s="29" t="s">
        <v>198</v>
      </c>
      <c r="R8" s="29" t="s">
        <v>57</v>
      </c>
      <c r="S8" s="12" t="s">
        <v>54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106" t="s">
        <v>20</v>
      </c>
      <c r="L9" s="31"/>
      <c r="M9" s="31" t="s">
        <v>19</v>
      </c>
      <c r="N9" s="31" t="s">
        <v>19</v>
      </c>
      <c r="O9" s="31" t="s">
        <v>191</v>
      </c>
      <c r="P9" s="31"/>
      <c r="Q9" s="15" t="s">
        <v>187</v>
      </c>
      <c r="R9" s="31" t="s">
        <v>187</v>
      </c>
      <c r="S9" s="15" t="s">
        <v>19</v>
      </c>
      <c r="T9" s="31" t="s">
        <v>187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07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141</v>
      </c>
      <c r="T10" s="18" t="s">
        <v>176</v>
      </c>
      <c r="U10" s="19" t="s">
        <v>193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4.543327394570313</v>
      </c>
      <c r="L11" s="69"/>
      <c r="M11" s="69"/>
      <c r="N11" s="90">
        <v>4.3886834446131145E-2</v>
      </c>
      <c r="O11" s="77"/>
      <c r="P11" s="79"/>
      <c r="Q11" s="77">
        <v>2.2251991159999998</v>
      </c>
      <c r="R11" s="77">
        <f>R12+R280</f>
        <v>2798.623397461</v>
      </c>
      <c r="S11" s="69"/>
      <c r="T11" s="78">
        <f>IFERROR(R11/$R$11,0)</f>
        <v>1</v>
      </c>
      <c r="U11" s="78">
        <f>R11/'סכום נכסי הקרן'!$C$42</f>
        <v>0.16289395292981548</v>
      </c>
    </row>
    <row r="12" spans="2:21">
      <c r="B12" s="70" t="s">
        <v>180</v>
      </c>
      <c r="C12" s="71"/>
      <c r="D12" s="71"/>
      <c r="E12" s="71"/>
      <c r="F12" s="71"/>
      <c r="G12" s="71"/>
      <c r="H12" s="71"/>
      <c r="I12" s="71"/>
      <c r="J12" s="71"/>
      <c r="K12" s="80">
        <v>4.4235007281629395</v>
      </c>
      <c r="L12" s="71"/>
      <c r="M12" s="71"/>
      <c r="N12" s="91">
        <v>3.9331410181470551E-2</v>
      </c>
      <c r="O12" s="80"/>
      <c r="P12" s="82"/>
      <c r="Q12" s="80">
        <v>2.2251991159999998</v>
      </c>
      <c r="R12" s="80">
        <f>R13+R181+R270</f>
        <v>2402.729676251</v>
      </c>
      <c r="S12" s="71"/>
      <c r="T12" s="81">
        <f t="shared" ref="T12:T75" si="0">IFERROR(R12/$R$11,0)</f>
        <v>0.85853983727529493</v>
      </c>
      <c r="U12" s="81">
        <f>R12/'סכום נכסי הקרן'!$C$42</f>
        <v>0.13985094784149335</v>
      </c>
    </row>
    <row r="13" spans="2:21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4.5008980270791135</v>
      </c>
      <c r="L13" s="71"/>
      <c r="M13" s="71"/>
      <c r="N13" s="91">
        <v>3.320284367498369E-2</v>
      </c>
      <c r="O13" s="80"/>
      <c r="P13" s="82"/>
      <c r="Q13" s="80">
        <v>2.0199092420000002</v>
      </c>
      <c r="R13" s="80">
        <f>SUM(R14:R179)</f>
        <v>1962.4782553809998</v>
      </c>
      <c r="S13" s="71"/>
      <c r="T13" s="81">
        <f t="shared" si="0"/>
        <v>0.70122984648860665</v>
      </c>
      <c r="U13" s="81">
        <f>R13/'סכום נכסי הקרן'!$C$42</f>
        <v>0.11422610160689683</v>
      </c>
    </row>
    <row r="14" spans="2:21">
      <c r="B14" s="76" t="s">
        <v>290</v>
      </c>
      <c r="C14" s="73">
        <v>1162577</v>
      </c>
      <c r="D14" s="86" t="s">
        <v>113</v>
      </c>
      <c r="E14" s="86" t="s">
        <v>291</v>
      </c>
      <c r="F14" s="73" t="s">
        <v>292</v>
      </c>
      <c r="G14" s="86" t="s">
        <v>293</v>
      </c>
      <c r="H14" s="73" t="s">
        <v>294</v>
      </c>
      <c r="I14" s="73" t="s">
        <v>295</v>
      </c>
      <c r="J14" s="73"/>
      <c r="K14" s="83">
        <v>4.26</v>
      </c>
      <c r="L14" s="86" t="s">
        <v>122</v>
      </c>
      <c r="M14" s="87">
        <v>5.0000000000000001E-4</v>
      </c>
      <c r="N14" s="87">
        <v>2.0422535211267606E-2</v>
      </c>
      <c r="O14" s="83">
        <v>7.1000000000000005E-5</v>
      </c>
      <c r="P14" s="85">
        <v>99.48</v>
      </c>
      <c r="Q14" s="73"/>
      <c r="R14" s="83">
        <v>7.1E-8</v>
      </c>
      <c r="S14" s="84">
        <v>6.0138010551010673E-14</v>
      </c>
      <c r="T14" s="84">
        <f t="shared" si="0"/>
        <v>2.5369615670480515E-11</v>
      </c>
      <c r="U14" s="84">
        <f>R14/'סכום נכסי הקרן'!$C$42</f>
        <v>4.1325569808747625E-12</v>
      </c>
    </row>
    <row r="15" spans="2:21">
      <c r="B15" s="76" t="s">
        <v>296</v>
      </c>
      <c r="C15" s="73">
        <v>1160290</v>
      </c>
      <c r="D15" s="86" t="s">
        <v>113</v>
      </c>
      <c r="E15" s="86" t="s">
        <v>291</v>
      </c>
      <c r="F15" s="73" t="s">
        <v>297</v>
      </c>
      <c r="G15" s="86" t="s">
        <v>298</v>
      </c>
      <c r="H15" s="73" t="s">
        <v>299</v>
      </c>
      <c r="I15" s="73" t="s">
        <v>120</v>
      </c>
      <c r="J15" s="73"/>
      <c r="K15" s="83">
        <v>2.4499999999601982</v>
      </c>
      <c r="L15" s="86" t="s">
        <v>122</v>
      </c>
      <c r="M15" s="87">
        <v>1E-3</v>
      </c>
      <c r="N15" s="87">
        <v>1.7099999999601982E-2</v>
      </c>
      <c r="O15" s="83">
        <v>12051.498491</v>
      </c>
      <c r="P15" s="85">
        <v>104.24</v>
      </c>
      <c r="Q15" s="73"/>
      <c r="R15" s="83">
        <v>12.562482150000001</v>
      </c>
      <c r="S15" s="84">
        <v>8.0343323273333341E-6</v>
      </c>
      <c r="T15" s="84">
        <f t="shared" si="0"/>
        <v>4.4888076621517146E-3</v>
      </c>
      <c r="U15" s="84">
        <f>R15/'סכום נכסי הקרן'!$C$42</f>
        <v>7.3119962402953657E-4</v>
      </c>
    </row>
    <row r="16" spans="2:21">
      <c r="B16" s="76" t="s">
        <v>300</v>
      </c>
      <c r="C16" s="73">
        <v>7480304</v>
      </c>
      <c r="D16" s="86" t="s">
        <v>113</v>
      </c>
      <c r="E16" s="86" t="s">
        <v>291</v>
      </c>
      <c r="F16" s="73" t="s">
        <v>301</v>
      </c>
      <c r="G16" s="86" t="s">
        <v>298</v>
      </c>
      <c r="H16" s="73" t="s">
        <v>299</v>
      </c>
      <c r="I16" s="73" t="s">
        <v>120</v>
      </c>
      <c r="J16" s="73"/>
      <c r="K16" s="83">
        <v>4.7300000000416045</v>
      </c>
      <c r="L16" s="86" t="s">
        <v>122</v>
      </c>
      <c r="M16" s="87">
        <v>2E-3</v>
      </c>
      <c r="N16" s="87">
        <v>1.8600000000832104E-2</v>
      </c>
      <c r="O16" s="83">
        <v>1222.6794379999999</v>
      </c>
      <c r="P16" s="85">
        <v>98.29</v>
      </c>
      <c r="Q16" s="73"/>
      <c r="R16" s="83">
        <v>1.2017716150000002</v>
      </c>
      <c r="S16" s="84">
        <v>4.477771158241113E-7</v>
      </c>
      <c r="T16" s="84">
        <f t="shared" si="0"/>
        <v>4.2941526755271381E-4</v>
      </c>
      <c r="U16" s="84">
        <f>R16/'סכום נכסי הקרן'!$C$42</f>
        <v>6.9949150380075882E-5</v>
      </c>
    </row>
    <row r="17" spans="2:21">
      <c r="B17" s="76" t="s">
        <v>302</v>
      </c>
      <c r="C17" s="73">
        <v>6040372</v>
      </c>
      <c r="D17" s="86" t="s">
        <v>113</v>
      </c>
      <c r="E17" s="86" t="s">
        <v>291</v>
      </c>
      <c r="F17" s="73" t="s">
        <v>303</v>
      </c>
      <c r="G17" s="86" t="s">
        <v>298</v>
      </c>
      <c r="H17" s="73" t="s">
        <v>299</v>
      </c>
      <c r="I17" s="73" t="s">
        <v>120</v>
      </c>
      <c r="J17" s="73"/>
      <c r="K17" s="83">
        <v>2.21</v>
      </c>
      <c r="L17" s="86" t="s">
        <v>122</v>
      </c>
      <c r="M17" s="87">
        <v>8.3000000000000001E-3</v>
      </c>
      <c r="N17" s="87">
        <v>1.8712871287128716E-2</v>
      </c>
      <c r="O17" s="83">
        <v>2.8200000000000002E-4</v>
      </c>
      <c r="P17" s="85">
        <v>107.19</v>
      </c>
      <c r="Q17" s="73"/>
      <c r="R17" s="83">
        <v>3.03E-7</v>
      </c>
      <c r="S17" s="84">
        <v>9.2705339038547016E-14</v>
      </c>
      <c r="T17" s="84">
        <f t="shared" si="0"/>
        <v>1.0826751476275487E-10</v>
      </c>
      <c r="U17" s="84">
        <f>R17/'סכום נכסי הקרן'!$C$42</f>
        <v>1.7636123453592297E-11</v>
      </c>
    </row>
    <row r="18" spans="2:21">
      <c r="B18" s="76" t="s">
        <v>304</v>
      </c>
      <c r="C18" s="73">
        <v>2310217</v>
      </c>
      <c r="D18" s="86" t="s">
        <v>113</v>
      </c>
      <c r="E18" s="86" t="s">
        <v>291</v>
      </c>
      <c r="F18" s="73" t="s">
        <v>305</v>
      </c>
      <c r="G18" s="86" t="s">
        <v>298</v>
      </c>
      <c r="H18" s="73" t="s">
        <v>299</v>
      </c>
      <c r="I18" s="73" t="s">
        <v>120</v>
      </c>
      <c r="J18" s="73"/>
      <c r="K18" s="83">
        <v>1.4899999999876192</v>
      </c>
      <c r="L18" s="86" t="s">
        <v>122</v>
      </c>
      <c r="M18" s="87">
        <v>8.6E-3</v>
      </c>
      <c r="N18" s="87">
        <v>1.6799999999632567E-2</v>
      </c>
      <c r="O18" s="83">
        <v>22929.091888000003</v>
      </c>
      <c r="P18" s="85">
        <v>109.2</v>
      </c>
      <c r="Q18" s="73"/>
      <c r="R18" s="83">
        <v>25.038568718999997</v>
      </c>
      <c r="S18" s="84">
        <v>9.1666830796637502E-6</v>
      </c>
      <c r="T18" s="84">
        <f t="shared" si="0"/>
        <v>8.9467445822527542E-3</v>
      </c>
      <c r="U18" s="84">
        <f>R18/'סכום נכסי הקרן'!$C$42</f>
        <v>1.4573705908565617E-3</v>
      </c>
    </row>
    <row r="19" spans="2:21">
      <c r="B19" s="76" t="s">
        <v>306</v>
      </c>
      <c r="C19" s="73">
        <v>2310282</v>
      </c>
      <c r="D19" s="86" t="s">
        <v>113</v>
      </c>
      <c r="E19" s="86" t="s">
        <v>291</v>
      </c>
      <c r="F19" s="73" t="s">
        <v>305</v>
      </c>
      <c r="G19" s="86" t="s">
        <v>298</v>
      </c>
      <c r="H19" s="73" t="s">
        <v>299</v>
      </c>
      <c r="I19" s="73" t="s">
        <v>120</v>
      </c>
      <c r="J19" s="73"/>
      <c r="K19" s="83">
        <v>3.2100000000202265</v>
      </c>
      <c r="L19" s="86" t="s">
        <v>122</v>
      </c>
      <c r="M19" s="87">
        <v>3.8E-3</v>
      </c>
      <c r="N19" s="87">
        <v>1.8400000000111594E-2</v>
      </c>
      <c r="O19" s="83">
        <v>41836.059337999999</v>
      </c>
      <c r="P19" s="85">
        <v>102.81</v>
      </c>
      <c r="Q19" s="73"/>
      <c r="R19" s="83">
        <v>43.011651553</v>
      </c>
      <c r="S19" s="84">
        <v>1.3945353112666666E-5</v>
      </c>
      <c r="T19" s="84">
        <f t="shared" si="0"/>
        <v>1.5368860130313187E-2</v>
      </c>
      <c r="U19" s="84">
        <f>R19/'סכום נכסי הקרן'!$C$42</f>
        <v>2.5034943786521545E-3</v>
      </c>
    </row>
    <row r="20" spans="2:21">
      <c r="B20" s="76" t="s">
        <v>307</v>
      </c>
      <c r="C20" s="73">
        <v>2310381</v>
      </c>
      <c r="D20" s="86" t="s">
        <v>113</v>
      </c>
      <c r="E20" s="86" t="s">
        <v>291</v>
      </c>
      <c r="F20" s="73" t="s">
        <v>305</v>
      </c>
      <c r="G20" s="86" t="s">
        <v>298</v>
      </c>
      <c r="H20" s="73" t="s">
        <v>299</v>
      </c>
      <c r="I20" s="73" t="s">
        <v>120</v>
      </c>
      <c r="J20" s="73"/>
      <c r="K20" s="83">
        <v>7.2000000001248132</v>
      </c>
      <c r="L20" s="86" t="s">
        <v>122</v>
      </c>
      <c r="M20" s="87">
        <v>2E-3</v>
      </c>
      <c r="N20" s="87">
        <v>2.060000000049925E-2</v>
      </c>
      <c r="O20" s="83">
        <v>8371.0660759999992</v>
      </c>
      <c r="P20" s="85">
        <v>95.71</v>
      </c>
      <c r="Q20" s="73"/>
      <c r="R20" s="83">
        <v>8.0119477100000012</v>
      </c>
      <c r="S20" s="84">
        <v>8.7343084978067881E-6</v>
      </c>
      <c r="T20" s="84">
        <f t="shared" si="0"/>
        <v>2.8628173827420634E-3</v>
      </c>
      <c r="U20" s="84">
        <f>R20/'סכום נכסי הקרן'!$C$42</f>
        <v>4.6633563999104325E-4</v>
      </c>
    </row>
    <row r="21" spans="2:21">
      <c r="B21" s="76" t="s">
        <v>308</v>
      </c>
      <c r="C21" s="73">
        <v>1158476</v>
      </c>
      <c r="D21" s="86" t="s">
        <v>113</v>
      </c>
      <c r="E21" s="86" t="s">
        <v>291</v>
      </c>
      <c r="F21" s="73" t="s">
        <v>309</v>
      </c>
      <c r="G21" s="86" t="s">
        <v>118</v>
      </c>
      <c r="H21" s="73" t="s">
        <v>294</v>
      </c>
      <c r="I21" s="73" t="s">
        <v>295</v>
      </c>
      <c r="J21" s="73"/>
      <c r="K21" s="83">
        <v>12.699999999942198</v>
      </c>
      <c r="L21" s="86" t="s">
        <v>122</v>
      </c>
      <c r="M21" s="87">
        <v>2.07E-2</v>
      </c>
      <c r="N21" s="87">
        <v>2.4499999999947453E-2</v>
      </c>
      <c r="O21" s="83">
        <v>36933.518201999999</v>
      </c>
      <c r="P21" s="85">
        <v>103.05</v>
      </c>
      <c r="Q21" s="73"/>
      <c r="R21" s="83">
        <v>38.059991056000001</v>
      </c>
      <c r="S21" s="84">
        <v>1.3163483968516073E-5</v>
      </c>
      <c r="T21" s="84">
        <f t="shared" si="0"/>
        <v>1.3599540077642899E-2</v>
      </c>
      <c r="U21" s="84">
        <f>R21/'סכום נכסי הקרן'!$C$42</f>
        <v>2.2152828412747017E-3</v>
      </c>
    </row>
    <row r="22" spans="2:21">
      <c r="B22" s="76" t="s">
        <v>310</v>
      </c>
      <c r="C22" s="73">
        <v>1171297</v>
      </c>
      <c r="D22" s="86" t="s">
        <v>113</v>
      </c>
      <c r="E22" s="86" t="s">
        <v>291</v>
      </c>
      <c r="F22" s="73" t="s">
        <v>311</v>
      </c>
      <c r="G22" s="86" t="s">
        <v>298</v>
      </c>
      <c r="H22" s="73" t="s">
        <v>294</v>
      </c>
      <c r="I22" s="73" t="s">
        <v>295</v>
      </c>
      <c r="J22" s="73"/>
      <c r="K22" s="83">
        <v>0.3400000002092925</v>
      </c>
      <c r="L22" s="86" t="s">
        <v>122</v>
      </c>
      <c r="M22" s="87">
        <v>3.5499999999999997E-2</v>
      </c>
      <c r="N22" s="87">
        <v>1.0699999997353065E-2</v>
      </c>
      <c r="O22" s="83">
        <v>1338.927408</v>
      </c>
      <c r="P22" s="85">
        <v>121.33</v>
      </c>
      <c r="Q22" s="73"/>
      <c r="R22" s="83">
        <v>1.6245205490000001</v>
      </c>
      <c r="S22" s="84">
        <v>1.8785800560167102E-5</v>
      </c>
      <c r="T22" s="84">
        <f t="shared" si="0"/>
        <v>5.8047129544969026E-4</v>
      </c>
      <c r="U22" s="84">
        <f>R22/'סכום נכסי הקרן'!$C$42</f>
        <v>9.4555263878090865E-5</v>
      </c>
    </row>
    <row r="23" spans="2:21">
      <c r="B23" s="76" t="s">
        <v>312</v>
      </c>
      <c r="C23" s="73">
        <v>1171305</v>
      </c>
      <c r="D23" s="86" t="s">
        <v>113</v>
      </c>
      <c r="E23" s="86" t="s">
        <v>291</v>
      </c>
      <c r="F23" s="73" t="s">
        <v>311</v>
      </c>
      <c r="G23" s="86" t="s">
        <v>298</v>
      </c>
      <c r="H23" s="73" t="s">
        <v>294</v>
      </c>
      <c r="I23" s="73" t="s">
        <v>295</v>
      </c>
      <c r="J23" s="73"/>
      <c r="K23" s="83">
        <v>3.71</v>
      </c>
      <c r="L23" s="86" t="s">
        <v>122</v>
      </c>
      <c r="M23" s="87">
        <v>1.4999999999999999E-2</v>
      </c>
      <c r="N23" s="87">
        <v>1.9619377162629761E-2</v>
      </c>
      <c r="O23" s="83">
        <v>2.6899999999999998E-4</v>
      </c>
      <c r="P23" s="85">
        <v>107.4</v>
      </c>
      <c r="Q23" s="73"/>
      <c r="R23" s="83">
        <v>2.8899999999999995E-7</v>
      </c>
      <c r="S23" s="84">
        <v>8.2630082726904285E-13</v>
      </c>
      <c r="T23" s="84">
        <f t="shared" si="0"/>
        <v>1.0326505533477278E-10</v>
      </c>
      <c r="U23" s="84">
        <f>R23/'סכום נכסי הקרן'!$C$42</f>
        <v>1.682125306299727E-11</v>
      </c>
    </row>
    <row r="24" spans="2:21">
      <c r="B24" s="76" t="s">
        <v>313</v>
      </c>
      <c r="C24" s="73">
        <v>1145564</v>
      </c>
      <c r="D24" s="86" t="s">
        <v>113</v>
      </c>
      <c r="E24" s="86" t="s">
        <v>291</v>
      </c>
      <c r="F24" s="73" t="s">
        <v>314</v>
      </c>
      <c r="G24" s="86" t="s">
        <v>315</v>
      </c>
      <c r="H24" s="73" t="s">
        <v>299</v>
      </c>
      <c r="I24" s="73" t="s">
        <v>120</v>
      </c>
      <c r="J24" s="73"/>
      <c r="K24" s="83">
        <v>2.630000000279562</v>
      </c>
      <c r="L24" s="86" t="s">
        <v>122</v>
      </c>
      <c r="M24" s="87">
        <v>8.3000000000000001E-3</v>
      </c>
      <c r="N24" s="87">
        <v>1.8900000001808932E-2</v>
      </c>
      <c r="O24" s="83">
        <v>2836.2625659999994</v>
      </c>
      <c r="P24" s="85">
        <v>107.2</v>
      </c>
      <c r="Q24" s="73"/>
      <c r="R24" s="83">
        <v>3.0404736050000003</v>
      </c>
      <c r="S24" s="84">
        <v>2.0578278561435779E-6</v>
      </c>
      <c r="T24" s="84">
        <f t="shared" si="0"/>
        <v>1.086417560775921E-3</v>
      </c>
      <c r="U24" s="84">
        <f>R24/'סכום נכסי הקרן'!$C$42</f>
        <v>1.7697085100715782E-4</v>
      </c>
    </row>
    <row r="25" spans="2:21">
      <c r="B25" s="76" t="s">
        <v>316</v>
      </c>
      <c r="C25" s="73">
        <v>1145572</v>
      </c>
      <c r="D25" s="86" t="s">
        <v>113</v>
      </c>
      <c r="E25" s="86" t="s">
        <v>291</v>
      </c>
      <c r="F25" s="73" t="s">
        <v>314</v>
      </c>
      <c r="G25" s="86" t="s">
        <v>315</v>
      </c>
      <c r="H25" s="73" t="s">
        <v>299</v>
      </c>
      <c r="I25" s="73" t="s">
        <v>120</v>
      </c>
      <c r="J25" s="73"/>
      <c r="K25" s="83">
        <v>6.3599999999829651</v>
      </c>
      <c r="L25" s="86" t="s">
        <v>122</v>
      </c>
      <c r="M25" s="87">
        <v>1.6500000000000001E-2</v>
      </c>
      <c r="N25" s="87">
        <v>2.3199999999780983E-2</v>
      </c>
      <c r="O25" s="83">
        <v>15524.39702</v>
      </c>
      <c r="P25" s="85">
        <v>105.88</v>
      </c>
      <c r="Q25" s="73"/>
      <c r="R25" s="83">
        <v>16.437231498000003</v>
      </c>
      <c r="S25" s="84">
        <v>7.3379754720120404E-6</v>
      </c>
      <c r="T25" s="84">
        <f t="shared" si="0"/>
        <v>5.8733274055067152E-3</v>
      </c>
      <c r="U25" s="84">
        <f>R25/'סכום נכסי הקרן'!$C$42</f>
        <v>9.5672951793400614E-4</v>
      </c>
    </row>
    <row r="26" spans="2:21">
      <c r="B26" s="76" t="s">
        <v>317</v>
      </c>
      <c r="C26" s="73">
        <v>6620496</v>
      </c>
      <c r="D26" s="86" t="s">
        <v>113</v>
      </c>
      <c r="E26" s="86" t="s">
        <v>291</v>
      </c>
      <c r="F26" s="73" t="s">
        <v>318</v>
      </c>
      <c r="G26" s="86" t="s">
        <v>298</v>
      </c>
      <c r="H26" s="73" t="s">
        <v>299</v>
      </c>
      <c r="I26" s="73" t="s">
        <v>120</v>
      </c>
      <c r="J26" s="73"/>
      <c r="K26" s="83">
        <v>4.5699999996756633</v>
      </c>
      <c r="L26" s="86" t="s">
        <v>122</v>
      </c>
      <c r="M26" s="87">
        <v>1E-3</v>
      </c>
      <c r="N26" s="87">
        <v>1.8999999998198132E-2</v>
      </c>
      <c r="O26" s="83">
        <v>4533.2186519999996</v>
      </c>
      <c r="P26" s="85">
        <v>97.94</v>
      </c>
      <c r="Q26" s="73"/>
      <c r="R26" s="83">
        <v>4.4398345920000004</v>
      </c>
      <c r="S26" s="84">
        <v>1.5274248838363988E-6</v>
      </c>
      <c r="T26" s="84">
        <f t="shared" si="0"/>
        <v>1.5864351723879531E-3</v>
      </c>
      <c r="U26" s="84">
        <f>R26/'סכום נכסי הקרן'!$C$42</f>
        <v>2.5842069629716693E-4</v>
      </c>
    </row>
    <row r="27" spans="2:21">
      <c r="B27" s="76" t="s">
        <v>319</v>
      </c>
      <c r="C27" s="73">
        <v>1940535</v>
      </c>
      <c r="D27" s="86" t="s">
        <v>113</v>
      </c>
      <c r="E27" s="86" t="s">
        <v>291</v>
      </c>
      <c r="F27" s="73" t="s">
        <v>320</v>
      </c>
      <c r="G27" s="86" t="s">
        <v>298</v>
      </c>
      <c r="H27" s="73" t="s">
        <v>299</v>
      </c>
      <c r="I27" s="73" t="s">
        <v>120</v>
      </c>
      <c r="J27" s="73"/>
      <c r="K27" s="83">
        <v>0.36</v>
      </c>
      <c r="L27" s="86" t="s">
        <v>122</v>
      </c>
      <c r="M27" s="87">
        <v>0.05</v>
      </c>
      <c r="N27" s="87">
        <v>1.0997267759562841E-2</v>
      </c>
      <c r="O27" s="83">
        <v>6.3199999999999997E-4</v>
      </c>
      <c r="P27" s="85">
        <v>114.9</v>
      </c>
      <c r="Q27" s="73"/>
      <c r="R27" s="83">
        <v>7.3200000000000004E-7</v>
      </c>
      <c r="S27" s="84">
        <v>6.0159664873809333E-13</v>
      </c>
      <c r="T27" s="84">
        <f t="shared" si="0"/>
        <v>2.6155716437734839E-10</v>
      </c>
      <c r="U27" s="84">
        <f>R27/'סכום נכסי הקרן'!$C$42</f>
        <v>4.2606080422539807E-11</v>
      </c>
    </row>
    <row r="28" spans="2:21">
      <c r="B28" s="76" t="s">
        <v>321</v>
      </c>
      <c r="C28" s="73">
        <v>1940618</v>
      </c>
      <c r="D28" s="86" t="s">
        <v>113</v>
      </c>
      <c r="E28" s="86" t="s">
        <v>291</v>
      </c>
      <c r="F28" s="73" t="s">
        <v>320</v>
      </c>
      <c r="G28" s="86" t="s">
        <v>298</v>
      </c>
      <c r="H28" s="73" t="s">
        <v>299</v>
      </c>
      <c r="I28" s="73" t="s">
        <v>120</v>
      </c>
      <c r="J28" s="73"/>
      <c r="K28" s="83">
        <v>2.5100000010458325</v>
      </c>
      <c r="L28" s="86" t="s">
        <v>122</v>
      </c>
      <c r="M28" s="87">
        <v>6.0000000000000001E-3</v>
      </c>
      <c r="N28" s="87">
        <v>1.830000000699843E-2</v>
      </c>
      <c r="O28" s="83">
        <v>1186.189842</v>
      </c>
      <c r="P28" s="85">
        <v>107.21</v>
      </c>
      <c r="Q28" s="73"/>
      <c r="R28" s="83">
        <v>1.2717141169999999</v>
      </c>
      <c r="S28" s="84">
        <v>8.8887328322503457E-7</v>
      </c>
      <c r="T28" s="84">
        <f t="shared" si="0"/>
        <v>4.5440701959175334E-4</v>
      </c>
      <c r="U28" s="84">
        <f>R28/'סכום נכסי הקרן'!$C$42</f>
        <v>7.402015566035681E-5</v>
      </c>
    </row>
    <row r="29" spans="2:21">
      <c r="B29" s="76" t="s">
        <v>322</v>
      </c>
      <c r="C29" s="73">
        <v>1940659</v>
      </c>
      <c r="D29" s="86" t="s">
        <v>113</v>
      </c>
      <c r="E29" s="86" t="s">
        <v>291</v>
      </c>
      <c r="F29" s="73" t="s">
        <v>320</v>
      </c>
      <c r="G29" s="86" t="s">
        <v>298</v>
      </c>
      <c r="H29" s="73" t="s">
        <v>299</v>
      </c>
      <c r="I29" s="73" t="s">
        <v>120</v>
      </c>
      <c r="J29" s="73"/>
      <c r="K29" s="83">
        <v>4.0000000004138796</v>
      </c>
      <c r="L29" s="86" t="s">
        <v>122</v>
      </c>
      <c r="M29" s="87">
        <v>1.7500000000000002E-2</v>
      </c>
      <c r="N29" s="87">
        <v>1.9000000002069396E-2</v>
      </c>
      <c r="O29" s="83">
        <v>2231.1968419999998</v>
      </c>
      <c r="P29" s="85">
        <v>108.29</v>
      </c>
      <c r="Q29" s="73"/>
      <c r="R29" s="83">
        <v>2.4161631450000001</v>
      </c>
      <c r="S29" s="84">
        <v>6.7572389435345045E-7</v>
      </c>
      <c r="T29" s="84">
        <f t="shared" si="0"/>
        <v>8.6333986458914764E-4</v>
      </c>
      <c r="U29" s="84">
        <f>R29/'סכום נכסי הקרן'!$C$42</f>
        <v>1.4063284326481788E-4</v>
      </c>
    </row>
    <row r="30" spans="2:21">
      <c r="B30" s="76" t="s">
        <v>323</v>
      </c>
      <c r="C30" s="73">
        <v>6000210</v>
      </c>
      <c r="D30" s="86" t="s">
        <v>113</v>
      </c>
      <c r="E30" s="86" t="s">
        <v>291</v>
      </c>
      <c r="F30" s="73" t="s">
        <v>324</v>
      </c>
      <c r="G30" s="86" t="s">
        <v>325</v>
      </c>
      <c r="H30" s="73" t="s">
        <v>326</v>
      </c>
      <c r="I30" s="73" t="s">
        <v>120</v>
      </c>
      <c r="J30" s="73"/>
      <c r="K30" s="83">
        <v>4.5799999999879111</v>
      </c>
      <c r="L30" s="86" t="s">
        <v>122</v>
      </c>
      <c r="M30" s="87">
        <v>3.85E-2</v>
      </c>
      <c r="N30" s="87">
        <v>2.1499999999945053E-2</v>
      </c>
      <c r="O30" s="83">
        <v>30180.874653999999</v>
      </c>
      <c r="P30" s="85">
        <v>120.6</v>
      </c>
      <c r="Q30" s="73"/>
      <c r="R30" s="83">
        <v>36.398134568000003</v>
      </c>
      <c r="S30" s="84">
        <v>1.1561774393839406E-5</v>
      </c>
      <c r="T30" s="84">
        <f t="shared" si="0"/>
        <v>1.3005727959332273E-2</v>
      </c>
      <c r="U30" s="84">
        <f>R30/'סכום נכסי הקרן'!$C$42</f>
        <v>2.1185544380254565E-3</v>
      </c>
    </row>
    <row r="31" spans="2:21">
      <c r="B31" s="76" t="s">
        <v>327</v>
      </c>
      <c r="C31" s="73">
        <v>6000236</v>
      </c>
      <c r="D31" s="86" t="s">
        <v>113</v>
      </c>
      <c r="E31" s="86" t="s">
        <v>291</v>
      </c>
      <c r="F31" s="73" t="s">
        <v>324</v>
      </c>
      <c r="G31" s="86" t="s">
        <v>325</v>
      </c>
      <c r="H31" s="73" t="s">
        <v>326</v>
      </c>
      <c r="I31" s="73" t="s">
        <v>120</v>
      </c>
      <c r="J31" s="73"/>
      <c r="K31" s="83">
        <v>2.3199999999748968</v>
      </c>
      <c r="L31" s="86" t="s">
        <v>122</v>
      </c>
      <c r="M31" s="87">
        <v>4.4999999999999998E-2</v>
      </c>
      <c r="N31" s="87">
        <v>1.929999999979342E-2</v>
      </c>
      <c r="O31" s="83">
        <v>32518.895261000005</v>
      </c>
      <c r="P31" s="85">
        <v>117.6</v>
      </c>
      <c r="Q31" s="73"/>
      <c r="R31" s="83">
        <v>38.242221703000006</v>
      </c>
      <c r="S31" s="84">
        <v>1.1002452519154685E-5</v>
      </c>
      <c r="T31" s="84">
        <f t="shared" si="0"/>
        <v>1.3664654464653788E-2</v>
      </c>
      <c r="U31" s="84">
        <f>R31/'סכום נכסי הקרן'!$C$42</f>
        <v>2.2258895811675073E-3</v>
      </c>
    </row>
    <row r="32" spans="2:21">
      <c r="B32" s="76" t="s">
        <v>328</v>
      </c>
      <c r="C32" s="73">
        <v>6000285</v>
      </c>
      <c r="D32" s="86" t="s">
        <v>113</v>
      </c>
      <c r="E32" s="86" t="s">
        <v>291</v>
      </c>
      <c r="F32" s="73" t="s">
        <v>324</v>
      </c>
      <c r="G32" s="86" t="s">
        <v>325</v>
      </c>
      <c r="H32" s="73" t="s">
        <v>326</v>
      </c>
      <c r="I32" s="73" t="s">
        <v>120</v>
      </c>
      <c r="J32" s="73"/>
      <c r="K32" s="83">
        <v>7.0899999999965386</v>
      </c>
      <c r="L32" s="86" t="s">
        <v>122</v>
      </c>
      <c r="M32" s="87">
        <v>2.3900000000000001E-2</v>
      </c>
      <c r="N32" s="87">
        <v>2.4199999999982697E-2</v>
      </c>
      <c r="O32" s="83">
        <v>42587.194392999998</v>
      </c>
      <c r="P32" s="85">
        <v>108.57</v>
      </c>
      <c r="Q32" s="73"/>
      <c r="R32" s="83">
        <v>46.236914523999999</v>
      </c>
      <c r="S32" s="84">
        <v>1.0950263243517603E-5</v>
      </c>
      <c r="T32" s="84">
        <f t="shared" si="0"/>
        <v>1.6521306355813219E-2</v>
      </c>
      <c r="U32" s="84">
        <f>R32/'סכום נכסי הקרן'!$C$42</f>
        <v>2.6912208998628997E-3</v>
      </c>
    </row>
    <row r="33" spans="2:21">
      <c r="B33" s="76" t="s">
        <v>329</v>
      </c>
      <c r="C33" s="73">
        <v>6000384</v>
      </c>
      <c r="D33" s="86" t="s">
        <v>113</v>
      </c>
      <c r="E33" s="86" t="s">
        <v>291</v>
      </c>
      <c r="F33" s="73" t="s">
        <v>324</v>
      </c>
      <c r="G33" s="86" t="s">
        <v>325</v>
      </c>
      <c r="H33" s="73" t="s">
        <v>326</v>
      </c>
      <c r="I33" s="73" t="s">
        <v>120</v>
      </c>
      <c r="J33" s="73"/>
      <c r="K33" s="83">
        <v>4.2099999998313882</v>
      </c>
      <c r="L33" s="86" t="s">
        <v>122</v>
      </c>
      <c r="M33" s="87">
        <v>0.01</v>
      </c>
      <c r="N33" s="87">
        <v>1.9099999999547621E-2</v>
      </c>
      <c r="O33" s="83">
        <v>7007.5483279999999</v>
      </c>
      <c r="P33" s="85">
        <v>104.1</v>
      </c>
      <c r="Q33" s="73"/>
      <c r="R33" s="83">
        <v>7.2948575630000008</v>
      </c>
      <c r="S33" s="84">
        <v>5.8311635602014076E-6</v>
      </c>
      <c r="T33" s="84">
        <f t="shared" si="0"/>
        <v>2.6065877851296918E-3</v>
      </c>
      <c r="U33" s="84">
        <f>R33/'סכום נכסי הקרן'!$C$42</f>
        <v>4.2459738797834799E-4</v>
      </c>
    </row>
    <row r="34" spans="2:21">
      <c r="B34" s="76" t="s">
        <v>330</v>
      </c>
      <c r="C34" s="73">
        <v>6000392</v>
      </c>
      <c r="D34" s="86" t="s">
        <v>113</v>
      </c>
      <c r="E34" s="86" t="s">
        <v>291</v>
      </c>
      <c r="F34" s="73" t="s">
        <v>324</v>
      </c>
      <c r="G34" s="86" t="s">
        <v>325</v>
      </c>
      <c r="H34" s="73" t="s">
        <v>326</v>
      </c>
      <c r="I34" s="73" t="s">
        <v>120</v>
      </c>
      <c r="J34" s="73"/>
      <c r="K34" s="83">
        <v>11.990000000121954</v>
      </c>
      <c r="L34" s="86" t="s">
        <v>122</v>
      </c>
      <c r="M34" s="87">
        <v>1.2500000000000001E-2</v>
      </c>
      <c r="N34" s="87">
        <v>2.5700000000252698E-2</v>
      </c>
      <c r="O34" s="83">
        <v>19605.452388999998</v>
      </c>
      <c r="P34" s="85">
        <v>92.85</v>
      </c>
      <c r="Q34" s="73"/>
      <c r="R34" s="83">
        <v>18.203661821999997</v>
      </c>
      <c r="S34" s="84">
        <v>4.5680453874524127E-6</v>
      </c>
      <c r="T34" s="84">
        <f t="shared" si="0"/>
        <v>6.5045056932329431E-3</v>
      </c>
      <c r="U34" s="84">
        <f>R34/'סכום נכסי הקרן'!$C$42</f>
        <v>1.0595446442252039E-3</v>
      </c>
    </row>
    <row r="35" spans="2:21">
      <c r="B35" s="76" t="s">
        <v>331</v>
      </c>
      <c r="C35" s="73">
        <v>1147503</v>
      </c>
      <c r="D35" s="86" t="s">
        <v>113</v>
      </c>
      <c r="E35" s="86" t="s">
        <v>291</v>
      </c>
      <c r="F35" s="73" t="s">
        <v>332</v>
      </c>
      <c r="G35" s="86" t="s">
        <v>118</v>
      </c>
      <c r="H35" s="73" t="s">
        <v>326</v>
      </c>
      <c r="I35" s="73" t="s">
        <v>120</v>
      </c>
      <c r="J35" s="73"/>
      <c r="K35" s="83">
        <v>6.6199999999193508</v>
      </c>
      <c r="L35" s="86" t="s">
        <v>122</v>
      </c>
      <c r="M35" s="87">
        <v>2.6499999999999999E-2</v>
      </c>
      <c r="N35" s="87">
        <v>2.3100000000604869E-2</v>
      </c>
      <c r="O35" s="83">
        <v>4394.2234289999997</v>
      </c>
      <c r="P35" s="85">
        <v>112.87</v>
      </c>
      <c r="Q35" s="73"/>
      <c r="R35" s="83">
        <v>4.9597600700000006</v>
      </c>
      <c r="S35" s="84">
        <v>2.9135851187760613E-6</v>
      </c>
      <c r="T35" s="84">
        <f t="shared" si="0"/>
        <v>1.7722141801928949E-3</v>
      </c>
      <c r="U35" s="84">
        <f>R35/'סכום נכסי הקרן'!$C$42</f>
        <v>2.8868297324989296E-4</v>
      </c>
    </row>
    <row r="36" spans="2:21">
      <c r="B36" s="76" t="s">
        <v>333</v>
      </c>
      <c r="C36" s="73">
        <v>1134436</v>
      </c>
      <c r="D36" s="86" t="s">
        <v>113</v>
      </c>
      <c r="E36" s="86" t="s">
        <v>291</v>
      </c>
      <c r="F36" s="73" t="s">
        <v>334</v>
      </c>
      <c r="G36" s="86" t="s">
        <v>315</v>
      </c>
      <c r="H36" s="73" t="s">
        <v>335</v>
      </c>
      <c r="I36" s="73" t="s">
        <v>295</v>
      </c>
      <c r="J36" s="73"/>
      <c r="K36" s="83">
        <v>1.5</v>
      </c>
      <c r="L36" s="86" t="s">
        <v>122</v>
      </c>
      <c r="M36" s="87">
        <v>6.5000000000000006E-3</v>
      </c>
      <c r="N36" s="87">
        <v>1.7399999999134996E-2</v>
      </c>
      <c r="O36" s="83">
        <v>1995.266016</v>
      </c>
      <c r="P36" s="85">
        <v>107.22</v>
      </c>
      <c r="Q36" s="83">
        <v>1.0976572490000001</v>
      </c>
      <c r="R36" s="83">
        <v>3.2369814720000001</v>
      </c>
      <c r="S36" s="84">
        <v>9.9126478692056008E-6</v>
      </c>
      <c r="T36" s="84">
        <f t="shared" si="0"/>
        <v>1.1566334630578349E-3</v>
      </c>
      <c r="U36" s="84">
        <f>R36/'סכום נכסי הקרן'!$C$42</f>
        <v>1.8840859688839246E-4</v>
      </c>
    </row>
    <row r="37" spans="2:21">
      <c r="B37" s="76" t="s">
        <v>336</v>
      </c>
      <c r="C37" s="73">
        <v>1138650</v>
      </c>
      <c r="D37" s="86" t="s">
        <v>113</v>
      </c>
      <c r="E37" s="86" t="s">
        <v>291</v>
      </c>
      <c r="F37" s="73" t="s">
        <v>334</v>
      </c>
      <c r="G37" s="86" t="s">
        <v>315</v>
      </c>
      <c r="H37" s="73" t="s">
        <v>326</v>
      </c>
      <c r="I37" s="73" t="s">
        <v>120</v>
      </c>
      <c r="J37" s="73"/>
      <c r="K37" s="83">
        <v>3.579999999976867</v>
      </c>
      <c r="L37" s="86" t="s">
        <v>122</v>
      </c>
      <c r="M37" s="87">
        <v>1.34E-2</v>
      </c>
      <c r="N37" s="87">
        <v>2.7699999999942167E-2</v>
      </c>
      <c r="O37" s="83">
        <v>59121.701891999997</v>
      </c>
      <c r="P37" s="85">
        <v>105.29</v>
      </c>
      <c r="Q37" s="73"/>
      <c r="R37" s="83">
        <v>62.249238468000001</v>
      </c>
      <c r="S37" s="84">
        <v>1.7843585798756943E-5</v>
      </c>
      <c r="T37" s="84">
        <f t="shared" si="0"/>
        <v>2.2242806418496495E-2</v>
      </c>
      <c r="U37" s="84">
        <f>R37/'סכום נכסי הקרן'!$C$42</f>
        <v>3.6232186617615662E-3</v>
      </c>
    </row>
    <row r="38" spans="2:21">
      <c r="B38" s="76" t="s">
        <v>337</v>
      </c>
      <c r="C38" s="73">
        <v>1156603</v>
      </c>
      <c r="D38" s="86" t="s">
        <v>113</v>
      </c>
      <c r="E38" s="86" t="s">
        <v>291</v>
      </c>
      <c r="F38" s="73" t="s">
        <v>334</v>
      </c>
      <c r="G38" s="86" t="s">
        <v>315</v>
      </c>
      <c r="H38" s="73" t="s">
        <v>326</v>
      </c>
      <c r="I38" s="73" t="s">
        <v>120</v>
      </c>
      <c r="J38" s="73"/>
      <c r="K38" s="83">
        <v>3.5000000000140443</v>
      </c>
      <c r="L38" s="86" t="s">
        <v>122</v>
      </c>
      <c r="M38" s="87">
        <v>1.77E-2</v>
      </c>
      <c r="N38" s="87">
        <v>2.7700000000014047E-2</v>
      </c>
      <c r="O38" s="83">
        <v>33657.103264999998</v>
      </c>
      <c r="P38" s="85">
        <v>105.78</v>
      </c>
      <c r="Q38" s="73"/>
      <c r="R38" s="83">
        <v>35.602483634999999</v>
      </c>
      <c r="S38" s="84">
        <v>1.1218523324441543E-5</v>
      </c>
      <c r="T38" s="84">
        <f t="shared" si="0"/>
        <v>1.2721427137105943E-2</v>
      </c>
      <c r="U38" s="84">
        <f>R38/'סכום נכסי הקרן'!$C$42</f>
        <v>2.072243553271813E-3</v>
      </c>
    </row>
    <row r="39" spans="2:21">
      <c r="B39" s="76" t="s">
        <v>338</v>
      </c>
      <c r="C39" s="73">
        <v>1156611</v>
      </c>
      <c r="D39" s="86" t="s">
        <v>113</v>
      </c>
      <c r="E39" s="86" t="s">
        <v>291</v>
      </c>
      <c r="F39" s="73" t="s">
        <v>334</v>
      </c>
      <c r="G39" s="86" t="s">
        <v>315</v>
      </c>
      <c r="H39" s="73" t="s">
        <v>326</v>
      </c>
      <c r="I39" s="73" t="s">
        <v>120</v>
      </c>
      <c r="J39" s="73"/>
      <c r="K39" s="83">
        <v>6.7599999999439273</v>
      </c>
      <c r="L39" s="86" t="s">
        <v>122</v>
      </c>
      <c r="M39" s="87">
        <v>2.4799999999999999E-2</v>
      </c>
      <c r="N39" s="87">
        <v>2.8899999999764635E-2</v>
      </c>
      <c r="O39" s="83">
        <v>54097.359634</v>
      </c>
      <c r="P39" s="85">
        <v>106.81</v>
      </c>
      <c r="Q39" s="73"/>
      <c r="R39" s="83">
        <v>57.781390723999998</v>
      </c>
      <c r="S39" s="84">
        <v>1.6420556636687317E-5</v>
      </c>
      <c r="T39" s="84">
        <f t="shared" si="0"/>
        <v>2.0646361627799262E-2</v>
      </c>
      <c r="U39" s="84">
        <f>R39/'סכום נכסי הקרן'!$C$42</f>
        <v>3.3631674591706822E-3</v>
      </c>
    </row>
    <row r="40" spans="2:21">
      <c r="B40" s="76" t="s">
        <v>339</v>
      </c>
      <c r="C40" s="73">
        <v>1178672</v>
      </c>
      <c r="D40" s="86" t="s">
        <v>113</v>
      </c>
      <c r="E40" s="86" t="s">
        <v>291</v>
      </c>
      <c r="F40" s="73" t="s">
        <v>334</v>
      </c>
      <c r="G40" s="86" t="s">
        <v>315</v>
      </c>
      <c r="H40" s="73" t="s">
        <v>335</v>
      </c>
      <c r="I40" s="73" t="s">
        <v>295</v>
      </c>
      <c r="J40" s="73"/>
      <c r="K40" s="83">
        <v>8.1700000000244053</v>
      </c>
      <c r="L40" s="86" t="s">
        <v>122</v>
      </c>
      <c r="M40" s="87">
        <v>9.0000000000000011E-3</v>
      </c>
      <c r="N40" s="87">
        <v>2.9699999999837301E-2</v>
      </c>
      <c r="O40" s="83">
        <v>27016.320607000001</v>
      </c>
      <c r="P40" s="85">
        <v>91</v>
      </c>
      <c r="Q40" s="73"/>
      <c r="R40" s="83">
        <v>24.584851920000002</v>
      </c>
      <c r="S40" s="84">
        <v>1.4192255398204242E-5</v>
      </c>
      <c r="T40" s="84">
        <f t="shared" si="0"/>
        <v>8.784623162339085E-3</v>
      </c>
      <c r="U40" s="84">
        <f>R40/'סכום נכסי הקרן'!$C$42</f>
        <v>1.4309619919122298E-3</v>
      </c>
    </row>
    <row r="41" spans="2:21">
      <c r="B41" s="76" t="s">
        <v>340</v>
      </c>
      <c r="C41" s="73">
        <v>1178680</v>
      </c>
      <c r="D41" s="86" t="s">
        <v>113</v>
      </c>
      <c r="E41" s="86" t="s">
        <v>291</v>
      </c>
      <c r="F41" s="73" t="s">
        <v>334</v>
      </c>
      <c r="G41" s="86" t="s">
        <v>315</v>
      </c>
      <c r="H41" s="73" t="s">
        <v>335</v>
      </c>
      <c r="I41" s="73" t="s">
        <v>295</v>
      </c>
      <c r="J41" s="73"/>
      <c r="K41" s="83">
        <v>11.590000000143208</v>
      </c>
      <c r="L41" s="86" t="s">
        <v>122</v>
      </c>
      <c r="M41" s="87">
        <v>1.6899999999999998E-2</v>
      </c>
      <c r="N41" s="87">
        <v>3.1800000000419146E-2</v>
      </c>
      <c r="O41" s="83">
        <v>31454.168751000005</v>
      </c>
      <c r="P41" s="85">
        <v>91.02</v>
      </c>
      <c r="Q41" s="73"/>
      <c r="R41" s="83">
        <v>28.62958291</v>
      </c>
      <c r="S41" s="84">
        <v>1.1745790094140581E-5</v>
      </c>
      <c r="T41" s="84">
        <f t="shared" si="0"/>
        <v>1.0229880496237425E-2</v>
      </c>
      <c r="U41" s="84">
        <f>R41/'סכום נכסי הקרן'!$C$42</f>
        <v>1.6663856720317365E-3</v>
      </c>
    </row>
    <row r="42" spans="2:21">
      <c r="B42" s="76" t="s">
        <v>341</v>
      </c>
      <c r="C42" s="73">
        <v>1940543</v>
      </c>
      <c r="D42" s="86" t="s">
        <v>113</v>
      </c>
      <c r="E42" s="86" t="s">
        <v>291</v>
      </c>
      <c r="F42" s="73" t="s">
        <v>320</v>
      </c>
      <c r="G42" s="86" t="s">
        <v>298</v>
      </c>
      <c r="H42" s="73" t="s">
        <v>326</v>
      </c>
      <c r="I42" s="73" t="s">
        <v>120</v>
      </c>
      <c r="J42" s="73"/>
      <c r="K42" s="83">
        <v>0.15999999978147642</v>
      </c>
      <c r="L42" s="86" t="s">
        <v>122</v>
      </c>
      <c r="M42" s="87">
        <v>4.2000000000000003E-2</v>
      </c>
      <c r="N42" s="87">
        <v>1.0799999995005177E-2</v>
      </c>
      <c r="O42" s="83">
        <v>1108.317781</v>
      </c>
      <c r="P42" s="85">
        <v>115.61</v>
      </c>
      <c r="Q42" s="73"/>
      <c r="R42" s="83">
        <v>1.281326183</v>
      </c>
      <c r="S42" s="84">
        <v>3.3324981454613096E-6</v>
      </c>
      <c r="T42" s="84">
        <f t="shared" si="0"/>
        <v>4.5784158889061667E-4</v>
      </c>
      <c r="U42" s="84">
        <f>R42/'סכום נכסי הקרן'!$C$42</f>
        <v>7.4579626230060042E-5</v>
      </c>
    </row>
    <row r="43" spans="2:21">
      <c r="B43" s="76" t="s">
        <v>342</v>
      </c>
      <c r="C43" s="73">
        <v>1133149</v>
      </c>
      <c r="D43" s="86" t="s">
        <v>113</v>
      </c>
      <c r="E43" s="86" t="s">
        <v>291</v>
      </c>
      <c r="F43" s="73" t="s">
        <v>343</v>
      </c>
      <c r="G43" s="86" t="s">
        <v>315</v>
      </c>
      <c r="H43" s="73" t="s">
        <v>344</v>
      </c>
      <c r="I43" s="73" t="s">
        <v>120</v>
      </c>
      <c r="J43" s="73"/>
      <c r="K43" s="83">
        <v>2.410000000046336</v>
      </c>
      <c r="L43" s="86" t="s">
        <v>122</v>
      </c>
      <c r="M43" s="87">
        <v>3.2000000000000001E-2</v>
      </c>
      <c r="N43" s="87">
        <v>2.6200000000369292E-2</v>
      </c>
      <c r="O43" s="83">
        <v>25437.212294999998</v>
      </c>
      <c r="P43" s="85">
        <v>112.84</v>
      </c>
      <c r="Q43" s="73"/>
      <c r="R43" s="83">
        <v>28.703352187</v>
      </c>
      <c r="S43" s="84">
        <v>1.4506065269050277E-5</v>
      </c>
      <c r="T43" s="84">
        <f t="shared" si="0"/>
        <v>1.0256239625896287E-2</v>
      </c>
      <c r="U43" s="84">
        <f>R43/'סכום נכסי הקרן'!$C$42</f>
        <v>1.670679414857658E-3</v>
      </c>
    </row>
    <row r="44" spans="2:21">
      <c r="B44" s="76" t="s">
        <v>345</v>
      </c>
      <c r="C44" s="73">
        <v>1158609</v>
      </c>
      <c r="D44" s="86" t="s">
        <v>113</v>
      </c>
      <c r="E44" s="86" t="s">
        <v>291</v>
      </c>
      <c r="F44" s="73" t="s">
        <v>343</v>
      </c>
      <c r="G44" s="86" t="s">
        <v>315</v>
      </c>
      <c r="H44" s="73" t="s">
        <v>344</v>
      </c>
      <c r="I44" s="73" t="s">
        <v>120</v>
      </c>
      <c r="J44" s="73"/>
      <c r="K44" s="83">
        <v>4.7500000000248424</v>
      </c>
      <c r="L44" s="86" t="s">
        <v>122</v>
      </c>
      <c r="M44" s="87">
        <v>1.1399999999999999E-2</v>
      </c>
      <c r="N44" s="87">
        <v>2.8199999999781379E-2</v>
      </c>
      <c r="O44" s="83">
        <v>20166.174016000001</v>
      </c>
      <c r="P44" s="85">
        <v>99.8</v>
      </c>
      <c r="Q44" s="73"/>
      <c r="R44" s="83">
        <v>20.125841442000002</v>
      </c>
      <c r="S44" s="84">
        <v>8.534201903272262E-6</v>
      </c>
      <c r="T44" s="84">
        <f t="shared" si="0"/>
        <v>7.1913360905432313E-3</v>
      </c>
      <c r="U44" s="84">
        <f>R44/'סכום נכסי הקרן'!$C$42</f>
        <v>1.1714251626354325E-3</v>
      </c>
    </row>
    <row r="45" spans="2:21">
      <c r="B45" s="76" t="s">
        <v>346</v>
      </c>
      <c r="C45" s="73">
        <v>1172782</v>
      </c>
      <c r="D45" s="86" t="s">
        <v>113</v>
      </c>
      <c r="E45" s="86" t="s">
        <v>291</v>
      </c>
      <c r="F45" s="73" t="s">
        <v>343</v>
      </c>
      <c r="G45" s="86" t="s">
        <v>315</v>
      </c>
      <c r="H45" s="73" t="s">
        <v>344</v>
      </c>
      <c r="I45" s="73" t="s">
        <v>120</v>
      </c>
      <c r="J45" s="73"/>
      <c r="K45" s="83">
        <v>6.9999999999608544</v>
      </c>
      <c r="L45" s="86" t="s">
        <v>122</v>
      </c>
      <c r="M45" s="87">
        <v>9.1999999999999998E-3</v>
      </c>
      <c r="N45" s="87">
        <v>3.1199999999937361E-2</v>
      </c>
      <c r="O45" s="83">
        <v>27171.357677000004</v>
      </c>
      <c r="P45" s="85">
        <v>94.02</v>
      </c>
      <c r="Q45" s="73"/>
      <c r="R45" s="83">
        <v>25.546510793000007</v>
      </c>
      <c r="S45" s="84">
        <v>1.3575415824136954E-5</v>
      </c>
      <c r="T45" s="84">
        <f t="shared" si="0"/>
        <v>9.1282416977491905E-3</v>
      </c>
      <c r="U45" s="84">
        <f>R45/'סכום נכסי הקרן'!$C$42</f>
        <v>1.4869353734451357E-3</v>
      </c>
    </row>
    <row r="46" spans="2:21">
      <c r="B46" s="76" t="s">
        <v>347</v>
      </c>
      <c r="C46" s="73">
        <v>1133487</v>
      </c>
      <c r="D46" s="86" t="s">
        <v>113</v>
      </c>
      <c r="E46" s="86" t="s">
        <v>291</v>
      </c>
      <c r="F46" s="73" t="s">
        <v>348</v>
      </c>
      <c r="G46" s="86" t="s">
        <v>315</v>
      </c>
      <c r="H46" s="73" t="s">
        <v>349</v>
      </c>
      <c r="I46" s="73" t="s">
        <v>295</v>
      </c>
      <c r="J46" s="73"/>
      <c r="K46" s="83">
        <v>3.1199999999954899</v>
      </c>
      <c r="L46" s="86" t="s">
        <v>122</v>
      </c>
      <c r="M46" s="87">
        <v>2.3399999999999997E-2</v>
      </c>
      <c r="N46" s="87">
        <v>2.7499999999999997E-2</v>
      </c>
      <c r="O46" s="83">
        <v>16482.639265999998</v>
      </c>
      <c r="P46" s="85">
        <v>107.6</v>
      </c>
      <c r="Q46" s="73"/>
      <c r="R46" s="83">
        <v>17.735320383999998</v>
      </c>
      <c r="S46" s="84">
        <v>6.3664067076486049E-6</v>
      </c>
      <c r="T46" s="84">
        <f t="shared" si="0"/>
        <v>6.3371586188016738E-3</v>
      </c>
      <c r="U46" s="84">
        <f>R46/'סכום נכסי הקרן'!$C$42</f>
        <v>1.0322848177598543E-3</v>
      </c>
    </row>
    <row r="47" spans="2:21">
      <c r="B47" s="76" t="s">
        <v>350</v>
      </c>
      <c r="C47" s="73">
        <v>1160944</v>
      </c>
      <c r="D47" s="86" t="s">
        <v>113</v>
      </c>
      <c r="E47" s="86" t="s">
        <v>291</v>
      </c>
      <c r="F47" s="73" t="s">
        <v>348</v>
      </c>
      <c r="G47" s="86" t="s">
        <v>315</v>
      </c>
      <c r="H47" s="73" t="s">
        <v>349</v>
      </c>
      <c r="I47" s="73" t="s">
        <v>295</v>
      </c>
      <c r="J47" s="73"/>
      <c r="K47" s="83">
        <v>5.9400000000547815</v>
      </c>
      <c r="L47" s="86" t="s">
        <v>122</v>
      </c>
      <c r="M47" s="87">
        <v>6.5000000000000006E-3</v>
      </c>
      <c r="N47" s="87">
        <v>2.9000000000254142E-2</v>
      </c>
      <c r="O47" s="83">
        <v>37383.132146000004</v>
      </c>
      <c r="P47" s="85">
        <v>94.73</v>
      </c>
      <c r="Q47" s="73"/>
      <c r="R47" s="83">
        <v>35.413041699000004</v>
      </c>
      <c r="S47" s="84">
        <v>1.6331599333225223E-5</v>
      </c>
      <c r="T47" s="84">
        <f t="shared" si="0"/>
        <v>1.2653736022906061E-2</v>
      </c>
      <c r="U47" s="84">
        <f>R47/'סכום נכסי הקרן'!$C$42</f>
        <v>2.0612170801015705E-3</v>
      </c>
    </row>
    <row r="48" spans="2:21">
      <c r="B48" s="76" t="s">
        <v>351</v>
      </c>
      <c r="C48" s="73">
        <v>1138924</v>
      </c>
      <c r="D48" s="86" t="s">
        <v>113</v>
      </c>
      <c r="E48" s="86" t="s">
        <v>291</v>
      </c>
      <c r="F48" s="73" t="s">
        <v>352</v>
      </c>
      <c r="G48" s="86" t="s">
        <v>315</v>
      </c>
      <c r="H48" s="73" t="s">
        <v>344</v>
      </c>
      <c r="I48" s="73" t="s">
        <v>120</v>
      </c>
      <c r="J48" s="73"/>
      <c r="K48" s="83">
        <v>2.5399999997186566</v>
      </c>
      <c r="L48" s="86" t="s">
        <v>122</v>
      </c>
      <c r="M48" s="87">
        <v>1.34E-2</v>
      </c>
      <c r="N48" s="87">
        <v>2.6799999996750687E-2</v>
      </c>
      <c r="O48" s="83">
        <v>4711.7437470000004</v>
      </c>
      <c r="P48" s="85">
        <v>107.12</v>
      </c>
      <c r="Q48" s="73"/>
      <c r="R48" s="83">
        <v>5.0472197230000004</v>
      </c>
      <c r="S48" s="84">
        <v>8.2057970961741084E-6</v>
      </c>
      <c r="T48" s="84">
        <f t="shared" si="0"/>
        <v>1.8034651348870299E-3</v>
      </c>
      <c r="U48" s="84">
        <f>R48/'סכום נכסי הקרן'!$C$42</f>
        <v>2.9377356479285121E-4</v>
      </c>
    </row>
    <row r="49" spans="2:21">
      <c r="B49" s="76" t="s">
        <v>353</v>
      </c>
      <c r="C49" s="73">
        <v>1151117</v>
      </c>
      <c r="D49" s="86" t="s">
        <v>113</v>
      </c>
      <c r="E49" s="86" t="s">
        <v>291</v>
      </c>
      <c r="F49" s="73" t="s">
        <v>352</v>
      </c>
      <c r="G49" s="86" t="s">
        <v>315</v>
      </c>
      <c r="H49" s="73" t="s">
        <v>349</v>
      </c>
      <c r="I49" s="73" t="s">
        <v>295</v>
      </c>
      <c r="J49" s="73"/>
      <c r="K49" s="83">
        <v>4.0500000001526111</v>
      </c>
      <c r="L49" s="86" t="s">
        <v>122</v>
      </c>
      <c r="M49" s="87">
        <v>1.8200000000000001E-2</v>
      </c>
      <c r="N49" s="87">
        <v>2.7500000001204828E-2</v>
      </c>
      <c r="O49" s="83">
        <v>11766.286007999999</v>
      </c>
      <c r="P49" s="85">
        <v>105.81</v>
      </c>
      <c r="Q49" s="73"/>
      <c r="R49" s="83">
        <v>12.449906581999999</v>
      </c>
      <c r="S49" s="84">
        <v>3.1094836173361519E-5</v>
      </c>
      <c r="T49" s="84">
        <f t="shared" si="0"/>
        <v>4.4485823256158541E-3</v>
      </c>
      <c r="U49" s="84">
        <f>R49/'סכום נכסי הקרן'!$C$42</f>
        <v>7.2464715995327808E-4</v>
      </c>
    </row>
    <row r="50" spans="2:21">
      <c r="B50" s="76" t="s">
        <v>354</v>
      </c>
      <c r="C50" s="73">
        <v>1159516</v>
      </c>
      <c r="D50" s="86" t="s">
        <v>113</v>
      </c>
      <c r="E50" s="86" t="s">
        <v>291</v>
      </c>
      <c r="F50" s="73" t="s">
        <v>352</v>
      </c>
      <c r="G50" s="86" t="s">
        <v>315</v>
      </c>
      <c r="H50" s="73" t="s">
        <v>349</v>
      </c>
      <c r="I50" s="73" t="s">
        <v>295</v>
      </c>
      <c r="J50" s="73"/>
      <c r="K50" s="83">
        <v>5.13</v>
      </c>
      <c r="L50" s="86" t="s">
        <v>122</v>
      </c>
      <c r="M50" s="87">
        <v>7.8000000000000005E-3</v>
      </c>
      <c r="N50" s="87">
        <v>2.6953125000000001E-2</v>
      </c>
      <c r="O50" s="83">
        <v>1.2999999999999999E-4</v>
      </c>
      <c r="P50" s="85">
        <v>98.09</v>
      </c>
      <c r="Q50" s="73"/>
      <c r="R50" s="83">
        <v>1.2799999999999998E-7</v>
      </c>
      <c r="S50" s="84">
        <v>3.302845528455284E-13</v>
      </c>
      <c r="T50" s="84">
        <f t="shared" si="0"/>
        <v>4.5736771912978945E-11</v>
      </c>
      <c r="U50" s="84">
        <f>R50/'סכום נכסי הקרן'!$C$42</f>
        <v>7.4502435711545004E-12</v>
      </c>
    </row>
    <row r="51" spans="2:21">
      <c r="B51" s="76" t="s">
        <v>355</v>
      </c>
      <c r="C51" s="73">
        <v>1161512</v>
      </c>
      <c r="D51" s="86" t="s">
        <v>113</v>
      </c>
      <c r="E51" s="86" t="s">
        <v>291</v>
      </c>
      <c r="F51" s="73" t="s">
        <v>352</v>
      </c>
      <c r="G51" s="86" t="s">
        <v>315</v>
      </c>
      <c r="H51" s="73" t="s">
        <v>349</v>
      </c>
      <c r="I51" s="73" t="s">
        <v>295</v>
      </c>
      <c r="J51" s="73"/>
      <c r="K51" s="83">
        <v>2.5199999999875131</v>
      </c>
      <c r="L51" s="86" t="s">
        <v>122</v>
      </c>
      <c r="M51" s="87">
        <v>2E-3</v>
      </c>
      <c r="N51" s="87">
        <v>2.3599999999833515E-2</v>
      </c>
      <c r="O51" s="83">
        <v>9394.29162</v>
      </c>
      <c r="P51" s="85">
        <v>102.3</v>
      </c>
      <c r="Q51" s="73"/>
      <c r="R51" s="83">
        <v>9.6103604309999984</v>
      </c>
      <c r="S51" s="84">
        <v>2.8467550363636362E-5</v>
      </c>
      <c r="T51" s="84">
        <f t="shared" si="0"/>
        <v>3.4339598674544146E-3</v>
      </c>
      <c r="U51" s="84">
        <f>R51/'סכום נכסי הקרן'!$C$42</f>
        <v>5.5937129701199477E-4</v>
      </c>
    </row>
    <row r="52" spans="2:21">
      <c r="B52" s="76" t="s">
        <v>356</v>
      </c>
      <c r="C52" s="73">
        <v>7590128</v>
      </c>
      <c r="D52" s="86" t="s">
        <v>113</v>
      </c>
      <c r="E52" s="86" t="s">
        <v>291</v>
      </c>
      <c r="F52" s="73" t="s">
        <v>357</v>
      </c>
      <c r="G52" s="86" t="s">
        <v>315</v>
      </c>
      <c r="H52" s="73" t="s">
        <v>344</v>
      </c>
      <c r="I52" s="73" t="s">
        <v>120</v>
      </c>
      <c r="J52" s="73"/>
      <c r="K52" s="83">
        <v>1.9299999999963198</v>
      </c>
      <c r="L52" s="86" t="s">
        <v>122</v>
      </c>
      <c r="M52" s="87">
        <v>4.7500000000000001E-2</v>
      </c>
      <c r="N52" s="87">
        <v>2.5399999999889577E-2</v>
      </c>
      <c r="O52" s="83">
        <v>7879.8005620000004</v>
      </c>
      <c r="P52" s="85">
        <v>137.91</v>
      </c>
      <c r="Q52" s="73"/>
      <c r="R52" s="83">
        <v>10.867032927999999</v>
      </c>
      <c r="S52" s="84">
        <v>7.8402727449984523E-6</v>
      </c>
      <c r="T52" s="84">
        <f t="shared" si="0"/>
        <v>3.8829922374903733E-3</v>
      </c>
      <c r="U52" s="84">
        <f>R52/'סכום נכסי הקרן'!$C$42</f>
        <v>6.3251595476059583E-4</v>
      </c>
    </row>
    <row r="53" spans="2:21">
      <c r="B53" s="76" t="s">
        <v>358</v>
      </c>
      <c r="C53" s="73">
        <v>7590219</v>
      </c>
      <c r="D53" s="86" t="s">
        <v>113</v>
      </c>
      <c r="E53" s="86" t="s">
        <v>291</v>
      </c>
      <c r="F53" s="73" t="s">
        <v>357</v>
      </c>
      <c r="G53" s="86" t="s">
        <v>315</v>
      </c>
      <c r="H53" s="73" t="s">
        <v>344</v>
      </c>
      <c r="I53" s="73" t="s">
        <v>120</v>
      </c>
      <c r="J53" s="73"/>
      <c r="K53" s="83">
        <v>4.1599999998623547</v>
      </c>
      <c r="L53" s="86" t="s">
        <v>122</v>
      </c>
      <c r="M53" s="87">
        <v>5.0000000000000001E-3</v>
      </c>
      <c r="N53" s="87">
        <v>2.9099999999064721E-2</v>
      </c>
      <c r="O53" s="83">
        <v>11515.430515</v>
      </c>
      <c r="P53" s="85">
        <v>98.42</v>
      </c>
      <c r="Q53" s="73"/>
      <c r="R53" s="83">
        <v>11.333486266</v>
      </c>
      <c r="S53" s="84">
        <v>5.6338813207017875E-6</v>
      </c>
      <c r="T53" s="84">
        <f t="shared" si="0"/>
        <v>4.0496646588040744E-3</v>
      </c>
      <c r="U53" s="84">
        <f>R53/'סכום נכסי הקרן'!$C$42</f>
        <v>6.5966588431276812E-4</v>
      </c>
    </row>
    <row r="54" spans="2:21">
      <c r="B54" s="76" t="s">
        <v>359</v>
      </c>
      <c r="C54" s="73">
        <v>7590284</v>
      </c>
      <c r="D54" s="86" t="s">
        <v>113</v>
      </c>
      <c r="E54" s="86" t="s">
        <v>291</v>
      </c>
      <c r="F54" s="73" t="s">
        <v>357</v>
      </c>
      <c r="G54" s="86" t="s">
        <v>315</v>
      </c>
      <c r="H54" s="73" t="s">
        <v>344</v>
      </c>
      <c r="I54" s="73" t="s">
        <v>120</v>
      </c>
      <c r="J54" s="73"/>
      <c r="K54" s="83">
        <v>6.600000000044723</v>
      </c>
      <c r="L54" s="86" t="s">
        <v>122</v>
      </c>
      <c r="M54" s="87">
        <v>5.8999999999999999E-3</v>
      </c>
      <c r="N54" s="87">
        <v>3.0900000000327967E-2</v>
      </c>
      <c r="O54" s="83">
        <v>29823.462696999999</v>
      </c>
      <c r="P54" s="85">
        <v>89.97</v>
      </c>
      <c r="Q54" s="73"/>
      <c r="R54" s="83">
        <v>26.832170068</v>
      </c>
      <c r="S54" s="84">
        <v>2.7127158752768567E-5</v>
      </c>
      <c r="T54" s="84">
        <f t="shared" si="0"/>
        <v>9.587631580706071E-3</v>
      </c>
      <c r="U54" s="84">
        <f>R54/'סכום נכסי הקרן'!$C$42</f>
        <v>1.561767207415947E-3</v>
      </c>
    </row>
    <row r="55" spans="2:21">
      <c r="B55" s="76" t="s">
        <v>360</v>
      </c>
      <c r="C55" s="73">
        <v>6130207</v>
      </c>
      <c r="D55" s="86" t="s">
        <v>113</v>
      </c>
      <c r="E55" s="86" t="s">
        <v>291</v>
      </c>
      <c r="F55" s="73" t="s">
        <v>361</v>
      </c>
      <c r="G55" s="86" t="s">
        <v>315</v>
      </c>
      <c r="H55" s="73" t="s">
        <v>344</v>
      </c>
      <c r="I55" s="73" t="s">
        <v>120</v>
      </c>
      <c r="J55" s="73"/>
      <c r="K55" s="83">
        <v>3.2899999999091567</v>
      </c>
      <c r="L55" s="86" t="s">
        <v>122</v>
      </c>
      <c r="M55" s="87">
        <v>1.5800000000000002E-2</v>
      </c>
      <c r="N55" s="87">
        <v>2.3899999999384608E-2</v>
      </c>
      <c r="O55" s="83">
        <v>12652.763344999999</v>
      </c>
      <c r="P55" s="85">
        <v>107.88</v>
      </c>
      <c r="Q55" s="73"/>
      <c r="R55" s="83">
        <v>13.649801455999999</v>
      </c>
      <c r="S55" s="84">
        <v>2.5258402996831318E-5</v>
      </c>
      <c r="T55" s="84">
        <f t="shared" si="0"/>
        <v>4.8773269988321875E-3</v>
      </c>
      <c r="U55" s="84">
        <f>R55/'סכום נכסי הקרן'!$C$42</f>
        <v>7.9448707457108853E-4</v>
      </c>
    </row>
    <row r="56" spans="2:21">
      <c r="B56" s="76" t="s">
        <v>362</v>
      </c>
      <c r="C56" s="73">
        <v>6130280</v>
      </c>
      <c r="D56" s="86" t="s">
        <v>113</v>
      </c>
      <c r="E56" s="86" t="s">
        <v>291</v>
      </c>
      <c r="F56" s="73" t="s">
        <v>361</v>
      </c>
      <c r="G56" s="86" t="s">
        <v>315</v>
      </c>
      <c r="H56" s="73" t="s">
        <v>344</v>
      </c>
      <c r="I56" s="73" t="s">
        <v>120</v>
      </c>
      <c r="J56" s="73"/>
      <c r="K56" s="83">
        <v>5.9699999998425266</v>
      </c>
      <c r="L56" s="86" t="s">
        <v>122</v>
      </c>
      <c r="M56" s="87">
        <v>8.3999999999999995E-3</v>
      </c>
      <c r="N56" s="87">
        <v>2.6799999999131182E-2</v>
      </c>
      <c r="O56" s="83">
        <v>9455.6152110000003</v>
      </c>
      <c r="P56" s="85">
        <v>97.38</v>
      </c>
      <c r="Q56" s="73"/>
      <c r="R56" s="83">
        <v>9.2078779849999997</v>
      </c>
      <c r="S56" s="84">
        <v>2.1205685604395604E-5</v>
      </c>
      <c r="T56" s="84">
        <f t="shared" si="0"/>
        <v>3.290145431269416E-3</v>
      </c>
      <c r="U56" s="84">
        <f>R56/'סכום נכסי הקרן'!$C$42</f>
        <v>5.3594479501344776E-4</v>
      </c>
    </row>
    <row r="57" spans="2:21">
      <c r="B57" s="76" t="s">
        <v>363</v>
      </c>
      <c r="C57" s="73">
        <v>6040380</v>
      </c>
      <c r="D57" s="86" t="s">
        <v>113</v>
      </c>
      <c r="E57" s="86" t="s">
        <v>291</v>
      </c>
      <c r="F57" s="73" t="s">
        <v>303</v>
      </c>
      <c r="G57" s="86" t="s">
        <v>298</v>
      </c>
      <c r="H57" s="73" t="s">
        <v>349</v>
      </c>
      <c r="I57" s="73" t="s">
        <v>295</v>
      </c>
      <c r="J57" s="73"/>
      <c r="K57" s="83">
        <v>0.3299999999738491</v>
      </c>
      <c r="L57" s="86" t="s">
        <v>122</v>
      </c>
      <c r="M57" s="87">
        <v>1.6399999999999998E-2</v>
      </c>
      <c r="N57" s="87">
        <v>4.4099999998090188E-2</v>
      </c>
      <c r="O57" s="83">
        <v>0.23304</v>
      </c>
      <c r="P57" s="85">
        <v>5415000</v>
      </c>
      <c r="Q57" s="73"/>
      <c r="R57" s="83">
        <v>12.619097801000002</v>
      </c>
      <c r="S57" s="84">
        <v>1.898338220918866E-5</v>
      </c>
      <c r="T57" s="84">
        <f t="shared" si="0"/>
        <v>4.5090374833743081E-3</v>
      </c>
      <c r="U57" s="84">
        <f>R57/'סכום נכסי הקרן'!$C$42</f>
        <v>7.3449493957554815E-4</v>
      </c>
    </row>
    <row r="58" spans="2:21">
      <c r="B58" s="76" t="s">
        <v>364</v>
      </c>
      <c r="C58" s="73">
        <v>6040398</v>
      </c>
      <c r="D58" s="86" t="s">
        <v>113</v>
      </c>
      <c r="E58" s="86" t="s">
        <v>291</v>
      </c>
      <c r="F58" s="73" t="s">
        <v>303</v>
      </c>
      <c r="G58" s="86" t="s">
        <v>298</v>
      </c>
      <c r="H58" s="73" t="s">
        <v>349</v>
      </c>
      <c r="I58" s="73" t="s">
        <v>295</v>
      </c>
      <c r="J58" s="73"/>
      <c r="K58" s="83">
        <v>4.9400000000641695</v>
      </c>
      <c r="L58" s="86" t="s">
        <v>122</v>
      </c>
      <c r="M58" s="87">
        <v>2.7799999999999998E-2</v>
      </c>
      <c r="N58" s="87">
        <v>4.2199999999174981E-2</v>
      </c>
      <c r="O58" s="83">
        <v>8.5290999999999992E-2</v>
      </c>
      <c r="P58" s="85">
        <v>5116000</v>
      </c>
      <c r="Q58" s="73"/>
      <c r="R58" s="83">
        <v>4.3634962379999997</v>
      </c>
      <c r="S58" s="84">
        <v>2.0394787183165946E-5</v>
      </c>
      <c r="T58" s="84">
        <f t="shared" si="0"/>
        <v>1.5591580639105292E-3</v>
      </c>
      <c r="U58" s="84">
        <f>R58/'סכום נכסי הקרן'!$C$42</f>
        <v>2.5397742027278398E-4</v>
      </c>
    </row>
    <row r="59" spans="2:21">
      <c r="B59" s="76" t="s">
        <v>365</v>
      </c>
      <c r="C59" s="73">
        <v>6040430</v>
      </c>
      <c r="D59" s="86" t="s">
        <v>113</v>
      </c>
      <c r="E59" s="86" t="s">
        <v>291</v>
      </c>
      <c r="F59" s="73" t="s">
        <v>303</v>
      </c>
      <c r="G59" s="86" t="s">
        <v>298</v>
      </c>
      <c r="H59" s="73" t="s">
        <v>349</v>
      </c>
      <c r="I59" s="73" t="s">
        <v>295</v>
      </c>
      <c r="J59" s="73"/>
      <c r="K59" s="83">
        <v>1.8899999999983028</v>
      </c>
      <c r="L59" s="86" t="s">
        <v>122</v>
      </c>
      <c r="M59" s="87">
        <v>2.4199999999999999E-2</v>
      </c>
      <c r="N59" s="87">
        <v>3.7599999999705841E-2</v>
      </c>
      <c r="O59" s="83">
        <v>0.33184599999999997</v>
      </c>
      <c r="P59" s="85">
        <v>5327000</v>
      </c>
      <c r="Q59" s="73"/>
      <c r="R59" s="83">
        <v>17.677459727000002</v>
      </c>
      <c r="S59" s="84">
        <v>1.1513235957395134E-5</v>
      </c>
      <c r="T59" s="84">
        <f t="shared" si="0"/>
        <v>6.3164839338646118E-3</v>
      </c>
      <c r="U59" s="84">
        <f>R59/'סכום נכסי הקרן'!$C$42</f>
        <v>1.0289170366048778E-3</v>
      </c>
    </row>
    <row r="60" spans="2:21">
      <c r="B60" s="76" t="s">
        <v>366</v>
      </c>
      <c r="C60" s="73">
        <v>6040471</v>
      </c>
      <c r="D60" s="86" t="s">
        <v>113</v>
      </c>
      <c r="E60" s="86" t="s">
        <v>291</v>
      </c>
      <c r="F60" s="73" t="s">
        <v>303</v>
      </c>
      <c r="G60" s="86" t="s">
        <v>298</v>
      </c>
      <c r="H60" s="73" t="s">
        <v>349</v>
      </c>
      <c r="I60" s="73" t="s">
        <v>295</v>
      </c>
      <c r="J60" s="73"/>
      <c r="K60" s="83">
        <v>1.4799999999529085</v>
      </c>
      <c r="L60" s="86" t="s">
        <v>122</v>
      </c>
      <c r="M60" s="87">
        <v>1.95E-2</v>
      </c>
      <c r="N60" s="87">
        <v>3.5499999999378654E-2</v>
      </c>
      <c r="O60" s="83">
        <v>0.28869699999999998</v>
      </c>
      <c r="P60" s="85">
        <v>5296001</v>
      </c>
      <c r="Q60" s="73"/>
      <c r="R60" s="83">
        <v>15.289405588999999</v>
      </c>
      <c r="S60" s="84">
        <v>1.1632096377775091E-5</v>
      </c>
      <c r="T60" s="84">
        <f t="shared" si="0"/>
        <v>5.463187938352489E-3</v>
      </c>
      <c r="U60" s="84">
        <f>R60/'סכום נכסי הקרן'!$C$42</f>
        <v>8.8992027887672606E-4</v>
      </c>
    </row>
    <row r="61" spans="2:21">
      <c r="B61" s="76" t="s">
        <v>367</v>
      </c>
      <c r="C61" s="73">
        <v>6040620</v>
      </c>
      <c r="D61" s="86" t="s">
        <v>113</v>
      </c>
      <c r="E61" s="86" t="s">
        <v>291</v>
      </c>
      <c r="F61" s="73" t="s">
        <v>303</v>
      </c>
      <c r="G61" s="86" t="s">
        <v>298</v>
      </c>
      <c r="H61" s="73" t="s">
        <v>344</v>
      </c>
      <c r="I61" s="73" t="s">
        <v>120</v>
      </c>
      <c r="J61" s="73"/>
      <c r="K61" s="83">
        <v>4.8399999998460386</v>
      </c>
      <c r="L61" s="86" t="s">
        <v>122</v>
      </c>
      <c r="M61" s="87">
        <v>1.4999999999999999E-2</v>
      </c>
      <c r="N61" s="87">
        <v>3.7099999999025968E-2</v>
      </c>
      <c r="O61" s="83">
        <v>0.26863399999999998</v>
      </c>
      <c r="P61" s="85">
        <v>4738966</v>
      </c>
      <c r="Q61" s="73"/>
      <c r="R61" s="83">
        <v>12.730454644</v>
      </c>
      <c r="S61" s="84">
        <v>9.5674193318612436E-6</v>
      </c>
      <c r="T61" s="84">
        <f t="shared" si="0"/>
        <v>4.5488273468839973E-3</v>
      </c>
      <c r="U61" s="84">
        <f>R61/'סכום נכסי הקרן'!$C$42</f>
        <v>7.4097646772917935E-4</v>
      </c>
    </row>
    <row r="62" spans="2:21">
      <c r="B62" s="76" t="s">
        <v>368</v>
      </c>
      <c r="C62" s="73">
        <v>2260446</v>
      </c>
      <c r="D62" s="86" t="s">
        <v>113</v>
      </c>
      <c r="E62" s="86" t="s">
        <v>291</v>
      </c>
      <c r="F62" s="73" t="s">
        <v>369</v>
      </c>
      <c r="G62" s="86" t="s">
        <v>315</v>
      </c>
      <c r="H62" s="73" t="s">
        <v>344</v>
      </c>
      <c r="I62" s="73" t="s">
        <v>120</v>
      </c>
      <c r="J62" s="73"/>
      <c r="K62" s="83">
        <v>2.5999999992750951</v>
      </c>
      <c r="L62" s="86" t="s">
        <v>122</v>
      </c>
      <c r="M62" s="87">
        <v>3.7000000000000005E-2</v>
      </c>
      <c r="N62" s="87">
        <v>2.6799999988763971E-2</v>
      </c>
      <c r="O62" s="83">
        <v>976.54449699999998</v>
      </c>
      <c r="P62" s="85">
        <v>113.01</v>
      </c>
      <c r="Q62" s="73"/>
      <c r="R62" s="83">
        <v>1.1035929679999998</v>
      </c>
      <c r="S62" s="84">
        <v>2.1647248997431122E-6</v>
      </c>
      <c r="T62" s="84">
        <f t="shared" si="0"/>
        <v>3.943342176733084E-4</v>
      </c>
      <c r="U62" s="84">
        <f>R62/'סכום נכסי הקרן'!$C$42</f>
        <v>6.4234659492291515E-5</v>
      </c>
    </row>
    <row r="63" spans="2:21">
      <c r="B63" s="76" t="s">
        <v>370</v>
      </c>
      <c r="C63" s="73">
        <v>2260495</v>
      </c>
      <c r="D63" s="86" t="s">
        <v>113</v>
      </c>
      <c r="E63" s="86" t="s">
        <v>291</v>
      </c>
      <c r="F63" s="73" t="s">
        <v>369</v>
      </c>
      <c r="G63" s="86" t="s">
        <v>315</v>
      </c>
      <c r="H63" s="73" t="s">
        <v>344</v>
      </c>
      <c r="I63" s="73" t="s">
        <v>120</v>
      </c>
      <c r="J63" s="73"/>
      <c r="K63" s="83">
        <v>4.5299999990537581</v>
      </c>
      <c r="L63" s="86" t="s">
        <v>122</v>
      </c>
      <c r="M63" s="87">
        <v>2.81E-2</v>
      </c>
      <c r="N63" s="87">
        <v>2.8299999995517799E-2</v>
      </c>
      <c r="O63" s="83">
        <v>1446.5143969999999</v>
      </c>
      <c r="P63" s="85">
        <v>111.05</v>
      </c>
      <c r="Q63" s="73"/>
      <c r="R63" s="83">
        <v>1.606354284</v>
      </c>
      <c r="S63" s="84">
        <v>1.5235660052991974E-6</v>
      </c>
      <c r="T63" s="84">
        <f t="shared" si="0"/>
        <v>5.7398015233394231E-4</v>
      </c>
      <c r="U63" s="84">
        <f>R63/'סכום נכסי הקרן'!$C$42</f>
        <v>9.3497895916933526E-5</v>
      </c>
    </row>
    <row r="64" spans="2:21">
      <c r="B64" s="76" t="s">
        <v>371</v>
      </c>
      <c r="C64" s="73">
        <v>2260545</v>
      </c>
      <c r="D64" s="86" t="s">
        <v>113</v>
      </c>
      <c r="E64" s="86" t="s">
        <v>291</v>
      </c>
      <c r="F64" s="73" t="s">
        <v>369</v>
      </c>
      <c r="G64" s="86" t="s">
        <v>315</v>
      </c>
      <c r="H64" s="73" t="s">
        <v>349</v>
      </c>
      <c r="I64" s="73" t="s">
        <v>295</v>
      </c>
      <c r="J64" s="73"/>
      <c r="K64" s="83">
        <v>3.0099999996015914</v>
      </c>
      <c r="L64" s="86" t="s">
        <v>122</v>
      </c>
      <c r="M64" s="87">
        <v>2.4E-2</v>
      </c>
      <c r="N64" s="87">
        <v>2.629999999747246E-2</v>
      </c>
      <c r="O64" s="83">
        <v>2143.3162630000002</v>
      </c>
      <c r="P64" s="85">
        <v>108.91</v>
      </c>
      <c r="Q64" s="73"/>
      <c r="R64" s="83">
        <v>2.334285693</v>
      </c>
      <c r="S64" s="84">
        <v>3.4764476296253726E-6</v>
      </c>
      <c r="T64" s="84">
        <f t="shared" si="0"/>
        <v>8.3408353375367982E-4</v>
      </c>
      <c r="U64" s="84">
        <f>R64/'סכום נכסי הקרן'!$C$42</f>
        <v>1.3586716388680608E-4</v>
      </c>
    </row>
    <row r="65" spans="2:21">
      <c r="B65" s="76" t="s">
        <v>372</v>
      </c>
      <c r="C65" s="73">
        <v>2260552</v>
      </c>
      <c r="D65" s="86" t="s">
        <v>113</v>
      </c>
      <c r="E65" s="86" t="s">
        <v>291</v>
      </c>
      <c r="F65" s="73" t="s">
        <v>369</v>
      </c>
      <c r="G65" s="86" t="s">
        <v>315</v>
      </c>
      <c r="H65" s="73" t="s">
        <v>344</v>
      </c>
      <c r="I65" s="73" t="s">
        <v>120</v>
      </c>
      <c r="J65" s="73"/>
      <c r="K65" s="83">
        <v>4.130000000040809</v>
      </c>
      <c r="L65" s="86" t="s">
        <v>122</v>
      </c>
      <c r="M65" s="87">
        <v>2.6000000000000002E-2</v>
      </c>
      <c r="N65" s="87">
        <v>2.8399999999999998E-2</v>
      </c>
      <c r="O65" s="83">
        <v>11215.805366000001</v>
      </c>
      <c r="P65" s="85">
        <v>109.24</v>
      </c>
      <c r="Q65" s="73"/>
      <c r="R65" s="83">
        <v>12.252145950000001</v>
      </c>
      <c r="S65" s="84">
        <v>2.1788399740928013E-5</v>
      </c>
      <c r="T65" s="84">
        <f t="shared" si="0"/>
        <v>4.3779187871849914E-3</v>
      </c>
      <c r="U65" s="84">
        <f>R65/'סכום נכסי הקרן'!$C$42</f>
        <v>7.1313649685026694E-4</v>
      </c>
    </row>
    <row r="66" spans="2:21">
      <c r="B66" s="76" t="s">
        <v>373</v>
      </c>
      <c r="C66" s="73">
        <v>2260636</v>
      </c>
      <c r="D66" s="86" t="s">
        <v>113</v>
      </c>
      <c r="E66" s="86" t="s">
        <v>291</v>
      </c>
      <c r="F66" s="73" t="s">
        <v>369</v>
      </c>
      <c r="G66" s="86" t="s">
        <v>315</v>
      </c>
      <c r="H66" s="73" t="s">
        <v>344</v>
      </c>
      <c r="I66" s="73" t="s">
        <v>120</v>
      </c>
      <c r="J66" s="73"/>
      <c r="K66" s="83">
        <v>6.9100000000329809</v>
      </c>
      <c r="L66" s="86" t="s">
        <v>122</v>
      </c>
      <c r="M66" s="87">
        <v>3.4999999999999996E-3</v>
      </c>
      <c r="N66" s="87">
        <v>3.01000000000624E-2</v>
      </c>
      <c r="O66" s="83">
        <v>50656.962685999999</v>
      </c>
      <c r="P66" s="85">
        <v>88.59</v>
      </c>
      <c r="Q66" s="73"/>
      <c r="R66" s="83">
        <v>44.877005671999989</v>
      </c>
      <c r="S66" s="84">
        <v>2.3132543671116425E-5</v>
      </c>
      <c r="T66" s="84">
        <f t="shared" si="0"/>
        <v>1.6035385723107237E-2</v>
      </c>
      <c r="U66" s="84">
        <f>R66/'סכום נכסי הקרן'!$C$42</f>
        <v>2.6120673671912657E-3</v>
      </c>
    </row>
    <row r="67" spans="2:21">
      <c r="B67" s="76" t="s">
        <v>374</v>
      </c>
      <c r="C67" s="73">
        <v>3230125</v>
      </c>
      <c r="D67" s="86" t="s">
        <v>113</v>
      </c>
      <c r="E67" s="86" t="s">
        <v>291</v>
      </c>
      <c r="F67" s="73" t="s">
        <v>375</v>
      </c>
      <c r="G67" s="86" t="s">
        <v>315</v>
      </c>
      <c r="H67" s="73" t="s">
        <v>349</v>
      </c>
      <c r="I67" s="73" t="s">
        <v>295</v>
      </c>
      <c r="J67" s="73"/>
      <c r="K67" s="83">
        <v>0.52999999993913338</v>
      </c>
      <c r="L67" s="86" t="s">
        <v>122</v>
      </c>
      <c r="M67" s="87">
        <v>4.9000000000000002E-2</v>
      </c>
      <c r="N67" s="87">
        <v>1.9899999998934836E-2</v>
      </c>
      <c r="O67" s="83">
        <v>2253.843449</v>
      </c>
      <c r="P67" s="85">
        <v>113.88</v>
      </c>
      <c r="Q67" s="83">
        <v>6.2021986999999994E-2</v>
      </c>
      <c r="R67" s="83">
        <v>2.6286988719999997</v>
      </c>
      <c r="S67" s="84">
        <v>1.694585306586549E-5</v>
      </c>
      <c r="T67" s="84">
        <f t="shared" si="0"/>
        <v>9.392828182544457E-4</v>
      </c>
      <c r="U67" s="84">
        <f>R67/'סכום נכסי הקרן'!$C$42</f>
        <v>1.5300349118452412E-4</v>
      </c>
    </row>
    <row r="68" spans="2:21">
      <c r="B68" s="76" t="s">
        <v>376</v>
      </c>
      <c r="C68" s="73">
        <v>3230265</v>
      </c>
      <c r="D68" s="86" t="s">
        <v>113</v>
      </c>
      <c r="E68" s="86" t="s">
        <v>291</v>
      </c>
      <c r="F68" s="73" t="s">
        <v>375</v>
      </c>
      <c r="G68" s="86" t="s">
        <v>315</v>
      </c>
      <c r="H68" s="73" t="s">
        <v>349</v>
      </c>
      <c r="I68" s="73" t="s">
        <v>295</v>
      </c>
      <c r="J68" s="73"/>
      <c r="K68" s="83">
        <v>3.6899999999496913</v>
      </c>
      <c r="L68" s="86" t="s">
        <v>122</v>
      </c>
      <c r="M68" s="87">
        <v>2.35E-2</v>
      </c>
      <c r="N68" s="87">
        <v>2.6399999999927485E-2</v>
      </c>
      <c r="O68" s="83">
        <v>19741.986826</v>
      </c>
      <c r="P68" s="85">
        <v>109.18</v>
      </c>
      <c r="Q68" s="83">
        <v>0.509018902</v>
      </c>
      <c r="R68" s="83">
        <v>22.063320118999997</v>
      </c>
      <c r="S68" s="84">
        <v>2.7197318669555456E-5</v>
      </c>
      <c r="T68" s="84">
        <f t="shared" si="0"/>
        <v>7.8836331244198643E-3</v>
      </c>
      <c r="U68" s="84">
        <f>R68/'סכום נכסי הקרן'!$C$42</f>
        <v>1.2841961630851834E-3</v>
      </c>
    </row>
    <row r="69" spans="2:21">
      <c r="B69" s="76" t="s">
        <v>377</v>
      </c>
      <c r="C69" s="73">
        <v>3230190</v>
      </c>
      <c r="D69" s="86" t="s">
        <v>113</v>
      </c>
      <c r="E69" s="86" t="s">
        <v>291</v>
      </c>
      <c r="F69" s="73" t="s">
        <v>375</v>
      </c>
      <c r="G69" s="86" t="s">
        <v>315</v>
      </c>
      <c r="H69" s="73" t="s">
        <v>349</v>
      </c>
      <c r="I69" s="73" t="s">
        <v>295</v>
      </c>
      <c r="J69" s="73"/>
      <c r="K69" s="83">
        <v>2.1799999999835782</v>
      </c>
      <c r="L69" s="86" t="s">
        <v>122</v>
      </c>
      <c r="M69" s="87">
        <v>1.7600000000000001E-2</v>
      </c>
      <c r="N69" s="87">
        <v>2.4100000000082108E-2</v>
      </c>
      <c r="O69" s="83">
        <v>17771.356786</v>
      </c>
      <c r="P69" s="85">
        <v>109.65</v>
      </c>
      <c r="Q69" s="73"/>
      <c r="R69" s="83">
        <v>19.486292123999998</v>
      </c>
      <c r="S69" s="84">
        <v>1.3149444204478216E-5</v>
      </c>
      <c r="T69" s="84">
        <f t="shared" si="0"/>
        <v>6.9628132680083291E-3</v>
      </c>
      <c r="U69" s="84">
        <f>R69/'סכום נכסי הקרן'!$C$42</f>
        <v>1.1342001767380436E-3</v>
      </c>
    </row>
    <row r="70" spans="2:21">
      <c r="B70" s="76" t="s">
        <v>378</v>
      </c>
      <c r="C70" s="73">
        <v>3230224</v>
      </c>
      <c r="D70" s="86" t="s">
        <v>113</v>
      </c>
      <c r="E70" s="86" t="s">
        <v>291</v>
      </c>
      <c r="F70" s="73" t="s">
        <v>375</v>
      </c>
      <c r="G70" s="86" t="s">
        <v>315</v>
      </c>
      <c r="H70" s="73" t="s">
        <v>349</v>
      </c>
      <c r="I70" s="73" t="s">
        <v>295</v>
      </c>
      <c r="J70" s="73"/>
      <c r="K70" s="83">
        <v>0.16</v>
      </c>
      <c r="L70" s="86" t="s">
        <v>122</v>
      </c>
      <c r="M70" s="87">
        <v>5.8499999999999996E-2</v>
      </c>
      <c r="N70" s="87">
        <v>1.5209302325581396E-2</v>
      </c>
      <c r="O70" s="83">
        <v>3.5399999999999999E-4</v>
      </c>
      <c r="P70" s="85">
        <v>121.19</v>
      </c>
      <c r="Q70" s="73"/>
      <c r="R70" s="83">
        <v>4.3000000000000001E-7</v>
      </c>
      <c r="S70" s="84">
        <v>2.9656426777226717E-12</v>
      </c>
      <c r="T70" s="84">
        <f t="shared" si="0"/>
        <v>1.5364696814516367E-10</v>
      </c>
      <c r="U70" s="84">
        <f>R70/'סכום נכסי הקרן'!$C$42</f>
        <v>2.5028161996847151E-11</v>
      </c>
    </row>
    <row r="71" spans="2:21">
      <c r="B71" s="76" t="s">
        <v>379</v>
      </c>
      <c r="C71" s="73">
        <v>3230232</v>
      </c>
      <c r="D71" s="86" t="s">
        <v>113</v>
      </c>
      <c r="E71" s="86" t="s">
        <v>291</v>
      </c>
      <c r="F71" s="73" t="s">
        <v>375</v>
      </c>
      <c r="G71" s="86" t="s">
        <v>315</v>
      </c>
      <c r="H71" s="73" t="s">
        <v>349</v>
      </c>
      <c r="I71" s="73" t="s">
        <v>295</v>
      </c>
      <c r="J71" s="73"/>
      <c r="K71" s="83">
        <v>2.849999999987479</v>
      </c>
      <c r="L71" s="86" t="s">
        <v>122</v>
      </c>
      <c r="M71" s="87">
        <v>2.1499999999999998E-2</v>
      </c>
      <c r="N71" s="87">
        <v>2.6099999999841403E-2</v>
      </c>
      <c r="O71" s="83">
        <v>21668.875884000001</v>
      </c>
      <c r="P71" s="85">
        <v>110.57</v>
      </c>
      <c r="Q71" s="73"/>
      <c r="R71" s="83">
        <v>23.959277157999995</v>
      </c>
      <c r="S71" s="84">
        <v>1.7538626122578562E-5</v>
      </c>
      <c r="T71" s="84">
        <f t="shared" si="0"/>
        <v>8.5610937076194722E-3</v>
      </c>
      <c r="U71" s="84">
        <f>R71/'סכום נכסי הקרן'!$C$42</f>
        <v>1.3945503954367058E-3</v>
      </c>
    </row>
    <row r="72" spans="2:21">
      <c r="B72" s="76" t="s">
        <v>380</v>
      </c>
      <c r="C72" s="73">
        <v>3230273</v>
      </c>
      <c r="D72" s="86" t="s">
        <v>113</v>
      </c>
      <c r="E72" s="86" t="s">
        <v>291</v>
      </c>
      <c r="F72" s="73" t="s">
        <v>375</v>
      </c>
      <c r="G72" s="86" t="s">
        <v>315</v>
      </c>
      <c r="H72" s="73" t="s">
        <v>349</v>
      </c>
      <c r="I72" s="73" t="s">
        <v>295</v>
      </c>
      <c r="J72" s="73"/>
      <c r="K72" s="83">
        <v>4.3999999999492871</v>
      </c>
      <c r="L72" s="86" t="s">
        <v>122</v>
      </c>
      <c r="M72" s="87">
        <v>2.2499999999999999E-2</v>
      </c>
      <c r="N72" s="87">
        <v>2.9299999999438983E-2</v>
      </c>
      <c r="O72" s="83">
        <v>29259.063034000003</v>
      </c>
      <c r="P72" s="85">
        <v>107.83</v>
      </c>
      <c r="Q72" s="73"/>
      <c r="R72" s="83">
        <v>31.550046889000001</v>
      </c>
      <c r="S72" s="84">
        <v>2.7659958673034614E-5</v>
      </c>
      <c r="T72" s="84">
        <f t="shared" si="0"/>
        <v>1.1273416393796752E-2</v>
      </c>
      <c r="U72" s="84">
        <f>R72/'סכום נכסי הקרן'!$C$42</f>
        <v>1.8363713594093385E-3</v>
      </c>
    </row>
    <row r="73" spans="2:21">
      <c r="B73" s="76" t="s">
        <v>381</v>
      </c>
      <c r="C73" s="73">
        <v>3230372</v>
      </c>
      <c r="D73" s="86" t="s">
        <v>113</v>
      </c>
      <c r="E73" s="86" t="s">
        <v>291</v>
      </c>
      <c r="F73" s="73" t="s">
        <v>375</v>
      </c>
      <c r="G73" s="86" t="s">
        <v>315</v>
      </c>
      <c r="H73" s="73" t="s">
        <v>349</v>
      </c>
      <c r="I73" s="73" t="s">
        <v>295</v>
      </c>
      <c r="J73" s="73"/>
      <c r="K73" s="83">
        <v>4.8600000001048862</v>
      </c>
      <c r="L73" s="86" t="s">
        <v>122</v>
      </c>
      <c r="M73" s="87">
        <v>6.5000000000000006E-3</v>
      </c>
      <c r="N73" s="87">
        <v>2.6000000000403409E-2</v>
      </c>
      <c r="O73" s="83">
        <v>9994.4537459999992</v>
      </c>
      <c r="P73" s="85">
        <v>99.21</v>
      </c>
      <c r="Q73" s="73"/>
      <c r="R73" s="83">
        <v>9.9154981360000001</v>
      </c>
      <c r="S73" s="84">
        <v>1.9634504682481213E-5</v>
      </c>
      <c r="T73" s="84">
        <f t="shared" si="0"/>
        <v>3.5429912238265624E-3</v>
      </c>
      <c r="U73" s="84">
        <f>R73/'סכום נכסי הקרן'!$C$42</f>
        <v>5.7713184564475337E-4</v>
      </c>
    </row>
    <row r="74" spans="2:21">
      <c r="B74" s="76" t="s">
        <v>382</v>
      </c>
      <c r="C74" s="73">
        <v>3230398</v>
      </c>
      <c r="D74" s="86" t="s">
        <v>113</v>
      </c>
      <c r="E74" s="86" t="s">
        <v>291</v>
      </c>
      <c r="F74" s="73" t="s">
        <v>375</v>
      </c>
      <c r="G74" s="86" t="s">
        <v>315</v>
      </c>
      <c r="H74" s="73" t="s">
        <v>349</v>
      </c>
      <c r="I74" s="73" t="s">
        <v>295</v>
      </c>
      <c r="J74" s="73"/>
      <c r="K74" s="83">
        <v>5.569999999754498</v>
      </c>
      <c r="L74" s="86" t="s">
        <v>122</v>
      </c>
      <c r="M74" s="87">
        <v>1.43E-2</v>
      </c>
      <c r="N74" s="87">
        <v>2.8099999980359783E-2</v>
      </c>
      <c r="O74" s="83">
        <v>160.633903</v>
      </c>
      <c r="P74" s="85">
        <v>101.43</v>
      </c>
      <c r="Q74" s="73"/>
      <c r="R74" s="83">
        <v>0.16293097200000001</v>
      </c>
      <c r="S74" s="84">
        <v>3.950661657648795E-7</v>
      </c>
      <c r="T74" s="84">
        <f t="shared" si="0"/>
        <v>5.8218255499405945E-5</v>
      </c>
      <c r="U74" s="84">
        <f>R74/'סכום נכסי הקרן'!$C$42</f>
        <v>9.4834017709762029E-6</v>
      </c>
    </row>
    <row r="75" spans="2:21">
      <c r="B75" s="76" t="s">
        <v>383</v>
      </c>
      <c r="C75" s="73">
        <v>3230422</v>
      </c>
      <c r="D75" s="86" t="s">
        <v>113</v>
      </c>
      <c r="E75" s="86" t="s">
        <v>291</v>
      </c>
      <c r="F75" s="73" t="s">
        <v>375</v>
      </c>
      <c r="G75" s="86" t="s">
        <v>315</v>
      </c>
      <c r="H75" s="73" t="s">
        <v>349</v>
      </c>
      <c r="I75" s="73" t="s">
        <v>295</v>
      </c>
      <c r="J75" s="73"/>
      <c r="K75" s="83">
        <v>6.3299999999390391</v>
      </c>
      <c r="L75" s="86" t="s">
        <v>122</v>
      </c>
      <c r="M75" s="87">
        <v>2.5000000000000001E-3</v>
      </c>
      <c r="N75" s="87">
        <v>2.8999999999860394E-2</v>
      </c>
      <c r="O75" s="83">
        <v>23716.264909000001</v>
      </c>
      <c r="P75" s="85">
        <v>90.61</v>
      </c>
      <c r="Q75" s="73"/>
      <c r="R75" s="83">
        <v>21.489307107000002</v>
      </c>
      <c r="S75" s="84">
        <v>1.7887917972318866E-5</v>
      </c>
      <c r="T75" s="84">
        <f t="shared" si="0"/>
        <v>7.6785276384438803E-3</v>
      </c>
      <c r="U75" s="84">
        <f>R75/'סכום נכסי הקרן'!$C$42</f>
        <v>1.2507857197069647E-3</v>
      </c>
    </row>
    <row r="76" spans="2:21">
      <c r="B76" s="76" t="s">
        <v>384</v>
      </c>
      <c r="C76" s="73">
        <v>1194638</v>
      </c>
      <c r="D76" s="86" t="s">
        <v>113</v>
      </c>
      <c r="E76" s="86" t="s">
        <v>291</v>
      </c>
      <c r="F76" s="73" t="s">
        <v>375</v>
      </c>
      <c r="G76" s="86" t="s">
        <v>315</v>
      </c>
      <c r="H76" s="73" t="s">
        <v>349</v>
      </c>
      <c r="I76" s="73" t="s">
        <v>295</v>
      </c>
      <c r="J76" s="73"/>
      <c r="K76" s="83">
        <v>7.1599999998453931</v>
      </c>
      <c r="L76" s="86" t="s">
        <v>122</v>
      </c>
      <c r="M76" s="87">
        <v>3.61E-2</v>
      </c>
      <c r="N76" s="87">
        <v>3.3999999998997915E-2</v>
      </c>
      <c r="O76" s="83">
        <v>13738.675896000001</v>
      </c>
      <c r="P76" s="85">
        <v>101.69</v>
      </c>
      <c r="Q76" s="73"/>
      <c r="R76" s="83">
        <v>13.970859801000001</v>
      </c>
      <c r="S76" s="84">
        <v>2.9903546101390195E-5</v>
      </c>
      <c r="T76" s="84">
        <f t="shared" ref="T76:T139" si="1">IFERROR(R76/$R$11,0)</f>
        <v>4.9920470948948718E-3</v>
      </c>
      <c r="U76" s="84">
        <f>R76/'סכום נכסי הקרן'!$C$42</f>
        <v>8.131742844992274E-4</v>
      </c>
    </row>
    <row r="77" spans="2:21">
      <c r="B77" s="76" t="s">
        <v>385</v>
      </c>
      <c r="C77" s="73">
        <v>1940600</v>
      </c>
      <c r="D77" s="86" t="s">
        <v>113</v>
      </c>
      <c r="E77" s="86" t="s">
        <v>291</v>
      </c>
      <c r="F77" s="73" t="s">
        <v>320</v>
      </c>
      <c r="G77" s="86" t="s">
        <v>298</v>
      </c>
      <c r="H77" s="73" t="s">
        <v>344</v>
      </c>
      <c r="I77" s="73" t="s">
        <v>120</v>
      </c>
      <c r="J77" s="73"/>
      <c r="K77" s="83">
        <v>7.9999999995711973E-2</v>
      </c>
      <c r="L77" s="86" t="s">
        <v>122</v>
      </c>
      <c r="M77" s="87">
        <v>1.4199999999999999E-2</v>
      </c>
      <c r="N77" s="87">
        <v>4.4099999999244244E-2</v>
      </c>
      <c r="O77" s="83">
        <v>0.33579199999999998</v>
      </c>
      <c r="P77" s="85">
        <v>5556000</v>
      </c>
      <c r="Q77" s="73"/>
      <c r="R77" s="83">
        <v>18.656603601</v>
      </c>
      <c r="S77" s="84">
        <v>1.5844476949936298E-5</v>
      </c>
      <c r="T77" s="84">
        <f t="shared" si="1"/>
        <v>6.6663501841390535E-3</v>
      </c>
      <c r="U77" s="84">
        <f>R77/'סכום נכסי הקרן'!$C$42</f>
        <v>1.0859081331088137E-3</v>
      </c>
    </row>
    <row r="78" spans="2:21">
      <c r="B78" s="76" t="s">
        <v>386</v>
      </c>
      <c r="C78" s="73">
        <v>1940626</v>
      </c>
      <c r="D78" s="86" t="s">
        <v>113</v>
      </c>
      <c r="E78" s="86" t="s">
        <v>291</v>
      </c>
      <c r="F78" s="73" t="s">
        <v>320</v>
      </c>
      <c r="G78" s="86" t="s">
        <v>298</v>
      </c>
      <c r="H78" s="73" t="s">
        <v>344</v>
      </c>
      <c r="I78" s="73" t="s">
        <v>120</v>
      </c>
      <c r="J78" s="73"/>
      <c r="K78" s="83">
        <v>0.74999999999999989</v>
      </c>
      <c r="L78" s="86" t="s">
        <v>122</v>
      </c>
      <c r="M78" s="87">
        <v>1.5900000000000001E-2</v>
      </c>
      <c r="N78" s="87">
        <v>1.9900000000055991E-2</v>
      </c>
      <c r="O78" s="83">
        <v>0.26200200000000001</v>
      </c>
      <c r="P78" s="85">
        <v>5453667</v>
      </c>
      <c r="Q78" s="73"/>
      <c r="R78" s="83">
        <v>14.288700607999999</v>
      </c>
      <c r="S78" s="84">
        <v>1.7501803607214431E-5</v>
      </c>
      <c r="T78" s="84">
        <f t="shared" si="1"/>
        <v>5.1056175050073413E-3</v>
      </c>
      <c r="U78" s="84">
        <f>R78/'סכום נכסי הקרן'!$C$42</f>
        <v>8.3167421753830781E-4</v>
      </c>
    </row>
    <row r="79" spans="2:21">
      <c r="B79" s="76" t="s">
        <v>387</v>
      </c>
      <c r="C79" s="73">
        <v>1940725</v>
      </c>
      <c r="D79" s="86" t="s">
        <v>113</v>
      </c>
      <c r="E79" s="86" t="s">
        <v>291</v>
      </c>
      <c r="F79" s="73" t="s">
        <v>320</v>
      </c>
      <c r="G79" s="86" t="s">
        <v>298</v>
      </c>
      <c r="H79" s="73" t="s">
        <v>344</v>
      </c>
      <c r="I79" s="73" t="s">
        <v>120</v>
      </c>
      <c r="J79" s="73"/>
      <c r="K79" s="83">
        <v>2.9800000000413447</v>
      </c>
      <c r="L79" s="86" t="s">
        <v>122</v>
      </c>
      <c r="M79" s="87">
        <v>2.5899999999999999E-2</v>
      </c>
      <c r="N79" s="87">
        <v>3.8400000000611188E-2</v>
      </c>
      <c r="O79" s="83">
        <v>0.41487099999999999</v>
      </c>
      <c r="P79" s="85">
        <v>5363461</v>
      </c>
      <c r="Q79" s="73"/>
      <c r="R79" s="83">
        <v>22.251444296000006</v>
      </c>
      <c r="S79" s="84">
        <v>1.9640723382095346E-5</v>
      </c>
      <c r="T79" s="84">
        <f t="shared" si="1"/>
        <v>7.9508533789102252E-3</v>
      </c>
      <c r="U79" s="84">
        <f>R79/'סכום נכסי הקרן'!$C$42</f>
        <v>1.2951459360560666E-3</v>
      </c>
    </row>
    <row r="80" spans="2:21">
      <c r="B80" s="76" t="s">
        <v>388</v>
      </c>
      <c r="C80" s="73">
        <v>1940691</v>
      </c>
      <c r="D80" s="86" t="s">
        <v>113</v>
      </c>
      <c r="E80" s="86" t="s">
        <v>291</v>
      </c>
      <c r="F80" s="73" t="s">
        <v>320</v>
      </c>
      <c r="G80" s="86" t="s">
        <v>298</v>
      </c>
      <c r="H80" s="73" t="s">
        <v>344</v>
      </c>
      <c r="I80" s="73" t="s">
        <v>120</v>
      </c>
      <c r="J80" s="73"/>
      <c r="K80" s="83">
        <v>1.9900000000067837</v>
      </c>
      <c r="L80" s="86" t="s">
        <v>122</v>
      </c>
      <c r="M80" s="87">
        <v>2.0199999999999999E-2</v>
      </c>
      <c r="N80" s="87">
        <v>3.2600000000780165E-2</v>
      </c>
      <c r="O80" s="83">
        <v>0.21725700000000001</v>
      </c>
      <c r="P80" s="85">
        <v>5317749</v>
      </c>
      <c r="Q80" s="83">
        <v>0.23912119400000001</v>
      </c>
      <c r="R80" s="83">
        <v>11.792325207999999</v>
      </c>
      <c r="S80" s="84">
        <v>1.0323449750534569E-5</v>
      </c>
      <c r="T80" s="84">
        <f t="shared" si="1"/>
        <v>4.2136163153278757E-3</v>
      </c>
      <c r="U80" s="84">
        <f>R80/'סכום נכסי הקרן'!$C$42</f>
        <v>6.8637261773332151E-4</v>
      </c>
    </row>
    <row r="81" spans="2:21">
      <c r="B81" s="76" t="s">
        <v>389</v>
      </c>
      <c r="C81" s="73">
        <v>6620462</v>
      </c>
      <c r="D81" s="86" t="s">
        <v>113</v>
      </c>
      <c r="E81" s="86" t="s">
        <v>291</v>
      </c>
      <c r="F81" s="73" t="s">
        <v>318</v>
      </c>
      <c r="G81" s="86" t="s">
        <v>298</v>
      </c>
      <c r="H81" s="73" t="s">
        <v>344</v>
      </c>
      <c r="I81" s="73" t="s">
        <v>120</v>
      </c>
      <c r="J81" s="73"/>
      <c r="K81" s="83">
        <v>3.2099999999326259</v>
      </c>
      <c r="L81" s="86" t="s">
        <v>122</v>
      </c>
      <c r="M81" s="87">
        <v>2.9700000000000001E-2</v>
      </c>
      <c r="N81" s="87">
        <v>3.4899999998427945E-2</v>
      </c>
      <c r="O81" s="83">
        <v>8.974E-2</v>
      </c>
      <c r="P81" s="85">
        <v>5458000</v>
      </c>
      <c r="Q81" s="73"/>
      <c r="R81" s="83">
        <v>4.8980314729999996</v>
      </c>
      <c r="S81" s="84">
        <v>6.4099999999999996E-6</v>
      </c>
      <c r="T81" s="84">
        <f t="shared" si="1"/>
        <v>1.7501574086186977E-3</v>
      </c>
      <c r="U81" s="84">
        <f>R81/'סכום נכסי הקרן'!$C$42</f>
        <v>2.8509005853930204E-4</v>
      </c>
    </row>
    <row r="82" spans="2:21">
      <c r="B82" s="76" t="s">
        <v>390</v>
      </c>
      <c r="C82" s="73">
        <v>6620553</v>
      </c>
      <c r="D82" s="86" t="s">
        <v>113</v>
      </c>
      <c r="E82" s="86" t="s">
        <v>291</v>
      </c>
      <c r="F82" s="73" t="s">
        <v>318</v>
      </c>
      <c r="G82" s="86" t="s">
        <v>298</v>
      </c>
      <c r="H82" s="73" t="s">
        <v>344</v>
      </c>
      <c r="I82" s="73" t="s">
        <v>120</v>
      </c>
      <c r="J82" s="73"/>
      <c r="K82" s="83">
        <v>4.8700000002257831</v>
      </c>
      <c r="L82" s="86" t="s">
        <v>122</v>
      </c>
      <c r="M82" s="87">
        <v>8.3999999999999995E-3</v>
      </c>
      <c r="N82" s="87">
        <v>3.940000000088701E-2</v>
      </c>
      <c r="O82" s="83">
        <v>0.108545</v>
      </c>
      <c r="P82" s="85">
        <v>4570000</v>
      </c>
      <c r="Q82" s="73"/>
      <c r="R82" s="83">
        <v>4.960495624</v>
      </c>
      <c r="S82" s="84">
        <v>1.3648308814283919E-5</v>
      </c>
      <c r="T82" s="84">
        <f t="shared" si="1"/>
        <v>1.7724770072673297E-3</v>
      </c>
      <c r="U82" s="84">
        <f>R82/'סכום נכסי הקרן'!$C$42</f>
        <v>2.8872578619098464E-4</v>
      </c>
    </row>
    <row r="83" spans="2:21">
      <c r="B83" s="76" t="s">
        <v>391</v>
      </c>
      <c r="C83" s="73">
        <v>1191329</v>
      </c>
      <c r="D83" s="86" t="s">
        <v>113</v>
      </c>
      <c r="E83" s="86" t="s">
        <v>291</v>
      </c>
      <c r="F83" s="73" t="s">
        <v>318</v>
      </c>
      <c r="G83" s="86" t="s">
        <v>298</v>
      </c>
      <c r="H83" s="73" t="s">
        <v>344</v>
      </c>
      <c r="I83" s="73" t="s">
        <v>120</v>
      </c>
      <c r="J83" s="73"/>
      <c r="K83" s="83">
        <v>5.2300000000338622</v>
      </c>
      <c r="L83" s="86" t="s">
        <v>122</v>
      </c>
      <c r="M83" s="87">
        <v>3.0899999999999997E-2</v>
      </c>
      <c r="N83" s="87">
        <v>3.3899999999938431E-2</v>
      </c>
      <c r="O83" s="83">
        <v>0.25822400000000001</v>
      </c>
      <c r="P83" s="85">
        <v>5032053</v>
      </c>
      <c r="Q83" s="73"/>
      <c r="R83" s="83">
        <v>12.993970672</v>
      </c>
      <c r="S83" s="84">
        <v>1.3590736842105264E-5</v>
      </c>
      <c r="T83" s="84">
        <f t="shared" si="1"/>
        <v>4.6429865067906398E-3</v>
      </c>
      <c r="U83" s="84">
        <f>R83/'סכום נכסי הקרן'!$C$42</f>
        <v>7.5631442549092289E-4</v>
      </c>
    </row>
    <row r="84" spans="2:21">
      <c r="B84" s="76" t="s">
        <v>392</v>
      </c>
      <c r="C84" s="73">
        <v>1157569</v>
      </c>
      <c r="D84" s="86" t="s">
        <v>113</v>
      </c>
      <c r="E84" s="86" t="s">
        <v>291</v>
      </c>
      <c r="F84" s="73" t="s">
        <v>393</v>
      </c>
      <c r="G84" s="86" t="s">
        <v>315</v>
      </c>
      <c r="H84" s="73" t="s">
        <v>349</v>
      </c>
      <c r="I84" s="73" t="s">
        <v>295</v>
      </c>
      <c r="J84" s="73"/>
      <c r="K84" s="83">
        <v>3.440000000083693</v>
      </c>
      <c r="L84" s="86" t="s">
        <v>122</v>
      </c>
      <c r="M84" s="87">
        <v>1.4199999999999999E-2</v>
      </c>
      <c r="N84" s="87">
        <v>2.9200000000534704E-2</v>
      </c>
      <c r="O84" s="83">
        <v>16513.728016000001</v>
      </c>
      <c r="P84" s="85">
        <v>104.19</v>
      </c>
      <c r="Q84" s="73"/>
      <c r="R84" s="83">
        <v>17.205651924000001</v>
      </c>
      <c r="S84" s="84">
        <v>1.7151792767799943E-5</v>
      </c>
      <c r="T84" s="84">
        <f t="shared" si="1"/>
        <v>6.1478982629851213E-3</v>
      </c>
      <c r="U84" s="84">
        <f>R84/'סכום נכסי הקרן'!$C$42</f>
        <v>1.0014554502679929E-3</v>
      </c>
    </row>
    <row r="85" spans="2:21">
      <c r="B85" s="76" t="s">
        <v>394</v>
      </c>
      <c r="C85" s="73">
        <v>1129899</v>
      </c>
      <c r="D85" s="86" t="s">
        <v>113</v>
      </c>
      <c r="E85" s="86" t="s">
        <v>291</v>
      </c>
      <c r="F85" s="73" t="s">
        <v>395</v>
      </c>
      <c r="G85" s="86" t="s">
        <v>315</v>
      </c>
      <c r="H85" s="73" t="s">
        <v>349</v>
      </c>
      <c r="I85" s="73" t="s">
        <v>295</v>
      </c>
      <c r="J85" s="73"/>
      <c r="K85" s="83">
        <v>0.97000000084758786</v>
      </c>
      <c r="L85" s="86" t="s">
        <v>122</v>
      </c>
      <c r="M85" s="87">
        <v>0.04</v>
      </c>
      <c r="N85" s="87">
        <v>1.8500000010394944E-2</v>
      </c>
      <c r="O85" s="83">
        <v>562.77910399999996</v>
      </c>
      <c r="P85" s="85">
        <v>111.11</v>
      </c>
      <c r="Q85" s="73"/>
      <c r="R85" s="83">
        <v>0.62530385099999997</v>
      </c>
      <c r="S85" s="84">
        <v>3.4564106724068958E-6</v>
      </c>
      <c r="T85" s="84">
        <f t="shared" si="1"/>
        <v>2.2343265319917481E-4</v>
      </c>
      <c r="U85" s="84">
        <f>R85/'סכום נכסי הקרן'!$C$42</f>
        <v>3.6395828093210167E-5</v>
      </c>
    </row>
    <row r="86" spans="2:21">
      <c r="B86" s="76" t="s">
        <v>396</v>
      </c>
      <c r="C86" s="73">
        <v>1136753</v>
      </c>
      <c r="D86" s="86" t="s">
        <v>113</v>
      </c>
      <c r="E86" s="86" t="s">
        <v>291</v>
      </c>
      <c r="F86" s="73" t="s">
        <v>395</v>
      </c>
      <c r="G86" s="86" t="s">
        <v>315</v>
      </c>
      <c r="H86" s="73" t="s">
        <v>349</v>
      </c>
      <c r="I86" s="73" t="s">
        <v>295</v>
      </c>
      <c r="J86" s="73"/>
      <c r="K86" s="83">
        <v>3.3000000000327367</v>
      </c>
      <c r="L86" s="86" t="s">
        <v>122</v>
      </c>
      <c r="M86" s="87">
        <v>0.04</v>
      </c>
      <c r="N86" s="87">
        <v>2.7000000000491058E-2</v>
      </c>
      <c r="O86" s="83">
        <v>21346.289673000003</v>
      </c>
      <c r="P86" s="85">
        <v>114.48</v>
      </c>
      <c r="Q86" s="73"/>
      <c r="R86" s="83">
        <v>24.437232083999998</v>
      </c>
      <c r="S86" s="84">
        <v>2.2934828605632812E-5</v>
      </c>
      <c r="T86" s="84">
        <f t="shared" si="1"/>
        <v>8.7318758594565563E-3</v>
      </c>
      <c r="U86" s="84">
        <f>R86/'סכום נכסי הקרן'!$C$42</f>
        <v>1.4223697752393084E-3</v>
      </c>
    </row>
    <row r="87" spans="2:21">
      <c r="B87" s="76" t="s">
        <v>397</v>
      </c>
      <c r="C87" s="73">
        <v>1138544</v>
      </c>
      <c r="D87" s="86" t="s">
        <v>113</v>
      </c>
      <c r="E87" s="86" t="s">
        <v>291</v>
      </c>
      <c r="F87" s="73" t="s">
        <v>395</v>
      </c>
      <c r="G87" s="86" t="s">
        <v>315</v>
      </c>
      <c r="H87" s="73" t="s">
        <v>349</v>
      </c>
      <c r="I87" s="73" t="s">
        <v>295</v>
      </c>
      <c r="J87" s="73"/>
      <c r="K87" s="83">
        <v>4.6600000000106618</v>
      </c>
      <c r="L87" s="86" t="s">
        <v>122</v>
      </c>
      <c r="M87" s="87">
        <v>3.5000000000000003E-2</v>
      </c>
      <c r="N87" s="87">
        <v>2.7900000000693054E-2</v>
      </c>
      <c r="O87" s="83">
        <v>6547.6892669999997</v>
      </c>
      <c r="P87" s="85">
        <v>114.59</v>
      </c>
      <c r="Q87" s="73"/>
      <c r="R87" s="83">
        <v>7.5029972120000004</v>
      </c>
      <c r="S87" s="84">
        <v>7.3415831928492803E-6</v>
      </c>
      <c r="T87" s="84">
        <f t="shared" si="1"/>
        <v>2.680959938663758E-3</v>
      </c>
      <c r="U87" s="84">
        <f>R87/'סכום נכסי הקרן'!$C$42</f>
        <v>4.3671216205541522E-4</v>
      </c>
    </row>
    <row r="88" spans="2:21">
      <c r="B88" s="76" t="s">
        <v>398</v>
      </c>
      <c r="C88" s="73">
        <v>1171271</v>
      </c>
      <c r="D88" s="86" t="s">
        <v>113</v>
      </c>
      <c r="E88" s="86" t="s">
        <v>291</v>
      </c>
      <c r="F88" s="73" t="s">
        <v>395</v>
      </c>
      <c r="G88" s="86" t="s">
        <v>315</v>
      </c>
      <c r="H88" s="73" t="s">
        <v>349</v>
      </c>
      <c r="I88" s="73" t="s">
        <v>295</v>
      </c>
      <c r="J88" s="73"/>
      <c r="K88" s="83">
        <v>6.9399999999412776</v>
      </c>
      <c r="L88" s="86" t="s">
        <v>122</v>
      </c>
      <c r="M88" s="87">
        <v>2.5000000000000001E-2</v>
      </c>
      <c r="N88" s="87">
        <v>2.8799999999619096E-2</v>
      </c>
      <c r="O88" s="83">
        <v>11849.297918</v>
      </c>
      <c r="P88" s="85">
        <v>106.35</v>
      </c>
      <c r="Q88" s="73"/>
      <c r="R88" s="83">
        <v>12.601727571000001</v>
      </c>
      <c r="S88" s="84">
        <v>1.9089664203801564E-5</v>
      </c>
      <c r="T88" s="84">
        <f t="shared" si="1"/>
        <v>4.502830778315042E-3</v>
      </c>
      <c r="U88" s="84">
        <f>R88/'סכום נכסי הקרן'!$C$42</f>
        <v>7.3348390485377486E-4</v>
      </c>
    </row>
    <row r="89" spans="2:21">
      <c r="B89" s="76" t="s">
        <v>399</v>
      </c>
      <c r="C89" s="73">
        <v>7770217</v>
      </c>
      <c r="D89" s="86" t="s">
        <v>113</v>
      </c>
      <c r="E89" s="86" t="s">
        <v>291</v>
      </c>
      <c r="F89" s="73" t="s">
        <v>400</v>
      </c>
      <c r="G89" s="86" t="s">
        <v>401</v>
      </c>
      <c r="H89" s="73" t="s">
        <v>349</v>
      </c>
      <c r="I89" s="73" t="s">
        <v>295</v>
      </c>
      <c r="J89" s="73"/>
      <c r="K89" s="83">
        <v>2.85</v>
      </c>
      <c r="L89" s="86" t="s">
        <v>122</v>
      </c>
      <c r="M89" s="87">
        <v>4.2999999999999997E-2</v>
      </c>
      <c r="N89" s="87">
        <v>2.3947368421052634E-2</v>
      </c>
      <c r="O89" s="83">
        <v>3.4E-5</v>
      </c>
      <c r="P89" s="85">
        <v>117.08</v>
      </c>
      <c r="Q89" s="73"/>
      <c r="R89" s="83">
        <v>3.8000000000000003E-8</v>
      </c>
      <c r="S89" s="84">
        <v>5.5565575517833572E-14</v>
      </c>
      <c r="T89" s="84">
        <f t="shared" si="1"/>
        <v>1.3578104161665629E-11</v>
      </c>
      <c r="U89" s="84">
        <f>R89/'סכום נכסי הקרן'!$C$42</f>
        <v>2.2117910601864926E-12</v>
      </c>
    </row>
    <row r="90" spans="2:21">
      <c r="B90" s="76" t="s">
        <v>402</v>
      </c>
      <c r="C90" s="73">
        <v>1410281</v>
      </c>
      <c r="D90" s="86" t="s">
        <v>113</v>
      </c>
      <c r="E90" s="86" t="s">
        <v>291</v>
      </c>
      <c r="F90" s="73" t="s">
        <v>403</v>
      </c>
      <c r="G90" s="86" t="s">
        <v>118</v>
      </c>
      <c r="H90" s="73" t="s">
        <v>349</v>
      </c>
      <c r="I90" s="73" t="s">
        <v>295</v>
      </c>
      <c r="J90" s="73"/>
      <c r="K90" s="83">
        <v>2.9999999746756163E-2</v>
      </c>
      <c r="L90" s="86" t="s">
        <v>122</v>
      </c>
      <c r="M90" s="87">
        <v>2.1499999999999998E-2</v>
      </c>
      <c r="N90" s="87">
        <v>5.8299999999276438E-2</v>
      </c>
      <c r="O90" s="83">
        <v>1004.957101</v>
      </c>
      <c r="P90" s="85">
        <v>110.02</v>
      </c>
      <c r="Q90" s="73"/>
      <c r="R90" s="83">
        <v>1.105653776</v>
      </c>
      <c r="S90" s="84">
        <v>1.7235645044710313E-5</v>
      </c>
      <c r="T90" s="84">
        <f t="shared" si="1"/>
        <v>3.9507058255965565E-4</v>
      </c>
      <c r="U90" s="84">
        <f>R90/'סכום נכסי הקרן'!$C$42</f>
        <v>6.4354608879427333E-5</v>
      </c>
    </row>
    <row r="91" spans="2:21">
      <c r="B91" s="76" t="s">
        <v>404</v>
      </c>
      <c r="C91" s="73">
        <v>1410307</v>
      </c>
      <c r="D91" s="86" t="s">
        <v>113</v>
      </c>
      <c r="E91" s="86" t="s">
        <v>291</v>
      </c>
      <c r="F91" s="73" t="s">
        <v>403</v>
      </c>
      <c r="G91" s="86" t="s">
        <v>118</v>
      </c>
      <c r="H91" s="73" t="s">
        <v>349</v>
      </c>
      <c r="I91" s="73" t="s">
        <v>295</v>
      </c>
      <c r="J91" s="73"/>
      <c r="K91" s="83">
        <v>1.6799999999600945</v>
      </c>
      <c r="L91" s="86" t="s">
        <v>122</v>
      </c>
      <c r="M91" s="87">
        <v>1.8000000000000002E-2</v>
      </c>
      <c r="N91" s="87">
        <v>2.8999999999501175E-2</v>
      </c>
      <c r="O91" s="83">
        <v>9314.8347919999997</v>
      </c>
      <c r="P91" s="85">
        <v>107.61</v>
      </c>
      <c r="Q91" s="73"/>
      <c r="R91" s="83">
        <v>10.023693605</v>
      </c>
      <c r="S91" s="84">
        <v>8.8212981480046902E-6</v>
      </c>
      <c r="T91" s="84">
        <f t="shared" si="1"/>
        <v>3.5816514698239904E-3</v>
      </c>
      <c r="U91" s="84">
        <f>R91/'סכום נכסי הקרן'!$C$42</f>
        <v>5.8342936593651351E-4</v>
      </c>
    </row>
    <row r="92" spans="2:21">
      <c r="B92" s="76" t="s">
        <v>405</v>
      </c>
      <c r="C92" s="73">
        <v>1192749</v>
      </c>
      <c r="D92" s="86" t="s">
        <v>113</v>
      </c>
      <c r="E92" s="86" t="s">
        <v>291</v>
      </c>
      <c r="F92" s="73" t="s">
        <v>403</v>
      </c>
      <c r="G92" s="86" t="s">
        <v>118</v>
      </c>
      <c r="H92" s="73" t="s">
        <v>349</v>
      </c>
      <c r="I92" s="73" t="s">
        <v>295</v>
      </c>
      <c r="J92" s="73"/>
      <c r="K92" s="83">
        <v>4.1800000003582714</v>
      </c>
      <c r="L92" s="86" t="s">
        <v>122</v>
      </c>
      <c r="M92" s="87">
        <v>2.2000000000000002E-2</v>
      </c>
      <c r="N92" s="87">
        <v>2.7400000002622403E-2</v>
      </c>
      <c r="O92" s="83">
        <v>5484.5393279999998</v>
      </c>
      <c r="P92" s="85">
        <v>98.73</v>
      </c>
      <c r="Q92" s="73"/>
      <c r="R92" s="83">
        <v>5.4148857169999998</v>
      </c>
      <c r="S92" s="84">
        <v>1.8894955114166551E-5</v>
      </c>
      <c r="T92" s="84">
        <f t="shared" si="1"/>
        <v>1.9348390076037226E-3</v>
      </c>
      <c r="U92" s="84">
        <f>R92/'סכום נכסי הקרן'!$C$42</f>
        <v>3.1517357423137168E-4</v>
      </c>
    </row>
    <row r="93" spans="2:21">
      <c r="B93" s="76" t="s">
        <v>406</v>
      </c>
      <c r="C93" s="73">
        <v>1110915</v>
      </c>
      <c r="D93" s="86" t="s">
        <v>113</v>
      </c>
      <c r="E93" s="86" t="s">
        <v>291</v>
      </c>
      <c r="F93" s="73" t="s">
        <v>407</v>
      </c>
      <c r="G93" s="86" t="s">
        <v>408</v>
      </c>
      <c r="H93" s="73" t="s">
        <v>409</v>
      </c>
      <c r="I93" s="73" t="s">
        <v>295</v>
      </c>
      <c r="J93" s="73"/>
      <c r="K93" s="83">
        <v>6.0299999999725138</v>
      </c>
      <c r="L93" s="86" t="s">
        <v>122</v>
      </c>
      <c r="M93" s="87">
        <v>5.1500000000000004E-2</v>
      </c>
      <c r="N93" s="87">
        <v>2.9999999999800835E-2</v>
      </c>
      <c r="O93" s="83">
        <v>33174.708280999999</v>
      </c>
      <c r="P93" s="85">
        <v>151.35</v>
      </c>
      <c r="Q93" s="73"/>
      <c r="R93" s="83">
        <v>50.209918846000008</v>
      </c>
      <c r="S93" s="84">
        <v>1.060786082001233E-5</v>
      </c>
      <c r="T93" s="84">
        <f t="shared" si="1"/>
        <v>1.7940934422099108E-2</v>
      </c>
      <c r="U93" s="84">
        <f>R93/'סכום נכסי הקרן'!$C$42</f>
        <v>2.9224697272703186E-3</v>
      </c>
    </row>
    <row r="94" spans="2:21">
      <c r="B94" s="76" t="s">
        <v>410</v>
      </c>
      <c r="C94" s="73">
        <v>2300184</v>
      </c>
      <c r="D94" s="86" t="s">
        <v>113</v>
      </c>
      <c r="E94" s="86" t="s">
        <v>291</v>
      </c>
      <c r="F94" s="73" t="s">
        <v>411</v>
      </c>
      <c r="G94" s="86" t="s">
        <v>143</v>
      </c>
      <c r="H94" s="73" t="s">
        <v>412</v>
      </c>
      <c r="I94" s="73" t="s">
        <v>120</v>
      </c>
      <c r="J94" s="73"/>
      <c r="K94" s="83">
        <v>1.6299999999851851</v>
      </c>
      <c r="L94" s="86" t="s">
        <v>122</v>
      </c>
      <c r="M94" s="87">
        <v>2.2000000000000002E-2</v>
      </c>
      <c r="N94" s="87">
        <v>2.0200000000465613E-2</v>
      </c>
      <c r="O94" s="83">
        <v>8567.4127059999992</v>
      </c>
      <c r="P94" s="85">
        <v>110.3</v>
      </c>
      <c r="Q94" s="73"/>
      <c r="R94" s="83">
        <v>9.4498563779999998</v>
      </c>
      <c r="S94" s="84">
        <v>1.0796781529995382E-5</v>
      </c>
      <c r="T94" s="84">
        <f t="shared" si="1"/>
        <v>3.3766087950859018E-3</v>
      </c>
      <c r="U94" s="84">
        <f>R94/'סכום נכסי הקרן'!$C$42</f>
        <v>5.5002915412912391E-4</v>
      </c>
    </row>
    <row r="95" spans="2:21">
      <c r="B95" s="76" t="s">
        <v>413</v>
      </c>
      <c r="C95" s="73">
        <v>2300242</v>
      </c>
      <c r="D95" s="86" t="s">
        <v>113</v>
      </c>
      <c r="E95" s="86" t="s">
        <v>291</v>
      </c>
      <c r="F95" s="73" t="s">
        <v>411</v>
      </c>
      <c r="G95" s="86" t="s">
        <v>143</v>
      </c>
      <c r="H95" s="73" t="s">
        <v>412</v>
      </c>
      <c r="I95" s="73" t="s">
        <v>120</v>
      </c>
      <c r="J95" s="73"/>
      <c r="K95" s="83">
        <v>4.9199999997153467</v>
      </c>
      <c r="L95" s="86" t="s">
        <v>122</v>
      </c>
      <c r="M95" s="87">
        <v>1.7000000000000001E-2</v>
      </c>
      <c r="N95" s="87">
        <v>2.3699999998043016E-2</v>
      </c>
      <c r="O95" s="83">
        <v>5375.2418539999999</v>
      </c>
      <c r="P95" s="85">
        <v>104.57</v>
      </c>
      <c r="Q95" s="73"/>
      <c r="R95" s="83">
        <v>5.6208904300000002</v>
      </c>
      <c r="S95" s="84">
        <v>4.235008236424947E-6</v>
      </c>
      <c r="T95" s="84">
        <f t="shared" si="1"/>
        <v>2.0084483089434077E-3</v>
      </c>
      <c r="U95" s="84">
        <f>R95/'סכום נכסי הקרן'!$C$42</f>
        <v>3.2716408429899499E-4</v>
      </c>
    </row>
    <row r="96" spans="2:21">
      <c r="B96" s="76" t="s">
        <v>414</v>
      </c>
      <c r="C96" s="73">
        <v>2300317</v>
      </c>
      <c r="D96" s="86" t="s">
        <v>113</v>
      </c>
      <c r="E96" s="86" t="s">
        <v>291</v>
      </c>
      <c r="F96" s="73" t="s">
        <v>411</v>
      </c>
      <c r="G96" s="86" t="s">
        <v>143</v>
      </c>
      <c r="H96" s="73" t="s">
        <v>412</v>
      </c>
      <c r="I96" s="73" t="s">
        <v>120</v>
      </c>
      <c r="J96" s="73"/>
      <c r="K96" s="83">
        <v>9.7899999979225321</v>
      </c>
      <c r="L96" s="86" t="s">
        <v>122</v>
      </c>
      <c r="M96" s="87">
        <v>5.7999999999999996E-3</v>
      </c>
      <c r="N96" s="87">
        <v>2.74999999945559E-2</v>
      </c>
      <c r="O96" s="83">
        <v>2655.3316680000003</v>
      </c>
      <c r="P96" s="85">
        <v>86.47</v>
      </c>
      <c r="Q96" s="73"/>
      <c r="R96" s="83">
        <v>2.2960654629999997</v>
      </c>
      <c r="S96" s="84">
        <v>5.5508717605667664E-6</v>
      </c>
      <c r="T96" s="84">
        <f t="shared" si="1"/>
        <v>8.2042673733202657E-4</v>
      </c>
      <c r="U96" s="84">
        <f>R96/'סכום נכסי הקרן'!$C$42</f>
        <v>1.3364255433332523E-4</v>
      </c>
    </row>
    <row r="97" spans="2:21">
      <c r="B97" s="76" t="s">
        <v>415</v>
      </c>
      <c r="C97" s="73">
        <v>1136084</v>
      </c>
      <c r="D97" s="86" t="s">
        <v>113</v>
      </c>
      <c r="E97" s="86" t="s">
        <v>291</v>
      </c>
      <c r="F97" s="73" t="s">
        <v>352</v>
      </c>
      <c r="G97" s="86" t="s">
        <v>315</v>
      </c>
      <c r="H97" s="73" t="s">
        <v>412</v>
      </c>
      <c r="I97" s="73" t="s">
        <v>120</v>
      </c>
      <c r="J97" s="73"/>
      <c r="K97" s="83">
        <v>1.0799999816501413</v>
      </c>
      <c r="L97" s="86" t="s">
        <v>122</v>
      </c>
      <c r="M97" s="87">
        <v>2.5000000000000001E-2</v>
      </c>
      <c r="N97" s="87">
        <v>2.8099999543802122E-2</v>
      </c>
      <c r="O97" s="83">
        <v>35.706034000000002</v>
      </c>
      <c r="P97" s="85">
        <v>109.89</v>
      </c>
      <c r="Q97" s="73"/>
      <c r="R97" s="83">
        <v>3.9237358999999999E-2</v>
      </c>
      <c r="S97" s="84">
        <v>5.055169922283512E-8</v>
      </c>
      <c r="T97" s="84">
        <f t="shared" si="1"/>
        <v>1.4020235461333375E-5</v>
      </c>
      <c r="U97" s="84">
        <f>R97/'סכום נכסי הקרן'!$C$42</f>
        <v>2.2838115753033689E-6</v>
      </c>
    </row>
    <row r="98" spans="2:21">
      <c r="B98" s="76" t="s">
        <v>416</v>
      </c>
      <c r="C98" s="73">
        <v>1141050</v>
      </c>
      <c r="D98" s="86" t="s">
        <v>113</v>
      </c>
      <c r="E98" s="86" t="s">
        <v>291</v>
      </c>
      <c r="F98" s="73" t="s">
        <v>352</v>
      </c>
      <c r="G98" s="86" t="s">
        <v>315</v>
      </c>
      <c r="H98" s="73" t="s">
        <v>412</v>
      </c>
      <c r="I98" s="73" t="s">
        <v>120</v>
      </c>
      <c r="J98" s="73"/>
      <c r="K98" s="83">
        <v>2.4200000000266462</v>
      </c>
      <c r="L98" s="86" t="s">
        <v>122</v>
      </c>
      <c r="M98" s="87">
        <v>1.95E-2</v>
      </c>
      <c r="N98" s="87">
        <v>3.4900000000532928E-2</v>
      </c>
      <c r="O98" s="83">
        <v>7039.1737389999998</v>
      </c>
      <c r="P98" s="85">
        <v>106.63</v>
      </c>
      <c r="Q98" s="73"/>
      <c r="R98" s="83">
        <v>7.5058709399999985</v>
      </c>
      <c r="S98" s="84">
        <v>1.2369444411447578E-5</v>
      </c>
      <c r="T98" s="84">
        <f t="shared" si="1"/>
        <v>2.6819867749299756E-3</v>
      </c>
      <c r="U98" s="84">
        <f>R98/'סכום נכסי הקרן'!$C$42</f>
        <v>4.3687942747383112E-4</v>
      </c>
    </row>
    <row r="99" spans="2:21">
      <c r="B99" s="76" t="s">
        <v>417</v>
      </c>
      <c r="C99" s="73">
        <v>1162221</v>
      </c>
      <c r="D99" s="86" t="s">
        <v>113</v>
      </c>
      <c r="E99" s="86" t="s">
        <v>291</v>
      </c>
      <c r="F99" s="73" t="s">
        <v>352</v>
      </c>
      <c r="G99" s="86" t="s">
        <v>315</v>
      </c>
      <c r="H99" s="73" t="s">
        <v>412</v>
      </c>
      <c r="I99" s="73" t="s">
        <v>120</v>
      </c>
      <c r="J99" s="73"/>
      <c r="K99" s="83">
        <v>5.6099999983225102</v>
      </c>
      <c r="L99" s="86" t="s">
        <v>122</v>
      </c>
      <c r="M99" s="87">
        <v>1.1699999999999999E-2</v>
      </c>
      <c r="N99" s="87">
        <v>3.7999999993378331E-2</v>
      </c>
      <c r="O99" s="83">
        <v>964.979648</v>
      </c>
      <c r="P99" s="85">
        <v>93.9</v>
      </c>
      <c r="Q99" s="73"/>
      <c r="R99" s="83">
        <v>0.90611593200000007</v>
      </c>
      <c r="S99" s="84">
        <v>1.3377215147197385E-6</v>
      </c>
      <c r="T99" s="84">
        <f t="shared" si="1"/>
        <v>3.2377201334844025E-4</v>
      </c>
      <c r="U99" s="84">
        <f>R99/'סכום נכסי הקרן'!$C$42</f>
        <v>5.2740503102372418E-5</v>
      </c>
    </row>
    <row r="100" spans="2:21">
      <c r="B100" s="76" t="s">
        <v>418</v>
      </c>
      <c r="C100" s="73">
        <v>1156231</v>
      </c>
      <c r="D100" s="86" t="s">
        <v>113</v>
      </c>
      <c r="E100" s="86" t="s">
        <v>291</v>
      </c>
      <c r="F100" s="73" t="s">
        <v>352</v>
      </c>
      <c r="G100" s="86" t="s">
        <v>315</v>
      </c>
      <c r="H100" s="73" t="s">
        <v>412</v>
      </c>
      <c r="I100" s="73" t="s">
        <v>120</v>
      </c>
      <c r="J100" s="73"/>
      <c r="K100" s="83">
        <v>3.9399999999281659</v>
      </c>
      <c r="L100" s="86" t="s">
        <v>122</v>
      </c>
      <c r="M100" s="87">
        <v>3.3500000000000002E-2</v>
      </c>
      <c r="N100" s="87">
        <v>3.5699999998922496E-2</v>
      </c>
      <c r="O100" s="83">
        <v>6432.9742409999999</v>
      </c>
      <c r="P100" s="85">
        <v>108.2</v>
      </c>
      <c r="Q100" s="73"/>
      <c r="R100" s="83">
        <v>6.9604787749999995</v>
      </c>
      <c r="S100" s="84">
        <v>1.5465975729307943E-5</v>
      </c>
      <c r="T100" s="84">
        <f t="shared" si="1"/>
        <v>2.487108047947704E-3</v>
      </c>
      <c r="U100" s="84">
        <f>R100/'סכום נכסי הקרן'!$C$42</f>
        <v>4.0513486129375862E-4</v>
      </c>
    </row>
    <row r="101" spans="2:21">
      <c r="B101" s="76" t="s">
        <v>419</v>
      </c>
      <c r="C101" s="73">
        <v>1174226</v>
      </c>
      <c r="D101" s="86" t="s">
        <v>113</v>
      </c>
      <c r="E101" s="86" t="s">
        <v>291</v>
      </c>
      <c r="F101" s="73" t="s">
        <v>352</v>
      </c>
      <c r="G101" s="86" t="s">
        <v>315</v>
      </c>
      <c r="H101" s="73" t="s">
        <v>412</v>
      </c>
      <c r="I101" s="73" t="s">
        <v>120</v>
      </c>
      <c r="J101" s="73"/>
      <c r="K101" s="83">
        <v>5.6200000001656871</v>
      </c>
      <c r="L101" s="86" t="s">
        <v>122</v>
      </c>
      <c r="M101" s="87">
        <v>1.3300000000000001E-2</v>
      </c>
      <c r="N101" s="87">
        <v>3.9100000000766605E-2</v>
      </c>
      <c r="O101" s="83">
        <v>17134.649679999999</v>
      </c>
      <c r="P101" s="85">
        <v>94.4</v>
      </c>
      <c r="Q101" s="73"/>
      <c r="R101" s="83">
        <v>16.175109236000001</v>
      </c>
      <c r="S101" s="84">
        <v>1.4429178677894736E-5</v>
      </c>
      <c r="T101" s="84">
        <f t="shared" si="1"/>
        <v>5.7796662640191504E-3</v>
      </c>
      <c r="U101" s="84">
        <f>R101/'סכום נכסי הקרן'!$C$42</f>
        <v>9.4147268436117813E-4</v>
      </c>
    </row>
    <row r="102" spans="2:21">
      <c r="B102" s="76" t="s">
        <v>420</v>
      </c>
      <c r="C102" s="73">
        <v>1186188</v>
      </c>
      <c r="D102" s="86" t="s">
        <v>113</v>
      </c>
      <c r="E102" s="86" t="s">
        <v>291</v>
      </c>
      <c r="F102" s="73" t="s">
        <v>352</v>
      </c>
      <c r="G102" s="86" t="s">
        <v>315</v>
      </c>
      <c r="H102" s="73" t="s">
        <v>409</v>
      </c>
      <c r="I102" s="73" t="s">
        <v>295</v>
      </c>
      <c r="J102" s="73"/>
      <c r="K102" s="83">
        <v>5.7799999999238985</v>
      </c>
      <c r="L102" s="86" t="s">
        <v>122</v>
      </c>
      <c r="M102" s="87">
        <v>1.8700000000000001E-2</v>
      </c>
      <c r="N102" s="87">
        <v>3.9299999999458511E-2</v>
      </c>
      <c r="O102" s="83">
        <v>14581.796587000001</v>
      </c>
      <c r="P102" s="85">
        <v>93.72</v>
      </c>
      <c r="Q102" s="73"/>
      <c r="R102" s="83">
        <v>13.666060518</v>
      </c>
      <c r="S102" s="84">
        <v>2.4514019159935109E-5</v>
      </c>
      <c r="T102" s="84">
        <f t="shared" si="1"/>
        <v>4.8831366629744771E-3</v>
      </c>
      <c r="U102" s="84">
        <f>R102/'סכום נכסי הקרן'!$C$42</f>
        <v>7.954334337284207E-4</v>
      </c>
    </row>
    <row r="103" spans="2:21">
      <c r="B103" s="76" t="s">
        <v>421</v>
      </c>
      <c r="C103" s="73">
        <v>1185537</v>
      </c>
      <c r="D103" s="86" t="s">
        <v>113</v>
      </c>
      <c r="E103" s="86" t="s">
        <v>291</v>
      </c>
      <c r="F103" s="73" t="s">
        <v>297</v>
      </c>
      <c r="G103" s="86" t="s">
        <v>298</v>
      </c>
      <c r="H103" s="73" t="s">
        <v>412</v>
      </c>
      <c r="I103" s="73" t="s">
        <v>120</v>
      </c>
      <c r="J103" s="73"/>
      <c r="K103" s="83">
        <v>4.8900000001172881</v>
      </c>
      <c r="L103" s="86" t="s">
        <v>122</v>
      </c>
      <c r="M103" s="87">
        <v>1.09E-2</v>
      </c>
      <c r="N103" s="87">
        <v>3.8200000000586438E-2</v>
      </c>
      <c r="O103" s="83">
        <v>0.33982200000000001</v>
      </c>
      <c r="P103" s="85">
        <v>4616513</v>
      </c>
      <c r="Q103" s="73"/>
      <c r="R103" s="83">
        <v>15.687903044</v>
      </c>
      <c r="S103" s="84">
        <v>1.8713695688088553E-5</v>
      </c>
      <c r="T103" s="84">
        <f t="shared" si="1"/>
        <v>5.6055784634090333E-3</v>
      </c>
      <c r="U103" s="84">
        <f>R103/'סכום נכסי הקרן'!$C$42</f>
        <v>9.1311483436293847E-4</v>
      </c>
    </row>
    <row r="104" spans="2:21">
      <c r="B104" s="76" t="s">
        <v>422</v>
      </c>
      <c r="C104" s="73">
        <v>1151000</v>
      </c>
      <c r="D104" s="86" t="s">
        <v>113</v>
      </c>
      <c r="E104" s="86" t="s">
        <v>291</v>
      </c>
      <c r="F104" s="73" t="s">
        <v>297</v>
      </c>
      <c r="G104" s="86" t="s">
        <v>298</v>
      </c>
      <c r="H104" s="73" t="s">
        <v>412</v>
      </c>
      <c r="I104" s="73" t="s">
        <v>120</v>
      </c>
      <c r="J104" s="73"/>
      <c r="K104" s="83">
        <v>1.2599999999016365</v>
      </c>
      <c r="L104" s="86" t="s">
        <v>122</v>
      </c>
      <c r="M104" s="87">
        <v>2.2000000000000002E-2</v>
      </c>
      <c r="N104" s="87">
        <v>2.8499999999566043E-2</v>
      </c>
      <c r="O104" s="83">
        <v>6.2961000000000003E-2</v>
      </c>
      <c r="P104" s="85">
        <v>5490000</v>
      </c>
      <c r="Q104" s="73"/>
      <c r="R104" s="83">
        <v>3.4565588589999998</v>
      </c>
      <c r="S104" s="84">
        <v>1.250715137067938E-5</v>
      </c>
      <c r="T104" s="84">
        <f t="shared" si="1"/>
        <v>1.2350925323271077E-3</v>
      </c>
      <c r="U104" s="84">
        <f>R104/'סכום נכסי הקרן'!$C$42</f>
        <v>2.0118910482485848E-4</v>
      </c>
    </row>
    <row r="105" spans="2:21">
      <c r="B105" s="76" t="s">
        <v>423</v>
      </c>
      <c r="C105" s="73">
        <v>1167030</v>
      </c>
      <c r="D105" s="86" t="s">
        <v>113</v>
      </c>
      <c r="E105" s="86" t="s">
        <v>291</v>
      </c>
      <c r="F105" s="73" t="s">
        <v>297</v>
      </c>
      <c r="G105" s="86" t="s">
        <v>298</v>
      </c>
      <c r="H105" s="73" t="s">
        <v>412</v>
      </c>
      <c r="I105" s="73" t="s">
        <v>120</v>
      </c>
      <c r="J105" s="73"/>
      <c r="K105" s="83">
        <v>3.0999999996273528</v>
      </c>
      <c r="L105" s="86" t="s">
        <v>122</v>
      </c>
      <c r="M105" s="87">
        <v>2.3199999999999998E-2</v>
      </c>
      <c r="N105" s="87">
        <v>3.5499999993478672E-2</v>
      </c>
      <c r="O105" s="83">
        <v>4.0127000000000003E-2</v>
      </c>
      <c r="P105" s="85">
        <v>5350000</v>
      </c>
      <c r="Q105" s="73"/>
      <c r="R105" s="83">
        <v>2.146802128</v>
      </c>
      <c r="S105" s="84">
        <v>6.687833333333334E-6</v>
      </c>
      <c r="T105" s="84">
        <f t="shared" si="1"/>
        <v>7.6709218180182699E-4</v>
      </c>
      <c r="U105" s="84">
        <f>R105/'סכום נכסי הקרן'!$C$42</f>
        <v>1.2495467775525628E-4</v>
      </c>
    </row>
    <row r="106" spans="2:21">
      <c r="B106" s="76" t="s">
        <v>424</v>
      </c>
      <c r="C106" s="73">
        <v>1189497</v>
      </c>
      <c r="D106" s="86" t="s">
        <v>113</v>
      </c>
      <c r="E106" s="86" t="s">
        <v>291</v>
      </c>
      <c r="F106" s="73" t="s">
        <v>297</v>
      </c>
      <c r="G106" s="86" t="s">
        <v>298</v>
      </c>
      <c r="H106" s="73" t="s">
        <v>412</v>
      </c>
      <c r="I106" s="73" t="s">
        <v>120</v>
      </c>
      <c r="J106" s="73"/>
      <c r="K106" s="83">
        <v>5.5400000001809184</v>
      </c>
      <c r="L106" s="86" t="s">
        <v>122</v>
      </c>
      <c r="M106" s="87">
        <v>2.9900000000000003E-2</v>
      </c>
      <c r="N106" s="87">
        <v>3.0400000001102469E-2</v>
      </c>
      <c r="O106" s="83">
        <v>0.27887499999999998</v>
      </c>
      <c r="P106" s="85">
        <v>5074000</v>
      </c>
      <c r="Q106" s="73"/>
      <c r="R106" s="83">
        <v>14.150130985999999</v>
      </c>
      <c r="S106" s="84">
        <v>1.7429687499999999E-5</v>
      </c>
      <c r="T106" s="84">
        <f t="shared" si="1"/>
        <v>5.0561040112926401E-3</v>
      </c>
      <c r="U106" s="84">
        <f>R106/'סכום נכסי הקרן'!$C$42</f>
        <v>8.2360876882375464E-4</v>
      </c>
    </row>
    <row r="107" spans="2:21">
      <c r="B107" s="76" t="s">
        <v>425</v>
      </c>
      <c r="C107" s="73">
        <v>7480197</v>
      </c>
      <c r="D107" s="86" t="s">
        <v>113</v>
      </c>
      <c r="E107" s="86" t="s">
        <v>291</v>
      </c>
      <c r="F107" s="73" t="s">
        <v>301</v>
      </c>
      <c r="G107" s="86" t="s">
        <v>298</v>
      </c>
      <c r="H107" s="73" t="s">
        <v>412</v>
      </c>
      <c r="I107" s="73" t="s">
        <v>120</v>
      </c>
      <c r="J107" s="73"/>
      <c r="K107" s="83">
        <v>2.5399999999970944</v>
      </c>
      <c r="L107" s="86" t="s">
        <v>122</v>
      </c>
      <c r="M107" s="87">
        <v>1.46E-2</v>
      </c>
      <c r="N107" s="87">
        <v>3.7099999999907991E-2</v>
      </c>
      <c r="O107" s="83">
        <v>0.40068399999999998</v>
      </c>
      <c r="P107" s="85">
        <v>5153990</v>
      </c>
      <c r="Q107" s="73"/>
      <c r="R107" s="83">
        <v>20.651203989000003</v>
      </c>
      <c r="S107" s="84">
        <v>1.5044643862876881E-5</v>
      </c>
      <c r="T107" s="84">
        <f t="shared" si="1"/>
        <v>7.3790578638538613E-3</v>
      </c>
      <c r="U107" s="84">
        <f>R107/'סכום נכסי הקרן'!$C$42</f>
        <v>1.2020039043409956E-3</v>
      </c>
    </row>
    <row r="108" spans="2:21">
      <c r="B108" s="76" t="s">
        <v>426</v>
      </c>
      <c r="C108" s="73">
        <v>7480247</v>
      </c>
      <c r="D108" s="86" t="s">
        <v>113</v>
      </c>
      <c r="E108" s="86" t="s">
        <v>291</v>
      </c>
      <c r="F108" s="73" t="s">
        <v>301</v>
      </c>
      <c r="G108" s="86" t="s">
        <v>298</v>
      </c>
      <c r="H108" s="73" t="s">
        <v>412</v>
      </c>
      <c r="I108" s="73" t="s">
        <v>120</v>
      </c>
      <c r="J108" s="73"/>
      <c r="K108" s="83">
        <v>3.1100000000331662</v>
      </c>
      <c r="L108" s="86" t="s">
        <v>122</v>
      </c>
      <c r="M108" s="87">
        <v>2.4199999999999999E-2</v>
      </c>
      <c r="N108" s="87">
        <v>4.1000000000346509E-2</v>
      </c>
      <c r="O108" s="83">
        <v>0.38271899999999998</v>
      </c>
      <c r="P108" s="85">
        <v>5278341</v>
      </c>
      <c r="Q108" s="73"/>
      <c r="R108" s="83">
        <v>20.201210403000001</v>
      </c>
      <c r="S108" s="84">
        <v>1.2637663452648262E-5</v>
      </c>
      <c r="T108" s="84">
        <f t="shared" si="1"/>
        <v>7.2182668169383495E-3</v>
      </c>
      <c r="U108" s="84">
        <f>R108/'סכום נכסי הקרן'!$C$42</f>
        <v>1.1758120151132046E-3</v>
      </c>
    </row>
    <row r="109" spans="2:21">
      <c r="B109" s="76" t="s">
        <v>427</v>
      </c>
      <c r="C109" s="73">
        <v>7480312</v>
      </c>
      <c r="D109" s="86" t="s">
        <v>113</v>
      </c>
      <c r="E109" s="86" t="s">
        <v>291</v>
      </c>
      <c r="F109" s="73" t="s">
        <v>301</v>
      </c>
      <c r="G109" s="86" t="s">
        <v>298</v>
      </c>
      <c r="H109" s="73" t="s">
        <v>412</v>
      </c>
      <c r="I109" s="73" t="s">
        <v>120</v>
      </c>
      <c r="J109" s="73"/>
      <c r="K109" s="83">
        <v>4.5699999999411807</v>
      </c>
      <c r="L109" s="86" t="s">
        <v>122</v>
      </c>
      <c r="M109" s="87">
        <v>2E-3</v>
      </c>
      <c r="N109" s="87">
        <v>4.0899999999108226E-2</v>
      </c>
      <c r="O109" s="83">
        <v>0.23580999999999999</v>
      </c>
      <c r="P109" s="85">
        <v>4470000</v>
      </c>
      <c r="Q109" s="73"/>
      <c r="R109" s="83">
        <v>10.540704465999999</v>
      </c>
      <c r="S109" s="84">
        <v>2.0573198394695516E-5</v>
      </c>
      <c r="T109" s="84">
        <f t="shared" si="1"/>
        <v>3.7663890309653173E-3</v>
      </c>
      <c r="U109" s="84">
        <f>R109/'סכום נכסי הקרן'!$C$42</f>
        <v>6.135219975254377E-4</v>
      </c>
    </row>
    <row r="110" spans="2:21">
      <c r="B110" s="76" t="s">
        <v>428</v>
      </c>
      <c r="C110" s="73">
        <v>1191246</v>
      </c>
      <c r="D110" s="86" t="s">
        <v>113</v>
      </c>
      <c r="E110" s="86" t="s">
        <v>291</v>
      </c>
      <c r="F110" s="73" t="s">
        <v>301</v>
      </c>
      <c r="G110" s="86" t="s">
        <v>298</v>
      </c>
      <c r="H110" s="73" t="s">
        <v>412</v>
      </c>
      <c r="I110" s="73" t="s">
        <v>120</v>
      </c>
      <c r="J110" s="73"/>
      <c r="K110" s="83">
        <v>5.2199999999465936</v>
      </c>
      <c r="L110" s="86" t="s">
        <v>122</v>
      </c>
      <c r="M110" s="87">
        <v>3.1699999999999999E-2</v>
      </c>
      <c r="N110" s="87">
        <v>3.8899999999732968E-2</v>
      </c>
      <c r="O110" s="83">
        <v>0.18989</v>
      </c>
      <c r="P110" s="85">
        <v>4930250</v>
      </c>
      <c r="Q110" s="73"/>
      <c r="R110" s="83">
        <v>9.3620710249999988</v>
      </c>
      <c r="S110" s="84">
        <v>2.0493200949708613E-5</v>
      </c>
      <c r="T110" s="84">
        <f t="shared" si="1"/>
        <v>3.3452414617463596E-3</v>
      </c>
      <c r="U110" s="84">
        <f>R110/'סכום נכסי הקרן'!$C$42</f>
        <v>5.4491960520857872E-4</v>
      </c>
    </row>
    <row r="111" spans="2:21">
      <c r="B111" s="76" t="s">
        <v>429</v>
      </c>
      <c r="C111" s="73">
        <v>7670284</v>
      </c>
      <c r="D111" s="86" t="s">
        <v>113</v>
      </c>
      <c r="E111" s="86" t="s">
        <v>291</v>
      </c>
      <c r="F111" s="73" t="s">
        <v>430</v>
      </c>
      <c r="G111" s="86" t="s">
        <v>431</v>
      </c>
      <c r="H111" s="73" t="s">
        <v>409</v>
      </c>
      <c r="I111" s="73" t="s">
        <v>295</v>
      </c>
      <c r="J111" s="73"/>
      <c r="K111" s="83">
        <v>5.5000000000771037</v>
      </c>
      <c r="L111" s="86" t="s">
        <v>122</v>
      </c>
      <c r="M111" s="87">
        <v>4.4000000000000003E-3</v>
      </c>
      <c r="N111" s="87">
        <v>2.7999999999691588E-2</v>
      </c>
      <c r="O111" s="83">
        <v>6768.3996020000013</v>
      </c>
      <c r="P111" s="85">
        <v>95.81</v>
      </c>
      <c r="Q111" s="73"/>
      <c r="R111" s="83">
        <v>6.4848041489999995</v>
      </c>
      <c r="S111" s="84">
        <v>8.5707258940785675E-6</v>
      </c>
      <c r="T111" s="84">
        <f t="shared" si="1"/>
        <v>2.3171406895558795E-3</v>
      </c>
      <c r="U111" s="84">
        <f>R111/'סכום נכסי הקרן'!$C$42</f>
        <v>3.7744820641627563E-4</v>
      </c>
    </row>
    <row r="112" spans="2:21">
      <c r="B112" s="76" t="s">
        <v>432</v>
      </c>
      <c r="C112" s="73">
        <v>1126069</v>
      </c>
      <c r="D112" s="86" t="s">
        <v>113</v>
      </c>
      <c r="E112" s="86" t="s">
        <v>291</v>
      </c>
      <c r="F112" s="73" t="s">
        <v>433</v>
      </c>
      <c r="G112" s="86" t="s">
        <v>431</v>
      </c>
      <c r="H112" s="73" t="s">
        <v>409</v>
      </c>
      <c r="I112" s="73" t="s">
        <v>295</v>
      </c>
      <c r="J112" s="73"/>
      <c r="K112" s="83">
        <v>0.17000000001972135</v>
      </c>
      <c r="L112" s="86" t="s">
        <v>122</v>
      </c>
      <c r="M112" s="87">
        <v>3.85E-2</v>
      </c>
      <c r="N112" s="87">
        <v>6.9000000004840701E-3</v>
      </c>
      <c r="O112" s="83">
        <v>4868.3880049999998</v>
      </c>
      <c r="P112" s="85">
        <v>114.57</v>
      </c>
      <c r="Q112" s="73"/>
      <c r="R112" s="83">
        <v>5.5777125170000001</v>
      </c>
      <c r="S112" s="84">
        <v>2.0323320449842634E-5</v>
      </c>
      <c r="T112" s="84">
        <f t="shared" si="1"/>
        <v>1.993020040517162E-3</v>
      </c>
      <c r="U112" s="84">
        <f>R112/'סכום נכסי הקרן'!$C$42</f>
        <v>3.2465091266818159E-4</v>
      </c>
    </row>
    <row r="113" spans="2:21">
      <c r="B113" s="76" t="s">
        <v>434</v>
      </c>
      <c r="C113" s="73">
        <v>1126077</v>
      </c>
      <c r="D113" s="86" t="s">
        <v>113</v>
      </c>
      <c r="E113" s="86" t="s">
        <v>291</v>
      </c>
      <c r="F113" s="73" t="s">
        <v>433</v>
      </c>
      <c r="G113" s="86" t="s">
        <v>431</v>
      </c>
      <c r="H113" s="73" t="s">
        <v>409</v>
      </c>
      <c r="I113" s="73" t="s">
        <v>295</v>
      </c>
      <c r="J113" s="73"/>
      <c r="K113" s="83">
        <v>1.1399999998840988</v>
      </c>
      <c r="L113" s="86" t="s">
        <v>122</v>
      </c>
      <c r="M113" s="87">
        <v>3.85E-2</v>
      </c>
      <c r="N113" s="87">
        <v>1.199999999920068E-2</v>
      </c>
      <c r="O113" s="83">
        <v>4261.8519660000002</v>
      </c>
      <c r="P113" s="85">
        <v>117.42</v>
      </c>
      <c r="Q113" s="73"/>
      <c r="R113" s="83">
        <v>5.0042668970000008</v>
      </c>
      <c r="S113" s="84">
        <v>1.7047407864000001E-5</v>
      </c>
      <c r="T113" s="84">
        <f t="shared" si="1"/>
        <v>1.7881172942168749E-3</v>
      </c>
      <c r="U113" s="84">
        <f>R113/'סכום נכסי הקרן'!$C$42</f>
        <v>2.9127349435715264E-4</v>
      </c>
    </row>
    <row r="114" spans="2:21">
      <c r="B114" s="76" t="s">
        <v>435</v>
      </c>
      <c r="C114" s="73">
        <v>6130223</v>
      </c>
      <c r="D114" s="86" t="s">
        <v>113</v>
      </c>
      <c r="E114" s="86" t="s">
        <v>291</v>
      </c>
      <c r="F114" s="73" t="s">
        <v>361</v>
      </c>
      <c r="G114" s="86" t="s">
        <v>315</v>
      </c>
      <c r="H114" s="73" t="s">
        <v>412</v>
      </c>
      <c r="I114" s="73" t="s">
        <v>120</v>
      </c>
      <c r="J114" s="73"/>
      <c r="K114" s="83">
        <v>4.6000000000445205</v>
      </c>
      <c r="L114" s="86" t="s">
        <v>122</v>
      </c>
      <c r="M114" s="87">
        <v>2.4E-2</v>
      </c>
      <c r="N114" s="87">
        <v>2.7700000000274547E-2</v>
      </c>
      <c r="O114" s="83">
        <v>12407.444937</v>
      </c>
      <c r="P114" s="85">
        <v>108.62</v>
      </c>
      <c r="Q114" s="73"/>
      <c r="R114" s="83">
        <v>13.476966119</v>
      </c>
      <c r="S114" s="84">
        <v>1.1512351460222841E-5</v>
      </c>
      <c r="T114" s="84">
        <f t="shared" si="1"/>
        <v>4.8155697301847517E-3</v>
      </c>
      <c r="U114" s="84">
        <f>R114/'סכום נכסי הקרן'!$C$42</f>
        <v>7.8442718895895913E-4</v>
      </c>
    </row>
    <row r="115" spans="2:21">
      <c r="B115" s="76" t="s">
        <v>436</v>
      </c>
      <c r="C115" s="73">
        <v>6130181</v>
      </c>
      <c r="D115" s="86" t="s">
        <v>113</v>
      </c>
      <c r="E115" s="86" t="s">
        <v>291</v>
      </c>
      <c r="F115" s="73" t="s">
        <v>361</v>
      </c>
      <c r="G115" s="86" t="s">
        <v>315</v>
      </c>
      <c r="H115" s="73" t="s">
        <v>412</v>
      </c>
      <c r="I115" s="73" t="s">
        <v>120</v>
      </c>
      <c r="J115" s="73"/>
      <c r="K115" s="83">
        <v>0.74000000537559185</v>
      </c>
      <c r="L115" s="86" t="s">
        <v>122</v>
      </c>
      <c r="M115" s="87">
        <v>3.4799999999999998E-2</v>
      </c>
      <c r="N115" s="87">
        <v>2.2999999964941783E-2</v>
      </c>
      <c r="O115" s="83">
        <v>77.567047000000002</v>
      </c>
      <c r="P115" s="85">
        <v>110.32</v>
      </c>
      <c r="Q115" s="73"/>
      <c r="R115" s="83">
        <v>8.5571971000000024E-2</v>
      </c>
      <c r="S115" s="84">
        <v>5.9568997098594487E-7</v>
      </c>
      <c r="T115" s="84">
        <f t="shared" si="1"/>
        <v>3.0576450935711331E-5</v>
      </c>
      <c r="U115" s="84">
        <f>R115/'סכום נכסי הקרן'!$C$42</f>
        <v>4.9807189594825744E-6</v>
      </c>
    </row>
    <row r="116" spans="2:21">
      <c r="B116" s="76" t="s">
        <v>437</v>
      </c>
      <c r="C116" s="73">
        <v>6130348</v>
      </c>
      <c r="D116" s="86" t="s">
        <v>113</v>
      </c>
      <c r="E116" s="86" t="s">
        <v>291</v>
      </c>
      <c r="F116" s="73" t="s">
        <v>361</v>
      </c>
      <c r="G116" s="86" t="s">
        <v>315</v>
      </c>
      <c r="H116" s="73" t="s">
        <v>412</v>
      </c>
      <c r="I116" s="73" t="s">
        <v>120</v>
      </c>
      <c r="J116" s="73"/>
      <c r="K116" s="83">
        <v>6.7499999996671693</v>
      </c>
      <c r="L116" s="86" t="s">
        <v>122</v>
      </c>
      <c r="M116" s="87">
        <v>1.4999999999999999E-2</v>
      </c>
      <c r="N116" s="87">
        <v>3.1499999998003021E-2</v>
      </c>
      <c r="O116" s="83">
        <v>7972.9665889999997</v>
      </c>
      <c r="P116" s="85">
        <v>94.21</v>
      </c>
      <c r="Q116" s="73"/>
      <c r="R116" s="83">
        <v>7.5113318299999996</v>
      </c>
      <c r="S116" s="84">
        <v>3.0457221573872917E-5</v>
      </c>
      <c r="T116" s="84">
        <f t="shared" si="1"/>
        <v>2.6839380521203812E-3</v>
      </c>
      <c r="U116" s="84">
        <f>R116/'סכום נכסי הקרן'!$C$42</f>
        <v>4.3719727872863805E-4</v>
      </c>
    </row>
    <row r="117" spans="2:21">
      <c r="B117" s="76" t="s">
        <v>438</v>
      </c>
      <c r="C117" s="73">
        <v>1136050</v>
      </c>
      <c r="D117" s="86" t="s">
        <v>113</v>
      </c>
      <c r="E117" s="86" t="s">
        <v>291</v>
      </c>
      <c r="F117" s="73" t="s">
        <v>439</v>
      </c>
      <c r="G117" s="86" t="s">
        <v>431</v>
      </c>
      <c r="H117" s="73" t="s">
        <v>412</v>
      </c>
      <c r="I117" s="73" t="s">
        <v>120</v>
      </c>
      <c r="J117" s="73"/>
      <c r="K117" s="83">
        <v>2.2800000000131488</v>
      </c>
      <c r="L117" s="86" t="s">
        <v>122</v>
      </c>
      <c r="M117" s="87">
        <v>2.4799999999999999E-2</v>
      </c>
      <c r="N117" s="87">
        <v>2.0099999999769903E-2</v>
      </c>
      <c r="O117" s="83">
        <v>5491.2461979999998</v>
      </c>
      <c r="P117" s="85">
        <v>110.8</v>
      </c>
      <c r="Q117" s="73"/>
      <c r="R117" s="83">
        <v>6.0843011139999987</v>
      </c>
      <c r="S117" s="84">
        <v>1.2966765045391288E-5</v>
      </c>
      <c r="T117" s="84">
        <f t="shared" si="1"/>
        <v>2.1740335336007948E-3</v>
      </c>
      <c r="U117" s="84">
        <f>R117/'סכום נכסי הקרן'!$C$42</f>
        <v>3.5413691609020826E-4</v>
      </c>
    </row>
    <row r="118" spans="2:21">
      <c r="B118" s="76" t="s">
        <v>440</v>
      </c>
      <c r="C118" s="73">
        <v>1147602</v>
      </c>
      <c r="D118" s="86" t="s">
        <v>113</v>
      </c>
      <c r="E118" s="86" t="s">
        <v>291</v>
      </c>
      <c r="F118" s="73" t="s">
        <v>441</v>
      </c>
      <c r="G118" s="86" t="s">
        <v>315</v>
      </c>
      <c r="H118" s="73" t="s">
        <v>409</v>
      </c>
      <c r="I118" s="73" t="s">
        <v>295</v>
      </c>
      <c r="J118" s="73"/>
      <c r="K118" s="83">
        <v>2.7300000000772378</v>
      </c>
      <c r="L118" s="86" t="s">
        <v>122</v>
      </c>
      <c r="M118" s="87">
        <v>1.3999999999999999E-2</v>
      </c>
      <c r="N118" s="87">
        <v>2.8900000000585943E-2</v>
      </c>
      <c r="O118" s="83">
        <v>14269.440140999997</v>
      </c>
      <c r="P118" s="85">
        <v>105.25</v>
      </c>
      <c r="Q118" s="73"/>
      <c r="R118" s="83">
        <v>15.018585708</v>
      </c>
      <c r="S118" s="84">
        <v>1.6058339118838619E-5</v>
      </c>
      <c r="T118" s="84">
        <f t="shared" si="1"/>
        <v>5.3664189764243871E-3</v>
      </c>
      <c r="U118" s="84">
        <f>R118/'סכום נכסי הקרן'!$C$42</f>
        <v>8.7415720014734268E-4</v>
      </c>
    </row>
    <row r="119" spans="2:21">
      <c r="B119" s="76" t="s">
        <v>442</v>
      </c>
      <c r="C119" s="73">
        <v>2310399</v>
      </c>
      <c r="D119" s="86" t="s">
        <v>113</v>
      </c>
      <c r="E119" s="86" t="s">
        <v>291</v>
      </c>
      <c r="F119" s="73" t="s">
        <v>305</v>
      </c>
      <c r="G119" s="86" t="s">
        <v>298</v>
      </c>
      <c r="H119" s="73" t="s">
        <v>412</v>
      </c>
      <c r="I119" s="73" t="s">
        <v>120</v>
      </c>
      <c r="J119" s="73"/>
      <c r="K119" s="83">
        <v>3.1200000000376478</v>
      </c>
      <c r="L119" s="86" t="s">
        <v>122</v>
      </c>
      <c r="M119" s="87">
        <v>1.89E-2</v>
      </c>
      <c r="N119" s="87">
        <v>3.3300000001035314E-2</v>
      </c>
      <c r="O119" s="83">
        <v>0.16067600000000001</v>
      </c>
      <c r="P119" s="85">
        <v>5289995</v>
      </c>
      <c r="Q119" s="73"/>
      <c r="R119" s="83">
        <v>8.499777464000001</v>
      </c>
      <c r="S119" s="84">
        <v>2.0084500000000001E-5</v>
      </c>
      <c r="T119" s="84">
        <f t="shared" si="1"/>
        <v>3.0371279936097402E-3</v>
      </c>
      <c r="U119" s="84">
        <f>R119/'סכום נכסי הקרן'!$C$42</f>
        <v>4.9472978443288991E-4</v>
      </c>
    </row>
    <row r="120" spans="2:21">
      <c r="B120" s="76" t="s">
        <v>443</v>
      </c>
      <c r="C120" s="73">
        <v>1191675</v>
      </c>
      <c r="D120" s="86" t="s">
        <v>113</v>
      </c>
      <c r="E120" s="86" t="s">
        <v>291</v>
      </c>
      <c r="F120" s="73" t="s">
        <v>305</v>
      </c>
      <c r="G120" s="86" t="s">
        <v>298</v>
      </c>
      <c r="H120" s="73" t="s">
        <v>412</v>
      </c>
      <c r="I120" s="73" t="s">
        <v>120</v>
      </c>
      <c r="J120" s="73"/>
      <c r="K120" s="83">
        <v>4.7999999998853653</v>
      </c>
      <c r="L120" s="86" t="s">
        <v>122</v>
      </c>
      <c r="M120" s="87">
        <v>3.3099999999999997E-2</v>
      </c>
      <c r="N120" s="87">
        <v>3.6999999999099288E-2</v>
      </c>
      <c r="O120" s="83">
        <v>0.243365</v>
      </c>
      <c r="P120" s="85">
        <v>5018260</v>
      </c>
      <c r="Q120" s="73"/>
      <c r="R120" s="83">
        <v>12.212701243</v>
      </c>
      <c r="S120" s="84">
        <v>1.7347280632974553E-5</v>
      </c>
      <c r="T120" s="84">
        <f t="shared" si="1"/>
        <v>4.363824462440981E-3</v>
      </c>
      <c r="U120" s="84">
        <f>R120/'סכום נכסי הקרן'!$C$42</f>
        <v>7.1084061657883846E-4</v>
      </c>
    </row>
    <row r="121" spans="2:21">
      <c r="B121" s="76" t="s">
        <v>444</v>
      </c>
      <c r="C121" s="73">
        <v>2310266</v>
      </c>
      <c r="D121" s="86" t="s">
        <v>113</v>
      </c>
      <c r="E121" s="86" t="s">
        <v>291</v>
      </c>
      <c r="F121" s="73" t="s">
        <v>305</v>
      </c>
      <c r="G121" s="86" t="s">
        <v>298</v>
      </c>
      <c r="H121" s="73" t="s">
        <v>412</v>
      </c>
      <c r="I121" s="73" t="s">
        <v>120</v>
      </c>
      <c r="J121" s="73"/>
      <c r="K121" s="83">
        <v>0.56000000001812733</v>
      </c>
      <c r="L121" s="86" t="s">
        <v>122</v>
      </c>
      <c r="M121" s="87">
        <v>1.8200000000000001E-2</v>
      </c>
      <c r="N121" s="87">
        <v>2.3799999999637455E-2</v>
      </c>
      <c r="O121" s="83">
        <v>0.16168399999999999</v>
      </c>
      <c r="P121" s="85">
        <v>5459095</v>
      </c>
      <c r="Q121" s="73"/>
      <c r="R121" s="83">
        <v>8.8264753640000002</v>
      </c>
      <c r="S121" s="84">
        <v>1.1377383716839068E-5</v>
      </c>
      <c r="T121" s="84">
        <f t="shared" si="1"/>
        <v>3.1538632071780931E-3</v>
      </c>
      <c r="U121" s="84">
        <f>R121/'סכום נכסי הקרן'!$C$42</f>
        <v>5.137452448171452E-4</v>
      </c>
    </row>
    <row r="122" spans="2:21">
      <c r="B122" s="76" t="s">
        <v>445</v>
      </c>
      <c r="C122" s="73">
        <v>2310290</v>
      </c>
      <c r="D122" s="86" t="s">
        <v>113</v>
      </c>
      <c r="E122" s="86" t="s">
        <v>291</v>
      </c>
      <c r="F122" s="73" t="s">
        <v>305</v>
      </c>
      <c r="G122" s="86" t="s">
        <v>298</v>
      </c>
      <c r="H122" s="73" t="s">
        <v>412</v>
      </c>
      <c r="I122" s="73" t="s">
        <v>120</v>
      </c>
      <c r="J122" s="73"/>
      <c r="K122" s="83">
        <v>1.7199999999505573</v>
      </c>
      <c r="L122" s="86" t="s">
        <v>122</v>
      </c>
      <c r="M122" s="87">
        <v>1.89E-2</v>
      </c>
      <c r="N122" s="87">
        <v>2.9599999999487914E-2</v>
      </c>
      <c r="O122" s="83">
        <v>0.42746299999999998</v>
      </c>
      <c r="P122" s="85">
        <v>5299297</v>
      </c>
      <c r="Q122" s="73"/>
      <c r="R122" s="83">
        <v>22.652546271000002</v>
      </c>
      <c r="S122" s="84">
        <v>1.9610193595742729E-5</v>
      </c>
      <c r="T122" s="84">
        <f t="shared" si="1"/>
        <v>8.0941745472260084E-3</v>
      </c>
      <c r="U122" s="84">
        <f>R122/'סכום נכסי הקרן'!$C$42</f>
        <v>1.318492087701544E-3</v>
      </c>
    </row>
    <row r="123" spans="2:21">
      <c r="B123" s="76" t="s">
        <v>446</v>
      </c>
      <c r="C123" s="73">
        <v>1132927</v>
      </c>
      <c r="D123" s="86" t="s">
        <v>113</v>
      </c>
      <c r="E123" s="86" t="s">
        <v>291</v>
      </c>
      <c r="F123" s="73" t="s">
        <v>447</v>
      </c>
      <c r="G123" s="86" t="s">
        <v>315</v>
      </c>
      <c r="H123" s="73" t="s">
        <v>412</v>
      </c>
      <c r="I123" s="73" t="s">
        <v>120</v>
      </c>
      <c r="J123" s="73"/>
      <c r="K123" s="83">
        <v>1.2800000000869058</v>
      </c>
      <c r="L123" s="86" t="s">
        <v>122</v>
      </c>
      <c r="M123" s="87">
        <v>2.75E-2</v>
      </c>
      <c r="N123" s="87">
        <v>2.19000000036935E-2</v>
      </c>
      <c r="O123" s="83">
        <v>1253.6819740000001</v>
      </c>
      <c r="P123" s="85">
        <v>110.14</v>
      </c>
      <c r="Q123" s="73"/>
      <c r="R123" s="83">
        <v>1.3808053709999999</v>
      </c>
      <c r="S123" s="84">
        <v>4.534399402586369E-6</v>
      </c>
      <c r="T123" s="84">
        <f t="shared" si="1"/>
        <v>4.9338734616908816E-4</v>
      </c>
      <c r="U123" s="84">
        <f>R123/'סכום נכסי הקרן'!$C$42</f>
        <v>8.0369815143034021E-5</v>
      </c>
    </row>
    <row r="124" spans="2:21">
      <c r="B124" s="76" t="s">
        <v>448</v>
      </c>
      <c r="C124" s="73">
        <v>1138973</v>
      </c>
      <c r="D124" s="86" t="s">
        <v>113</v>
      </c>
      <c r="E124" s="86" t="s">
        <v>291</v>
      </c>
      <c r="F124" s="73" t="s">
        <v>447</v>
      </c>
      <c r="G124" s="86" t="s">
        <v>315</v>
      </c>
      <c r="H124" s="73" t="s">
        <v>412</v>
      </c>
      <c r="I124" s="73" t="s">
        <v>120</v>
      </c>
      <c r="J124" s="73"/>
      <c r="K124" s="83">
        <v>4.30000000018671</v>
      </c>
      <c r="L124" s="86" t="s">
        <v>122</v>
      </c>
      <c r="M124" s="87">
        <v>1.9599999999999999E-2</v>
      </c>
      <c r="N124" s="87">
        <v>2.9100000000684606E-2</v>
      </c>
      <c r="O124" s="83">
        <v>9068.4108660000002</v>
      </c>
      <c r="P124" s="85">
        <v>106.31</v>
      </c>
      <c r="Q124" s="73"/>
      <c r="R124" s="83">
        <v>9.6406282740000009</v>
      </c>
      <c r="S124" s="84">
        <v>8.6280231643705523E-6</v>
      </c>
      <c r="T124" s="84">
        <f t="shared" si="1"/>
        <v>3.4447751286387032E-3</v>
      </c>
      <c r="U124" s="84">
        <f>R124/'סכום נכסי הקרן'!$C$42</f>
        <v>5.6113303765827202E-4</v>
      </c>
    </row>
    <row r="125" spans="2:21">
      <c r="B125" s="76" t="s">
        <v>449</v>
      </c>
      <c r="C125" s="73">
        <v>1167147</v>
      </c>
      <c r="D125" s="86" t="s">
        <v>113</v>
      </c>
      <c r="E125" s="86" t="s">
        <v>291</v>
      </c>
      <c r="F125" s="73" t="s">
        <v>447</v>
      </c>
      <c r="G125" s="86" t="s">
        <v>315</v>
      </c>
      <c r="H125" s="73" t="s">
        <v>412</v>
      </c>
      <c r="I125" s="73" t="s">
        <v>120</v>
      </c>
      <c r="J125" s="73"/>
      <c r="K125" s="83">
        <v>6.5400000000581011</v>
      </c>
      <c r="L125" s="86" t="s">
        <v>122</v>
      </c>
      <c r="M125" s="87">
        <v>1.5800000000000002E-2</v>
      </c>
      <c r="N125" s="87">
        <v>2.9600000000420731E-2</v>
      </c>
      <c r="O125" s="83">
        <v>20005.364056999999</v>
      </c>
      <c r="P125" s="85">
        <v>99.8</v>
      </c>
      <c r="Q125" s="73"/>
      <c r="R125" s="83">
        <v>19.965353296</v>
      </c>
      <c r="S125" s="84">
        <v>1.6848753351548104E-5</v>
      </c>
      <c r="T125" s="84">
        <f t="shared" si="1"/>
        <v>7.1339907020405826E-3</v>
      </c>
      <c r="U125" s="84">
        <f>R125/'סכום נכסי הקרן'!$C$42</f>
        <v>1.1620839456199399E-3</v>
      </c>
    </row>
    <row r="126" spans="2:21">
      <c r="B126" s="76" t="s">
        <v>450</v>
      </c>
      <c r="C126" s="73">
        <v>1135417</v>
      </c>
      <c r="D126" s="86" t="s">
        <v>113</v>
      </c>
      <c r="E126" s="86" t="s">
        <v>291</v>
      </c>
      <c r="F126" s="73" t="s">
        <v>451</v>
      </c>
      <c r="G126" s="86" t="s">
        <v>431</v>
      </c>
      <c r="H126" s="73" t="s">
        <v>412</v>
      </c>
      <c r="I126" s="73" t="s">
        <v>120</v>
      </c>
      <c r="J126" s="73"/>
      <c r="K126" s="83">
        <v>3.4400000002245288</v>
      </c>
      <c r="L126" s="86" t="s">
        <v>122</v>
      </c>
      <c r="M126" s="87">
        <v>2.2499999999999999E-2</v>
      </c>
      <c r="N126" s="87">
        <v>2.3399999999750523E-2</v>
      </c>
      <c r="O126" s="83">
        <v>2885.5506719999998</v>
      </c>
      <c r="P126" s="85">
        <v>111.13</v>
      </c>
      <c r="Q126" s="73"/>
      <c r="R126" s="83">
        <v>3.2067123620000002</v>
      </c>
      <c r="S126" s="84">
        <v>7.0531333896180843E-6</v>
      </c>
      <c r="T126" s="84">
        <f t="shared" si="1"/>
        <v>1.1458177491509688E-3</v>
      </c>
      <c r="U126" s="84">
        <f>R126/'סכום נכסי הקרן'!$C$42</f>
        <v>1.8664678249634504E-4</v>
      </c>
    </row>
    <row r="127" spans="2:21">
      <c r="B127" s="76" t="s">
        <v>452</v>
      </c>
      <c r="C127" s="73">
        <v>1140607</v>
      </c>
      <c r="D127" s="86" t="s">
        <v>113</v>
      </c>
      <c r="E127" s="86" t="s">
        <v>291</v>
      </c>
      <c r="F127" s="73" t="s">
        <v>393</v>
      </c>
      <c r="G127" s="86" t="s">
        <v>315</v>
      </c>
      <c r="H127" s="73" t="s">
        <v>409</v>
      </c>
      <c r="I127" s="73" t="s">
        <v>295</v>
      </c>
      <c r="J127" s="73"/>
      <c r="K127" s="83">
        <v>2.6399999999699166</v>
      </c>
      <c r="L127" s="86" t="s">
        <v>122</v>
      </c>
      <c r="M127" s="87">
        <v>2.1499999999999998E-2</v>
      </c>
      <c r="N127" s="87">
        <v>3.6099999999565105E-2</v>
      </c>
      <c r="O127" s="83">
        <v>28527.878821000002</v>
      </c>
      <c r="P127" s="85">
        <v>107.2</v>
      </c>
      <c r="Q127" s="73"/>
      <c r="R127" s="83">
        <v>30.581886353000002</v>
      </c>
      <c r="S127" s="84">
        <v>1.454539869337631E-5</v>
      </c>
      <c r="T127" s="84">
        <f t="shared" si="1"/>
        <v>1.0927474693717226E-2</v>
      </c>
      <c r="U127" s="84">
        <f>R127/'סכום נכסי הקרן'!$C$42</f>
        <v>1.7800195484001236E-3</v>
      </c>
    </row>
    <row r="128" spans="2:21">
      <c r="B128" s="76" t="s">
        <v>453</v>
      </c>
      <c r="C128" s="73">
        <v>1174556</v>
      </c>
      <c r="D128" s="86" t="s">
        <v>113</v>
      </c>
      <c r="E128" s="86" t="s">
        <v>291</v>
      </c>
      <c r="F128" s="73" t="s">
        <v>393</v>
      </c>
      <c r="G128" s="86" t="s">
        <v>315</v>
      </c>
      <c r="H128" s="73" t="s">
        <v>409</v>
      </c>
      <c r="I128" s="73" t="s">
        <v>295</v>
      </c>
      <c r="J128" s="73"/>
      <c r="K128" s="83">
        <v>7.6499999998249031</v>
      </c>
      <c r="L128" s="86" t="s">
        <v>122</v>
      </c>
      <c r="M128" s="87">
        <v>1.15E-2</v>
      </c>
      <c r="N128" s="87">
        <v>3.6699999999260699E-2</v>
      </c>
      <c r="O128" s="83">
        <v>14236.701059999999</v>
      </c>
      <c r="P128" s="85">
        <v>90.26</v>
      </c>
      <c r="Q128" s="73"/>
      <c r="R128" s="83">
        <v>12.850045985000001</v>
      </c>
      <c r="S128" s="84">
        <v>3.0965366292989693E-5</v>
      </c>
      <c r="T128" s="84">
        <f t="shared" si="1"/>
        <v>4.5915595491190318E-3</v>
      </c>
      <c r="U128" s="84">
        <f>R128/'סכום נכסי הקרן'!$C$42</f>
        <v>7.479372850686403E-4</v>
      </c>
    </row>
    <row r="129" spans="2:21">
      <c r="B129" s="76" t="s">
        <v>454</v>
      </c>
      <c r="C129" s="73">
        <v>1158732</v>
      </c>
      <c r="D129" s="86" t="s">
        <v>113</v>
      </c>
      <c r="E129" s="86" t="s">
        <v>291</v>
      </c>
      <c r="F129" s="73" t="s">
        <v>455</v>
      </c>
      <c r="G129" s="86" t="s">
        <v>118</v>
      </c>
      <c r="H129" s="73" t="s">
        <v>456</v>
      </c>
      <c r="I129" s="73" t="s">
        <v>295</v>
      </c>
      <c r="J129" s="73"/>
      <c r="K129" s="83">
        <v>1.8699999976646693</v>
      </c>
      <c r="L129" s="86" t="s">
        <v>122</v>
      </c>
      <c r="M129" s="87">
        <v>1.8500000000000003E-2</v>
      </c>
      <c r="N129" s="87">
        <v>3.6099999955888196E-2</v>
      </c>
      <c r="O129" s="83">
        <v>369.28360900000001</v>
      </c>
      <c r="P129" s="85">
        <v>104.36</v>
      </c>
      <c r="Q129" s="73"/>
      <c r="R129" s="83">
        <v>0.38538436999999998</v>
      </c>
      <c r="S129" s="84">
        <v>4.1717334710775174E-7</v>
      </c>
      <c r="T129" s="84">
        <f t="shared" si="1"/>
        <v>1.3770497679310226E-4</v>
      </c>
      <c r="U129" s="84">
        <f>R129/'סכום נכסי הקרן'!$C$42</f>
        <v>2.2431308007936931E-5</v>
      </c>
    </row>
    <row r="130" spans="2:21">
      <c r="B130" s="76" t="s">
        <v>457</v>
      </c>
      <c r="C130" s="73">
        <v>1191824</v>
      </c>
      <c r="D130" s="86" t="s">
        <v>113</v>
      </c>
      <c r="E130" s="86" t="s">
        <v>291</v>
      </c>
      <c r="F130" s="73" t="s">
        <v>455</v>
      </c>
      <c r="G130" s="86" t="s">
        <v>118</v>
      </c>
      <c r="H130" s="73" t="s">
        <v>456</v>
      </c>
      <c r="I130" s="73" t="s">
        <v>295</v>
      </c>
      <c r="J130" s="73"/>
      <c r="K130" s="83">
        <v>2.5999999999368271</v>
      </c>
      <c r="L130" s="86" t="s">
        <v>122</v>
      </c>
      <c r="M130" s="87">
        <v>3.2000000000000001E-2</v>
      </c>
      <c r="N130" s="87">
        <v>3.5399999999747307E-2</v>
      </c>
      <c r="O130" s="83">
        <v>9422.4221409999991</v>
      </c>
      <c r="P130" s="85">
        <v>100.8</v>
      </c>
      <c r="Q130" s="73"/>
      <c r="R130" s="83">
        <v>9.4978012560000007</v>
      </c>
      <c r="S130" s="84">
        <v>3.4690998641434407E-5</v>
      </c>
      <c r="T130" s="84">
        <f t="shared" si="1"/>
        <v>3.3937403884412272E-3</v>
      </c>
      <c r="U130" s="84">
        <f>R130/'סכום נכסי הקרן'!$C$42</f>
        <v>5.5281978709075896E-4</v>
      </c>
    </row>
    <row r="131" spans="2:21">
      <c r="B131" s="76" t="s">
        <v>458</v>
      </c>
      <c r="C131" s="73">
        <v>1155357</v>
      </c>
      <c r="D131" s="86" t="s">
        <v>113</v>
      </c>
      <c r="E131" s="86" t="s">
        <v>291</v>
      </c>
      <c r="F131" s="73" t="s">
        <v>459</v>
      </c>
      <c r="G131" s="86" t="s">
        <v>118</v>
      </c>
      <c r="H131" s="73" t="s">
        <v>456</v>
      </c>
      <c r="I131" s="73" t="s">
        <v>295</v>
      </c>
      <c r="J131" s="73"/>
      <c r="K131" s="83">
        <v>1</v>
      </c>
      <c r="L131" s="86" t="s">
        <v>122</v>
      </c>
      <c r="M131" s="87">
        <v>3.15E-2</v>
      </c>
      <c r="N131" s="87">
        <v>3.0400000002652861E-2</v>
      </c>
      <c r="O131" s="83">
        <v>4569.5308290000003</v>
      </c>
      <c r="P131" s="85">
        <v>108.89</v>
      </c>
      <c r="Q131" s="73"/>
      <c r="R131" s="83">
        <v>4.9757619420000001</v>
      </c>
      <c r="S131" s="84">
        <v>3.3700352083150035E-5</v>
      </c>
      <c r="T131" s="84">
        <f t="shared" si="1"/>
        <v>1.7779319455823064E-3</v>
      </c>
      <c r="U131" s="84">
        <f>R131/'סכום נכסי הקרן'!$C$42</f>
        <v>2.8961436265609948E-4</v>
      </c>
    </row>
    <row r="132" spans="2:21">
      <c r="B132" s="76" t="s">
        <v>460</v>
      </c>
      <c r="C132" s="73">
        <v>1184779</v>
      </c>
      <c r="D132" s="86" t="s">
        <v>113</v>
      </c>
      <c r="E132" s="86" t="s">
        <v>291</v>
      </c>
      <c r="F132" s="73" t="s">
        <v>459</v>
      </c>
      <c r="G132" s="86" t="s">
        <v>118</v>
      </c>
      <c r="H132" s="73" t="s">
        <v>456</v>
      </c>
      <c r="I132" s="73" t="s">
        <v>295</v>
      </c>
      <c r="J132" s="73"/>
      <c r="K132" s="83">
        <v>2.649999999992148</v>
      </c>
      <c r="L132" s="86" t="s">
        <v>122</v>
      </c>
      <c r="M132" s="87">
        <v>0.01</v>
      </c>
      <c r="N132" s="87">
        <v>3.9100000000047118E-2</v>
      </c>
      <c r="O132" s="83">
        <v>12950.66476</v>
      </c>
      <c r="P132" s="85">
        <v>98.34</v>
      </c>
      <c r="Q132" s="73"/>
      <c r="R132" s="83">
        <v>12.735683933999999</v>
      </c>
      <c r="S132" s="84">
        <v>2.8056640655126843E-5</v>
      </c>
      <c r="T132" s="84">
        <f t="shared" si="1"/>
        <v>4.5506958691027225E-3</v>
      </c>
      <c r="U132" s="84">
        <f>R132/'סכום נכסי הקרן'!$C$42</f>
        <v>7.4128083869952463E-4</v>
      </c>
    </row>
    <row r="133" spans="2:21">
      <c r="B133" s="76" t="s">
        <v>461</v>
      </c>
      <c r="C133" s="73">
        <v>1192442</v>
      </c>
      <c r="D133" s="86" t="s">
        <v>113</v>
      </c>
      <c r="E133" s="86" t="s">
        <v>291</v>
      </c>
      <c r="F133" s="73" t="s">
        <v>459</v>
      </c>
      <c r="G133" s="86" t="s">
        <v>118</v>
      </c>
      <c r="H133" s="73" t="s">
        <v>456</v>
      </c>
      <c r="I133" s="73" t="s">
        <v>295</v>
      </c>
      <c r="J133" s="73"/>
      <c r="K133" s="83">
        <v>3.6999999998388833</v>
      </c>
      <c r="L133" s="86" t="s">
        <v>122</v>
      </c>
      <c r="M133" s="87">
        <v>3.2300000000000002E-2</v>
      </c>
      <c r="N133" s="87">
        <v>3.9799999997744362E-2</v>
      </c>
      <c r="O133" s="83">
        <v>6261.7763999999997</v>
      </c>
      <c r="P133" s="85">
        <v>99.12</v>
      </c>
      <c r="Q133" s="73"/>
      <c r="R133" s="83">
        <v>6.2066727300000002</v>
      </c>
      <c r="S133" s="84">
        <v>2.4555985882352939E-5</v>
      </c>
      <c r="T133" s="84">
        <f t="shared" si="1"/>
        <v>2.2177591796134094E-3</v>
      </c>
      <c r="U133" s="84">
        <f>R133/'סכום נכסי הקרן'!$C$42</f>
        <v>3.6125955941361293E-4</v>
      </c>
    </row>
    <row r="134" spans="2:21">
      <c r="B134" s="76" t="s">
        <v>462</v>
      </c>
      <c r="C134" s="73">
        <v>1139849</v>
      </c>
      <c r="D134" s="86" t="s">
        <v>113</v>
      </c>
      <c r="E134" s="86" t="s">
        <v>291</v>
      </c>
      <c r="F134" s="73" t="s">
        <v>463</v>
      </c>
      <c r="G134" s="86" t="s">
        <v>315</v>
      </c>
      <c r="H134" s="73" t="s">
        <v>464</v>
      </c>
      <c r="I134" s="73" t="s">
        <v>120</v>
      </c>
      <c r="J134" s="73"/>
      <c r="K134" s="83">
        <v>2.4599999999589635</v>
      </c>
      <c r="L134" s="86" t="s">
        <v>122</v>
      </c>
      <c r="M134" s="87">
        <v>2.5000000000000001E-2</v>
      </c>
      <c r="N134" s="87">
        <v>3.3199999999552338E-2</v>
      </c>
      <c r="O134" s="83">
        <v>4925.7214979999999</v>
      </c>
      <c r="P134" s="85">
        <v>108.84</v>
      </c>
      <c r="Q134" s="73"/>
      <c r="R134" s="83">
        <v>5.361155407</v>
      </c>
      <c r="S134" s="84">
        <v>1.3848977999677103E-5</v>
      </c>
      <c r="T134" s="84">
        <f t="shared" si="1"/>
        <v>1.9156401721874441E-3</v>
      </c>
      <c r="U134" s="84">
        <f>R134/'סכום נכסי הקרן'!$C$42</f>
        <v>3.1204620003876519E-4</v>
      </c>
    </row>
    <row r="135" spans="2:21">
      <c r="B135" s="76" t="s">
        <v>465</v>
      </c>
      <c r="C135" s="73">
        <v>1142629</v>
      </c>
      <c r="D135" s="86" t="s">
        <v>113</v>
      </c>
      <c r="E135" s="86" t="s">
        <v>291</v>
      </c>
      <c r="F135" s="73" t="s">
        <v>463</v>
      </c>
      <c r="G135" s="86" t="s">
        <v>315</v>
      </c>
      <c r="H135" s="73" t="s">
        <v>464</v>
      </c>
      <c r="I135" s="73" t="s">
        <v>120</v>
      </c>
      <c r="J135" s="73"/>
      <c r="K135" s="83">
        <v>5.4200000002985078</v>
      </c>
      <c r="L135" s="86" t="s">
        <v>122</v>
      </c>
      <c r="M135" s="87">
        <v>1.9E-2</v>
      </c>
      <c r="N135" s="87">
        <v>3.8600000003239127E-2</v>
      </c>
      <c r="O135" s="83">
        <v>6348.7926029999999</v>
      </c>
      <c r="P135" s="85">
        <v>99.2</v>
      </c>
      <c r="Q135" s="73"/>
      <c r="R135" s="83">
        <v>6.2980024359999991</v>
      </c>
      <c r="S135" s="84">
        <v>2.1124674351126395E-5</v>
      </c>
      <c r="T135" s="84">
        <f t="shared" si="1"/>
        <v>2.2503929759587326E-3</v>
      </c>
      <c r="U135" s="84">
        <f>R135/'סכום נכסי הקרן'!$C$42</f>
        <v>3.6657540749940922E-4</v>
      </c>
    </row>
    <row r="136" spans="2:21">
      <c r="B136" s="76" t="s">
        <v>466</v>
      </c>
      <c r="C136" s="73">
        <v>1183151</v>
      </c>
      <c r="D136" s="86" t="s">
        <v>113</v>
      </c>
      <c r="E136" s="86" t="s">
        <v>291</v>
      </c>
      <c r="F136" s="73" t="s">
        <v>463</v>
      </c>
      <c r="G136" s="86" t="s">
        <v>315</v>
      </c>
      <c r="H136" s="73" t="s">
        <v>464</v>
      </c>
      <c r="I136" s="73" t="s">
        <v>120</v>
      </c>
      <c r="J136" s="73"/>
      <c r="K136" s="83">
        <v>7.1900000001607136</v>
      </c>
      <c r="L136" s="86" t="s">
        <v>122</v>
      </c>
      <c r="M136" s="87">
        <v>3.9000000000000003E-3</v>
      </c>
      <c r="N136" s="87">
        <v>4.1899999999716393E-2</v>
      </c>
      <c r="O136" s="83">
        <v>6575.8270510000002</v>
      </c>
      <c r="P136" s="85">
        <v>80.430000000000007</v>
      </c>
      <c r="Q136" s="73"/>
      <c r="R136" s="83">
        <v>5.2889374849999991</v>
      </c>
      <c r="S136" s="84">
        <v>2.7982242770212767E-5</v>
      </c>
      <c r="T136" s="84">
        <f t="shared" si="1"/>
        <v>1.8898353704175743E-3</v>
      </c>
      <c r="U136" s="84">
        <f>R136/'סכום נכסי הקרן'!$C$42</f>
        <v>3.0784275387390076E-4</v>
      </c>
    </row>
    <row r="137" spans="2:21">
      <c r="B137" s="76" t="s">
        <v>467</v>
      </c>
      <c r="C137" s="73">
        <v>1177526</v>
      </c>
      <c r="D137" s="86" t="s">
        <v>113</v>
      </c>
      <c r="E137" s="86" t="s">
        <v>291</v>
      </c>
      <c r="F137" s="73" t="s">
        <v>468</v>
      </c>
      <c r="G137" s="86" t="s">
        <v>469</v>
      </c>
      <c r="H137" s="73" t="s">
        <v>456</v>
      </c>
      <c r="I137" s="73" t="s">
        <v>295</v>
      </c>
      <c r="J137" s="73"/>
      <c r="K137" s="83">
        <v>4.4999999994654818</v>
      </c>
      <c r="L137" s="86" t="s">
        <v>122</v>
      </c>
      <c r="M137" s="87">
        <v>7.4999999999999997E-3</v>
      </c>
      <c r="N137" s="87">
        <v>4.5299999993906492E-2</v>
      </c>
      <c r="O137" s="83">
        <v>4118.5354859999998</v>
      </c>
      <c r="P137" s="85">
        <v>90.85</v>
      </c>
      <c r="Q137" s="73"/>
      <c r="R137" s="83">
        <v>3.7416895760000002</v>
      </c>
      <c r="S137" s="84">
        <v>7.8365600604314684E-6</v>
      </c>
      <c r="T137" s="84">
        <f t="shared" si="1"/>
        <v>1.3369750211459604E-3</v>
      </c>
      <c r="U137" s="84">
        <f>R137/'סכום נכסי הקרן'!$C$42</f>
        <v>2.1778514616288915E-4</v>
      </c>
    </row>
    <row r="138" spans="2:21">
      <c r="B138" s="76" t="s">
        <v>470</v>
      </c>
      <c r="C138" s="73">
        <v>1184555</v>
      </c>
      <c r="D138" s="86" t="s">
        <v>113</v>
      </c>
      <c r="E138" s="86" t="s">
        <v>291</v>
      </c>
      <c r="F138" s="73" t="s">
        <v>468</v>
      </c>
      <c r="G138" s="86" t="s">
        <v>469</v>
      </c>
      <c r="H138" s="73" t="s">
        <v>456</v>
      </c>
      <c r="I138" s="73" t="s">
        <v>295</v>
      </c>
      <c r="J138" s="73"/>
      <c r="K138" s="83">
        <v>5.5499999999889758</v>
      </c>
      <c r="L138" s="86" t="s">
        <v>122</v>
      </c>
      <c r="M138" s="87">
        <v>7.4999999999999997E-3</v>
      </c>
      <c r="N138" s="87">
        <v>4.5700000000176398E-2</v>
      </c>
      <c r="O138" s="83">
        <v>21172.694775</v>
      </c>
      <c r="P138" s="85">
        <v>85.68</v>
      </c>
      <c r="Q138" s="73"/>
      <c r="R138" s="83">
        <v>18.140764923999999</v>
      </c>
      <c r="S138" s="84">
        <v>2.4399279955609796E-5</v>
      </c>
      <c r="T138" s="84">
        <f t="shared" si="1"/>
        <v>6.4820314660621638E-3</v>
      </c>
      <c r="U138" s="84">
        <f>R138/'סכום נכסי הקרן'!$C$42</f>
        <v>1.0558837285223129E-3</v>
      </c>
    </row>
    <row r="139" spans="2:21">
      <c r="B139" s="76" t="s">
        <v>471</v>
      </c>
      <c r="C139" s="73">
        <v>1130632</v>
      </c>
      <c r="D139" s="86" t="s">
        <v>113</v>
      </c>
      <c r="E139" s="86" t="s">
        <v>291</v>
      </c>
      <c r="F139" s="73" t="s">
        <v>441</v>
      </c>
      <c r="G139" s="86" t="s">
        <v>315</v>
      </c>
      <c r="H139" s="73" t="s">
        <v>456</v>
      </c>
      <c r="I139" s="73" t="s">
        <v>295</v>
      </c>
      <c r="J139" s="73"/>
      <c r="K139" s="83">
        <v>1.0799999884591043</v>
      </c>
      <c r="L139" s="86" t="s">
        <v>122</v>
      </c>
      <c r="M139" s="87">
        <v>3.4500000000000003E-2</v>
      </c>
      <c r="N139" s="87">
        <v>2.1199999826886567E-2</v>
      </c>
      <c r="O139" s="83">
        <v>62.135809000000002</v>
      </c>
      <c r="P139" s="85">
        <v>111.56</v>
      </c>
      <c r="Q139" s="73"/>
      <c r="R139" s="83">
        <v>6.9318709999999992E-2</v>
      </c>
      <c r="S139" s="84">
        <v>4.8077781541227413E-7</v>
      </c>
      <c r="T139" s="84">
        <f t="shared" si="1"/>
        <v>2.4768859598218226E-5</v>
      </c>
      <c r="U139" s="84">
        <f>R139/'סכום נכסי הקרן'!$C$42</f>
        <v>4.0346974495173686E-6</v>
      </c>
    </row>
    <row r="140" spans="2:21">
      <c r="B140" s="76" t="s">
        <v>472</v>
      </c>
      <c r="C140" s="73">
        <v>1138668</v>
      </c>
      <c r="D140" s="86" t="s">
        <v>113</v>
      </c>
      <c r="E140" s="86" t="s">
        <v>291</v>
      </c>
      <c r="F140" s="73" t="s">
        <v>441</v>
      </c>
      <c r="G140" s="86" t="s">
        <v>315</v>
      </c>
      <c r="H140" s="73" t="s">
        <v>456</v>
      </c>
      <c r="I140" s="73" t="s">
        <v>295</v>
      </c>
      <c r="J140" s="73"/>
      <c r="K140" s="83">
        <v>1.9400000029501299</v>
      </c>
      <c r="L140" s="86" t="s">
        <v>122</v>
      </c>
      <c r="M140" s="87">
        <v>2.0499999999999997E-2</v>
      </c>
      <c r="N140" s="87">
        <v>4.2299999985249352E-2</v>
      </c>
      <c r="O140" s="83">
        <v>127.323915</v>
      </c>
      <c r="P140" s="85">
        <v>106.49</v>
      </c>
      <c r="Q140" s="73"/>
      <c r="R140" s="83">
        <v>0.13558724</v>
      </c>
      <c r="S140" s="84">
        <v>3.0363692769704624E-7</v>
      </c>
      <c r="T140" s="84">
        <f t="shared" ref="T140:T202" si="2">IFERROR(R140/$R$11,0)</f>
        <v>4.8447833360862006E-5</v>
      </c>
      <c r="U140" s="84">
        <f>R140/'סכום נכסי הקרן'!$C$42</f>
        <v>7.8918590870357991E-6</v>
      </c>
    </row>
    <row r="141" spans="2:21">
      <c r="B141" s="76" t="s">
        <v>473</v>
      </c>
      <c r="C141" s="73">
        <v>1141696</v>
      </c>
      <c r="D141" s="86" t="s">
        <v>113</v>
      </c>
      <c r="E141" s="86" t="s">
        <v>291</v>
      </c>
      <c r="F141" s="73" t="s">
        <v>441</v>
      </c>
      <c r="G141" s="86" t="s">
        <v>315</v>
      </c>
      <c r="H141" s="73" t="s">
        <v>456</v>
      </c>
      <c r="I141" s="73" t="s">
        <v>295</v>
      </c>
      <c r="J141" s="73"/>
      <c r="K141" s="83">
        <v>2.6700000000015325</v>
      </c>
      <c r="L141" s="86" t="s">
        <v>122</v>
      </c>
      <c r="M141" s="87">
        <v>2.0499999999999997E-2</v>
      </c>
      <c r="N141" s="87">
        <v>4.3800000001747288E-2</v>
      </c>
      <c r="O141" s="83">
        <v>6268.0444580000003</v>
      </c>
      <c r="P141" s="85">
        <v>104.09</v>
      </c>
      <c r="Q141" s="73"/>
      <c r="R141" s="83">
        <v>6.5244074970000003</v>
      </c>
      <c r="S141" s="84">
        <v>8.1818847677997048E-6</v>
      </c>
      <c r="T141" s="84">
        <f t="shared" si="2"/>
        <v>2.331291699668898E-3</v>
      </c>
      <c r="U141" s="84">
        <f>R141/'סכום נכסי הקרן'!$C$42</f>
        <v>3.7975332039153501E-4</v>
      </c>
    </row>
    <row r="142" spans="2:21">
      <c r="B142" s="76" t="s">
        <v>474</v>
      </c>
      <c r="C142" s="73">
        <v>1165141</v>
      </c>
      <c r="D142" s="86" t="s">
        <v>113</v>
      </c>
      <c r="E142" s="86" t="s">
        <v>291</v>
      </c>
      <c r="F142" s="73" t="s">
        <v>441</v>
      </c>
      <c r="G142" s="86" t="s">
        <v>315</v>
      </c>
      <c r="H142" s="73" t="s">
        <v>456</v>
      </c>
      <c r="I142" s="73" t="s">
        <v>295</v>
      </c>
      <c r="J142" s="73"/>
      <c r="K142" s="83">
        <v>5.7400000000454483</v>
      </c>
      <c r="L142" s="86" t="s">
        <v>122</v>
      </c>
      <c r="M142" s="87">
        <v>8.3999999999999995E-3</v>
      </c>
      <c r="N142" s="87">
        <v>4.5500000000568093E-2</v>
      </c>
      <c r="O142" s="83">
        <v>5974.706995999999</v>
      </c>
      <c r="P142" s="85">
        <v>88.4</v>
      </c>
      <c r="Q142" s="73"/>
      <c r="R142" s="83">
        <v>5.2807520739999996</v>
      </c>
      <c r="S142" s="84">
        <v>8.8220233129596352E-6</v>
      </c>
      <c r="T142" s="84">
        <f t="shared" si="2"/>
        <v>1.8869105713869418E-3</v>
      </c>
      <c r="U142" s="84">
        <f>R142/'סכום נכסי הקרן'!$C$42</f>
        <v>3.0736632179827574E-4</v>
      </c>
    </row>
    <row r="143" spans="2:21">
      <c r="B143" s="76" t="s">
        <v>475</v>
      </c>
      <c r="C143" s="73">
        <v>1178367</v>
      </c>
      <c r="D143" s="86" t="s">
        <v>113</v>
      </c>
      <c r="E143" s="86" t="s">
        <v>291</v>
      </c>
      <c r="F143" s="73" t="s">
        <v>441</v>
      </c>
      <c r="G143" s="86" t="s">
        <v>315</v>
      </c>
      <c r="H143" s="73" t="s">
        <v>456</v>
      </c>
      <c r="I143" s="73" t="s">
        <v>295</v>
      </c>
      <c r="J143" s="73"/>
      <c r="K143" s="83">
        <v>6.5399999993241353</v>
      </c>
      <c r="L143" s="86" t="s">
        <v>122</v>
      </c>
      <c r="M143" s="87">
        <v>5.0000000000000001E-3</v>
      </c>
      <c r="N143" s="87">
        <v>3.7899999995118755E-2</v>
      </c>
      <c r="O143" s="83">
        <v>1536.6069560000001</v>
      </c>
      <c r="P143" s="85">
        <v>86.66</v>
      </c>
      <c r="Q143" s="73"/>
      <c r="R143" s="83">
        <v>1.3316236349999997</v>
      </c>
      <c r="S143" s="84">
        <v>8.5305064764049233E-6</v>
      </c>
      <c r="T143" s="84">
        <f t="shared" si="2"/>
        <v>4.7581380053067908E-4</v>
      </c>
      <c r="U143" s="84">
        <f>R143/'סכום נכסי הקרן'!$C$42</f>
        <v>7.7507190827001053E-5</v>
      </c>
    </row>
    <row r="144" spans="2:21">
      <c r="B144" s="76" t="s">
        <v>476</v>
      </c>
      <c r="C144" s="73">
        <v>1178375</v>
      </c>
      <c r="D144" s="86" t="s">
        <v>113</v>
      </c>
      <c r="E144" s="86" t="s">
        <v>291</v>
      </c>
      <c r="F144" s="73" t="s">
        <v>441</v>
      </c>
      <c r="G144" s="86" t="s">
        <v>315</v>
      </c>
      <c r="H144" s="73" t="s">
        <v>456</v>
      </c>
      <c r="I144" s="73" t="s">
        <v>295</v>
      </c>
      <c r="J144" s="73"/>
      <c r="K144" s="83">
        <v>6.390000000826328</v>
      </c>
      <c r="L144" s="86" t="s">
        <v>122</v>
      </c>
      <c r="M144" s="87">
        <v>9.7000000000000003E-3</v>
      </c>
      <c r="N144" s="87">
        <v>4.5200000005029821E-2</v>
      </c>
      <c r="O144" s="83">
        <v>4546.9684239999997</v>
      </c>
      <c r="P144" s="85">
        <v>85.7</v>
      </c>
      <c r="Q144" s="73"/>
      <c r="R144" s="83">
        <v>3.8967522020000005</v>
      </c>
      <c r="S144" s="84">
        <v>1.0902569564307803E-5</v>
      </c>
      <c r="T144" s="84">
        <f t="shared" si="2"/>
        <v>1.392381770814629E-3</v>
      </c>
      <c r="U144" s="84">
        <f>R144/'סכום נכסי הקרן'!$C$42</f>
        <v>2.2681057063541132E-4</v>
      </c>
    </row>
    <row r="145" spans="2:21">
      <c r="B145" s="76" t="s">
        <v>477</v>
      </c>
      <c r="C145" s="73">
        <v>1171214</v>
      </c>
      <c r="D145" s="86" t="s">
        <v>113</v>
      </c>
      <c r="E145" s="86" t="s">
        <v>291</v>
      </c>
      <c r="F145" s="73" t="s">
        <v>478</v>
      </c>
      <c r="G145" s="86" t="s">
        <v>479</v>
      </c>
      <c r="H145" s="73" t="s">
        <v>464</v>
      </c>
      <c r="I145" s="73" t="s">
        <v>120</v>
      </c>
      <c r="J145" s="73"/>
      <c r="K145" s="83">
        <v>1.529999999933616</v>
      </c>
      <c r="L145" s="86" t="s">
        <v>122</v>
      </c>
      <c r="M145" s="87">
        <v>1.8500000000000003E-2</v>
      </c>
      <c r="N145" s="87">
        <v>3.7499999998831267E-2</v>
      </c>
      <c r="O145" s="83">
        <v>10049.170131999999</v>
      </c>
      <c r="P145" s="85">
        <v>106.43</v>
      </c>
      <c r="Q145" s="73"/>
      <c r="R145" s="83">
        <v>10.695332107</v>
      </c>
      <c r="S145" s="84">
        <v>1.4341206376298663E-5</v>
      </c>
      <c r="T145" s="84">
        <f t="shared" si="2"/>
        <v>3.8216403524329659E-3</v>
      </c>
      <c r="U145" s="84">
        <f>R145/'סכום נכסי הקרן'!$C$42</f>
        <v>6.2252210368389906E-4</v>
      </c>
    </row>
    <row r="146" spans="2:21">
      <c r="B146" s="76" t="s">
        <v>480</v>
      </c>
      <c r="C146" s="73">
        <v>1175660</v>
      </c>
      <c r="D146" s="86" t="s">
        <v>113</v>
      </c>
      <c r="E146" s="86" t="s">
        <v>291</v>
      </c>
      <c r="F146" s="73" t="s">
        <v>478</v>
      </c>
      <c r="G146" s="86" t="s">
        <v>479</v>
      </c>
      <c r="H146" s="73" t="s">
        <v>464</v>
      </c>
      <c r="I146" s="73" t="s">
        <v>120</v>
      </c>
      <c r="J146" s="73"/>
      <c r="K146" s="83">
        <v>1.3800000000236148</v>
      </c>
      <c r="L146" s="86" t="s">
        <v>122</v>
      </c>
      <c r="M146" s="87">
        <v>0.01</v>
      </c>
      <c r="N146" s="87">
        <v>4.5199999998976691E-2</v>
      </c>
      <c r="O146" s="83">
        <v>9862.3010740000009</v>
      </c>
      <c r="P146" s="85">
        <v>103.05</v>
      </c>
      <c r="Q146" s="73"/>
      <c r="R146" s="83">
        <v>10.163100602</v>
      </c>
      <c r="S146" s="84">
        <v>1.0367354982939022E-5</v>
      </c>
      <c r="T146" s="84">
        <f t="shared" si="2"/>
        <v>3.6314641731432272E-3</v>
      </c>
      <c r="U146" s="84">
        <f>R146/'סכום נכסי הקרן'!$C$42</f>
        <v>5.9154355408630422E-4</v>
      </c>
    </row>
    <row r="147" spans="2:21">
      <c r="B147" s="76" t="s">
        <v>481</v>
      </c>
      <c r="C147" s="73">
        <v>1182831</v>
      </c>
      <c r="D147" s="86" t="s">
        <v>113</v>
      </c>
      <c r="E147" s="86" t="s">
        <v>291</v>
      </c>
      <c r="F147" s="73" t="s">
        <v>478</v>
      </c>
      <c r="G147" s="86" t="s">
        <v>479</v>
      </c>
      <c r="H147" s="73" t="s">
        <v>464</v>
      </c>
      <c r="I147" s="73" t="s">
        <v>120</v>
      </c>
      <c r="J147" s="73"/>
      <c r="K147" s="83">
        <v>4.3699999998910304</v>
      </c>
      <c r="L147" s="86" t="s">
        <v>122</v>
      </c>
      <c r="M147" s="87">
        <v>0.01</v>
      </c>
      <c r="N147" s="87">
        <v>5.1899999998899771E-2</v>
      </c>
      <c r="O147" s="83">
        <v>21375.099082000001</v>
      </c>
      <c r="P147" s="85">
        <v>88.87</v>
      </c>
      <c r="Q147" s="73"/>
      <c r="R147" s="83">
        <v>18.996050410999999</v>
      </c>
      <c r="S147" s="84">
        <v>1.8052408819500397E-5</v>
      </c>
      <c r="T147" s="84">
        <f t="shared" si="2"/>
        <v>6.7876408194949773E-3</v>
      </c>
      <c r="U147" s="84">
        <f>R147/'סכום נכסי הקרן'!$C$42</f>
        <v>1.105665644155309E-3</v>
      </c>
    </row>
    <row r="148" spans="2:21">
      <c r="B148" s="76" t="s">
        <v>482</v>
      </c>
      <c r="C148" s="73">
        <v>1191659</v>
      </c>
      <c r="D148" s="86" t="s">
        <v>113</v>
      </c>
      <c r="E148" s="86" t="s">
        <v>291</v>
      </c>
      <c r="F148" s="73" t="s">
        <v>478</v>
      </c>
      <c r="G148" s="86" t="s">
        <v>479</v>
      </c>
      <c r="H148" s="73" t="s">
        <v>464</v>
      </c>
      <c r="I148" s="73" t="s">
        <v>120</v>
      </c>
      <c r="J148" s="73"/>
      <c r="K148" s="83">
        <v>3.039999999908678</v>
      </c>
      <c r="L148" s="86" t="s">
        <v>122</v>
      </c>
      <c r="M148" s="87">
        <v>3.5400000000000001E-2</v>
      </c>
      <c r="N148" s="87">
        <v>4.789999999874086E-2</v>
      </c>
      <c r="O148" s="83">
        <v>14808.254999999999</v>
      </c>
      <c r="P148" s="85">
        <v>97.61</v>
      </c>
      <c r="Q148" s="73"/>
      <c r="R148" s="83">
        <v>14.454337757999999</v>
      </c>
      <c r="S148" s="84">
        <v>2.1554642581621811E-5</v>
      </c>
      <c r="T148" s="84">
        <f t="shared" si="2"/>
        <v>5.1648027280531686E-3</v>
      </c>
      <c r="U148" s="84">
        <f>R148/'סכום נכסי הקרן'!$C$42</f>
        <v>8.4131513247527546E-4</v>
      </c>
    </row>
    <row r="149" spans="2:21">
      <c r="B149" s="76" t="s">
        <v>483</v>
      </c>
      <c r="C149" s="73">
        <v>1139542</v>
      </c>
      <c r="D149" s="86" t="s">
        <v>113</v>
      </c>
      <c r="E149" s="86" t="s">
        <v>291</v>
      </c>
      <c r="F149" s="73" t="s">
        <v>484</v>
      </c>
      <c r="G149" s="86" t="s">
        <v>325</v>
      </c>
      <c r="H149" s="73" t="s">
        <v>456</v>
      </c>
      <c r="I149" s="73" t="s">
        <v>295</v>
      </c>
      <c r="J149" s="73"/>
      <c r="K149" s="83">
        <v>3.0299999996088691</v>
      </c>
      <c r="L149" s="86" t="s">
        <v>122</v>
      </c>
      <c r="M149" s="87">
        <v>1.9400000000000001E-2</v>
      </c>
      <c r="N149" s="87">
        <v>2.4699999994598668E-2</v>
      </c>
      <c r="O149" s="83">
        <v>1480.0272070000001</v>
      </c>
      <c r="P149" s="85">
        <v>108.83</v>
      </c>
      <c r="Q149" s="73"/>
      <c r="R149" s="83">
        <v>1.6107135209999999</v>
      </c>
      <c r="S149" s="84">
        <v>4.0947335802410455E-6</v>
      </c>
      <c r="T149" s="84">
        <f t="shared" si="2"/>
        <v>5.7553778849318935E-4</v>
      </c>
      <c r="U149" s="84">
        <f>R149/'סכום נכסי הקרן'!$C$42</f>
        <v>9.3751625428139675E-5</v>
      </c>
    </row>
    <row r="150" spans="2:21">
      <c r="B150" s="76" t="s">
        <v>485</v>
      </c>
      <c r="C150" s="73">
        <v>1142595</v>
      </c>
      <c r="D150" s="86" t="s">
        <v>113</v>
      </c>
      <c r="E150" s="86" t="s">
        <v>291</v>
      </c>
      <c r="F150" s="73" t="s">
        <v>484</v>
      </c>
      <c r="G150" s="86" t="s">
        <v>325</v>
      </c>
      <c r="H150" s="73" t="s">
        <v>456</v>
      </c>
      <c r="I150" s="73" t="s">
        <v>295</v>
      </c>
      <c r="J150" s="73"/>
      <c r="K150" s="83">
        <v>4.000000000054075</v>
      </c>
      <c r="L150" s="86" t="s">
        <v>122</v>
      </c>
      <c r="M150" s="87">
        <v>1.23E-2</v>
      </c>
      <c r="N150" s="87">
        <v>2.6300000000400149E-2</v>
      </c>
      <c r="O150" s="83">
        <v>17756.208758000001</v>
      </c>
      <c r="P150" s="85">
        <v>104.15</v>
      </c>
      <c r="Q150" s="73"/>
      <c r="R150" s="83">
        <v>18.493090801999998</v>
      </c>
      <c r="S150" s="84">
        <v>1.3962879594153593E-5</v>
      </c>
      <c r="T150" s="84">
        <f t="shared" si="2"/>
        <v>6.6079240310709603E-3</v>
      </c>
      <c r="U150" s="84">
        <f>R150/'סכום נכסי הקרן'!$C$42</f>
        <v>1.0763908660810697E-3</v>
      </c>
    </row>
    <row r="151" spans="2:21">
      <c r="B151" s="76" t="s">
        <v>486</v>
      </c>
      <c r="C151" s="73">
        <v>1820190</v>
      </c>
      <c r="D151" s="86" t="s">
        <v>113</v>
      </c>
      <c r="E151" s="86" t="s">
        <v>291</v>
      </c>
      <c r="F151" s="73" t="s">
        <v>487</v>
      </c>
      <c r="G151" s="86" t="s">
        <v>488</v>
      </c>
      <c r="H151" s="73" t="s">
        <v>489</v>
      </c>
      <c r="I151" s="73" t="s">
        <v>120</v>
      </c>
      <c r="J151" s="73"/>
      <c r="K151" s="83">
        <v>1.2</v>
      </c>
      <c r="L151" s="86" t="s">
        <v>122</v>
      </c>
      <c r="M151" s="87">
        <v>4.6500000000000007E-2</v>
      </c>
      <c r="N151" s="87">
        <v>5.091743119266056E-2</v>
      </c>
      <c r="O151" s="83">
        <v>9.7E-5</v>
      </c>
      <c r="P151" s="85">
        <v>110.23</v>
      </c>
      <c r="Q151" s="73"/>
      <c r="R151" s="83">
        <v>1.09E-7</v>
      </c>
      <c r="S151" s="84">
        <v>2.2559545571677491E-13</v>
      </c>
      <c r="T151" s="84">
        <f t="shared" si="2"/>
        <v>3.8947719832146139E-11</v>
      </c>
      <c r="U151" s="84">
        <f>R151/'סכום נכסי הקרן'!$C$42</f>
        <v>6.3443480410612547E-12</v>
      </c>
    </row>
    <row r="152" spans="2:21">
      <c r="B152" s="76" t="s">
        <v>490</v>
      </c>
      <c r="C152" s="73">
        <v>1142231</v>
      </c>
      <c r="D152" s="86" t="s">
        <v>113</v>
      </c>
      <c r="E152" s="86" t="s">
        <v>291</v>
      </c>
      <c r="F152" s="73" t="s">
        <v>491</v>
      </c>
      <c r="G152" s="86" t="s">
        <v>488</v>
      </c>
      <c r="H152" s="73" t="s">
        <v>489</v>
      </c>
      <c r="I152" s="73" t="s">
        <v>120</v>
      </c>
      <c r="J152" s="73"/>
      <c r="K152" s="83">
        <v>2.8599999997707632</v>
      </c>
      <c r="L152" s="86" t="s">
        <v>122</v>
      </c>
      <c r="M152" s="87">
        <v>2.5699999999999997E-2</v>
      </c>
      <c r="N152" s="87">
        <v>4.5899999995968589E-2</v>
      </c>
      <c r="O152" s="83">
        <v>4808.3114779999996</v>
      </c>
      <c r="P152" s="85">
        <v>105.24</v>
      </c>
      <c r="Q152" s="73"/>
      <c r="R152" s="83">
        <v>5.0602667559999999</v>
      </c>
      <c r="S152" s="84">
        <v>4.0429628440636575E-6</v>
      </c>
      <c r="T152" s="84">
        <f t="shared" si="2"/>
        <v>1.80812708154689E-3</v>
      </c>
      <c r="U152" s="84">
        <f>R152/'סכום נכסי הקרן'!$C$42</f>
        <v>2.9453296771262376E-4</v>
      </c>
    </row>
    <row r="153" spans="2:21">
      <c r="B153" s="76" t="s">
        <v>492</v>
      </c>
      <c r="C153" s="73">
        <v>1171628</v>
      </c>
      <c r="D153" s="86" t="s">
        <v>113</v>
      </c>
      <c r="E153" s="86" t="s">
        <v>291</v>
      </c>
      <c r="F153" s="73" t="s">
        <v>491</v>
      </c>
      <c r="G153" s="86" t="s">
        <v>488</v>
      </c>
      <c r="H153" s="73" t="s">
        <v>489</v>
      </c>
      <c r="I153" s="73" t="s">
        <v>120</v>
      </c>
      <c r="J153" s="73"/>
      <c r="K153" s="83">
        <v>1.7299999988507129</v>
      </c>
      <c r="L153" s="86" t="s">
        <v>122</v>
      </c>
      <c r="M153" s="87">
        <v>1.2199999999999999E-2</v>
      </c>
      <c r="N153" s="87">
        <v>3.8699999977855198E-2</v>
      </c>
      <c r="O153" s="83">
        <v>682.50020300000006</v>
      </c>
      <c r="P153" s="85">
        <v>104.54</v>
      </c>
      <c r="Q153" s="73"/>
      <c r="R153" s="83">
        <v>0.71348573399999993</v>
      </c>
      <c r="S153" s="84">
        <v>1.4836960934782611E-6</v>
      </c>
      <c r="T153" s="84">
        <f t="shared" si="2"/>
        <v>2.5494167405564351E-4</v>
      </c>
      <c r="U153" s="84">
        <f>R153/'סכום נכסי הקרן'!$C$42</f>
        <v>4.1528457053468355E-5</v>
      </c>
    </row>
    <row r="154" spans="2:21">
      <c r="B154" s="76" t="s">
        <v>493</v>
      </c>
      <c r="C154" s="73">
        <v>1178292</v>
      </c>
      <c r="D154" s="86" t="s">
        <v>113</v>
      </c>
      <c r="E154" s="86" t="s">
        <v>291</v>
      </c>
      <c r="F154" s="73" t="s">
        <v>491</v>
      </c>
      <c r="G154" s="86" t="s">
        <v>488</v>
      </c>
      <c r="H154" s="73" t="s">
        <v>489</v>
      </c>
      <c r="I154" s="73" t="s">
        <v>120</v>
      </c>
      <c r="J154" s="73"/>
      <c r="K154" s="83">
        <v>5.5500000003273033</v>
      </c>
      <c r="L154" s="86" t="s">
        <v>122</v>
      </c>
      <c r="M154" s="87">
        <v>1.09E-2</v>
      </c>
      <c r="N154" s="87">
        <v>4.4700000002550713E-2</v>
      </c>
      <c r="O154" s="83">
        <v>4936.085</v>
      </c>
      <c r="P154" s="85">
        <v>89.75</v>
      </c>
      <c r="Q154" s="73"/>
      <c r="R154" s="83">
        <v>4.430136321</v>
      </c>
      <c r="S154" s="84">
        <v>1.0969077777777779E-5</v>
      </c>
      <c r="T154" s="84">
        <f t="shared" si="2"/>
        <v>1.5829698004451618E-3</v>
      </c>
      <c r="U154" s="84">
        <f>R154/'סכום נכסי הקרן'!$C$42</f>
        <v>2.5785620816303362E-4</v>
      </c>
    </row>
    <row r="155" spans="2:21">
      <c r="B155" s="76" t="s">
        <v>494</v>
      </c>
      <c r="C155" s="73">
        <v>1184530</v>
      </c>
      <c r="D155" s="86" t="s">
        <v>113</v>
      </c>
      <c r="E155" s="86" t="s">
        <v>291</v>
      </c>
      <c r="F155" s="73" t="s">
        <v>491</v>
      </c>
      <c r="G155" s="86" t="s">
        <v>488</v>
      </c>
      <c r="H155" s="73" t="s">
        <v>489</v>
      </c>
      <c r="I155" s="73" t="s">
        <v>120</v>
      </c>
      <c r="J155" s="73"/>
      <c r="K155" s="83">
        <v>6.4900000004979415</v>
      </c>
      <c r="L155" s="86" t="s">
        <v>122</v>
      </c>
      <c r="M155" s="87">
        <v>1.54E-2</v>
      </c>
      <c r="N155" s="87">
        <v>4.6800000002581922E-2</v>
      </c>
      <c r="O155" s="83">
        <v>6246.9331689999999</v>
      </c>
      <c r="P155" s="85">
        <v>86.8</v>
      </c>
      <c r="Q155" s="73"/>
      <c r="R155" s="83">
        <v>5.4223379699999983</v>
      </c>
      <c r="S155" s="84">
        <v>1.7848380482857144E-5</v>
      </c>
      <c r="T155" s="84">
        <f t="shared" si="2"/>
        <v>1.9375018356951191E-3</v>
      </c>
      <c r="U155" s="84">
        <f>R155/'סכום נכסי הקרן'!$C$42</f>
        <v>3.1560733282515185E-4</v>
      </c>
    </row>
    <row r="156" spans="2:21">
      <c r="B156" s="76" t="s">
        <v>495</v>
      </c>
      <c r="C156" s="73">
        <v>1182989</v>
      </c>
      <c r="D156" s="86" t="s">
        <v>113</v>
      </c>
      <c r="E156" s="86" t="s">
        <v>291</v>
      </c>
      <c r="F156" s="73" t="s">
        <v>496</v>
      </c>
      <c r="G156" s="86" t="s">
        <v>497</v>
      </c>
      <c r="H156" s="73" t="s">
        <v>498</v>
      </c>
      <c r="I156" s="73" t="s">
        <v>295</v>
      </c>
      <c r="J156" s="73"/>
      <c r="K156" s="83">
        <v>4.7100000000674296</v>
      </c>
      <c r="L156" s="86" t="s">
        <v>122</v>
      </c>
      <c r="M156" s="87">
        <v>7.4999999999999997E-3</v>
      </c>
      <c r="N156" s="87">
        <v>3.8400000000907021E-2</v>
      </c>
      <c r="O156" s="83">
        <v>18138.321281</v>
      </c>
      <c r="P156" s="85">
        <v>92.39</v>
      </c>
      <c r="Q156" s="73"/>
      <c r="R156" s="83">
        <v>16.757995597000001</v>
      </c>
      <c r="S156" s="84">
        <v>1.3550217601225161E-5</v>
      </c>
      <c r="T156" s="84">
        <f t="shared" si="2"/>
        <v>5.9879423620210516E-3</v>
      </c>
      <c r="U156" s="84">
        <f>R156/'סכום נכסי הקרן'!$C$42</f>
        <v>9.7539960126550532E-4</v>
      </c>
    </row>
    <row r="157" spans="2:21">
      <c r="B157" s="76" t="s">
        <v>499</v>
      </c>
      <c r="C157" s="73">
        <v>1260769</v>
      </c>
      <c r="D157" s="86" t="s">
        <v>113</v>
      </c>
      <c r="E157" s="86" t="s">
        <v>291</v>
      </c>
      <c r="F157" s="73" t="s">
        <v>500</v>
      </c>
      <c r="G157" s="86" t="s">
        <v>488</v>
      </c>
      <c r="H157" s="73" t="s">
        <v>489</v>
      </c>
      <c r="I157" s="73" t="s">
        <v>120</v>
      </c>
      <c r="J157" s="73"/>
      <c r="K157" s="83">
        <v>3.7899999998106786</v>
      </c>
      <c r="L157" s="86" t="s">
        <v>122</v>
      </c>
      <c r="M157" s="87">
        <v>1.0800000000000001E-2</v>
      </c>
      <c r="N157" s="87">
        <v>3.6899999998242984E-2</v>
      </c>
      <c r="O157" s="83">
        <v>7347.1509759999999</v>
      </c>
      <c r="P157" s="85">
        <v>99.93</v>
      </c>
      <c r="Q157" s="73"/>
      <c r="R157" s="83">
        <v>7.3420079409999994</v>
      </c>
      <c r="S157" s="84">
        <v>2.2399850536585366E-5</v>
      </c>
      <c r="T157" s="84">
        <f t="shared" si="2"/>
        <v>2.6234354889124781E-3</v>
      </c>
      <c r="U157" s="84">
        <f>R157/'סכום נכסי הקרן'!$C$42</f>
        <v>4.2734177704531674E-4</v>
      </c>
    </row>
    <row r="158" spans="2:21">
      <c r="B158" s="76" t="s">
        <v>501</v>
      </c>
      <c r="C158" s="73">
        <v>6120224</v>
      </c>
      <c r="D158" s="86" t="s">
        <v>113</v>
      </c>
      <c r="E158" s="86" t="s">
        <v>291</v>
      </c>
      <c r="F158" s="73" t="s">
        <v>502</v>
      </c>
      <c r="G158" s="86" t="s">
        <v>315</v>
      </c>
      <c r="H158" s="73" t="s">
        <v>498</v>
      </c>
      <c r="I158" s="73" t="s">
        <v>295</v>
      </c>
      <c r="J158" s="73"/>
      <c r="K158" s="83">
        <v>3.9900000004971923</v>
      </c>
      <c r="L158" s="86" t="s">
        <v>122</v>
      </c>
      <c r="M158" s="87">
        <v>1.8000000000000002E-2</v>
      </c>
      <c r="N158" s="87">
        <v>3.2800000011100103E-2</v>
      </c>
      <c r="O158" s="83">
        <v>833.03500499999996</v>
      </c>
      <c r="P158" s="85">
        <v>103.82</v>
      </c>
      <c r="Q158" s="73"/>
      <c r="R158" s="83">
        <v>0.86485694300000004</v>
      </c>
      <c r="S158" s="84">
        <v>1.4928460295834201E-6</v>
      </c>
      <c r="T158" s="84">
        <f t="shared" si="2"/>
        <v>3.0902941202615034E-4</v>
      </c>
      <c r="U158" s="84">
        <f>R158/'סכום נכסי הקרן'!$C$42</f>
        <v>5.0339022496516288E-5</v>
      </c>
    </row>
    <row r="159" spans="2:21">
      <c r="B159" s="76" t="s">
        <v>503</v>
      </c>
      <c r="C159" s="73">
        <v>1193630</v>
      </c>
      <c r="D159" s="86" t="s">
        <v>113</v>
      </c>
      <c r="E159" s="86" t="s">
        <v>291</v>
      </c>
      <c r="F159" s="73" t="s">
        <v>504</v>
      </c>
      <c r="G159" s="86" t="s">
        <v>315</v>
      </c>
      <c r="H159" s="73" t="s">
        <v>498</v>
      </c>
      <c r="I159" s="73" t="s">
        <v>295</v>
      </c>
      <c r="J159" s="73"/>
      <c r="K159" s="83">
        <v>5.0900000001071328</v>
      </c>
      <c r="L159" s="86" t="s">
        <v>122</v>
      </c>
      <c r="M159" s="87">
        <v>3.6200000000000003E-2</v>
      </c>
      <c r="N159" s="87">
        <v>4.6200000000976404E-2</v>
      </c>
      <c r="O159" s="83">
        <v>15333.795174999999</v>
      </c>
      <c r="P159" s="85">
        <v>96.18</v>
      </c>
      <c r="Q159" s="73"/>
      <c r="R159" s="83">
        <v>14.748043837999999</v>
      </c>
      <c r="S159" s="84">
        <v>1.2163056601723188E-5</v>
      </c>
      <c r="T159" s="84">
        <f t="shared" si="2"/>
        <v>5.269749352978287E-3</v>
      </c>
      <c r="U159" s="84">
        <f>R159/'סכום נכסי הקרן'!$C$42</f>
        <v>8.5841030305597072E-4</v>
      </c>
    </row>
    <row r="160" spans="2:21">
      <c r="B160" s="76" t="s">
        <v>505</v>
      </c>
      <c r="C160" s="73">
        <v>1132828</v>
      </c>
      <c r="D160" s="86" t="s">
        <v>113</v>
      </c>
      <c r="E160" s="86" t="s">
        <v>291</v>
      </c>
      <c r="F160" s="73" t="s">
        <v>506</v>
      </c>
      <c r="G160" s="86" t="s">
        <v>143</v>
      </c>
      <c r="H160" s="73" t="s">
        <v>498</v>
      </c>
      <c r="I160" s="73" t="s">
        <v>295</v>
      </c>
      <c r="J160" s="73"/>
      <c r="K160" s="83">
        <v>0.76000000001793677</v>
      </c>
      <c r="L160" s="86" t="s">
        <v>122</v>
      </c>
      <c r="M160" s="87">
        <v>1.9799999999999998E-2</v>
      </c>
      <c r="N160" s="87">
        <v>2.1800000000986523E-2</v>
      </c>
      <c r="O160" s="83">
        <v>6114.1949679999998</v>
      </c>
      <c r="P160" s="85">
        <v>109.42</v>
      </c>
      <c r="Q160" s="73"/>
      <c r="R160" s="83">
        <v>6.6901518130000008</v>
      </c>
      <c r="S160" s="84">
        <v>2.0120453595863378E-5</v>
      </c>
      <c r="T160" s="84">
        <f t="shared" si="2"/>
        <v>2.3905152151123725E-3</v>
      </c>
      <c r="U160" s="84">
        <f>R160/'סכום נכסי הקרן'!$C$42</f>
        <v>3.8940047292852255E-4</v>
      </c>
    </row>
    <row r="161" spans="2:21">
      <c r="B161" s="76" t="s">
        <v>507</v>
      </c>
      <c r="C161" s="73">
        <v>1166057</v>
      </c>
      <c r="D161" s="86" t="s">
        <v>113</v>
      </c>
      <c r="E161" s="86" t="s">
        <v>291</v>
      </c>
      <c r="F161" s="73" t="s">
        <v>508</v>
      </c>
      <c r="G161" s="86" t="s">
        <v>325</v>
      </c>
      <c r="H161" s="73" t="s">
        <v>509</v>
      </c>
      <c r="I161" s="73" t="s">
        <v>295</v>
      </c>
      <c r="J161" s="73"/>
      <c r="K161" s="83">
        <v>3.9699999999432509</v>
      </c>
      <c r="L161" s="86" t="s">
        <v>122</v>
      </c>
      <c r="M161" s="87">
        <v>2.75E-2</v>
      </c>
      <c r="N161" s="87">
        <v>3.7799999999680776E-2</v>
      </c>
      <c r="O161" s="83">
        <v>10814.905095</v>
      </c>
      <c r="P161" s="85">
        <v>104.28</v>
      </c>
      <c r="Q161" s="73"/>
      <c r="R161" s="83">
        <v>11.277783012000002</v>
      </c>
      <c r="S161" s="84">
        <v>1.1976646049545045E-5</v>
      </c>
      <c r="T161" s="84">
        <f t="shared" si="2"/>
        <v>4.0297608539368191E-3</v>
      </c>
      <c r="U161" s="84">
        <f>R161/'סכום נכסי הקרן'!$C$42</f>
        <v>6.564236748595973E-4</v>
      </c>
    </row>
    <row r="162" spans="2:21">
      <c r="B162" s="76" t="s">
        <v>510</v>
      </c>
      <c r="C162" s="73">
        <v>1180355</v>
      </c>
      <c r="D162" s="86" t="s">
        <v>113</v>
      </c>
      <c r="E162" s="86" t="s">
        <v>291</v>
      </c>
      <c r="F162" s="73" t="s">
        <v>508</v>
      </c>
      <c r="G162" s="86" t="s">
        <v>325</v>
      </c>
      <c r="H162" s="73" t="s">
        <v>509</v>
      </c>
      <c r="I162" s="73" t="s">
        <v>295</v>
      </c>
      <c r="J162" s="73"/>
      <c r="K162" s="83">
        <v>4.2099999974256965</v>
      </c>
      <c r="L162" s="86" t="s">
        <v>122</v>
      </c>
      <c r="M162" s="87">
        <v>2.5000000000000001E-2</v>
      </c>
      <c r="N162" s="87">
        <v>6.1399999962882132E-2</v>
      </c>
      <c r="O162" s="83">
        <v>774.11887700000011</v>
      </c>
      <c r="P162" s="85">
        <v>86.31</v>
      </c>
      <c r="Q162" s="73"/>
      <c r="R162" s="83">
        <v>0.66814193200000005</v>
      </c>
      <c r="S162" s="84">
        <v>9.0990703330053953E-7</v>
      </c>
      <c r="T162" s="84">
        <f t="shared" si="2"/>
        <v>2.3873949335453983E-4</v>
      </c>
      <c r="U162" s="84">
        <f>R162/'סכום נכסי הקרן'!$C$42</f>
        <v>3.8889219792982405E-5</v>
      </c>
    </row>
    <row r="163" spans="2:21">
      <c r="B163" s="76" t="s">
        <v>511</v>
      </c>
      <c r="C163" s="73">
        <v>1260603</v>
      </c>
      <c r="D163" s="86" t="s">
        <v>113</v>
      </c>
      <c r="E163" s="86" t="s">
        <v>291</v>
      </c>
      <c r="F163" s="73" t="s">
        <v>500</v>
      </c>
      <c r="G163" s="86" t="s">
        <v>488</v>
      </c>
      <c r="H163" s="73" t="s">
        <v>512</v>
      </c>
      <c r="I163" s="73" t="s">
        <v>120</v>
      </c>
      <c r="J163" s="73"/>
      <c r="K163" s="83">
        <v>2.460000000003709</v>
      </c>
      <c r="L163" s="86" t="s">
        <v>122</v>
      </c>
      <c r="M163" s="87">
        <v>0.04</v>
      </c>
      <c r="N163" s="87">
        <v>0.13530000000252224</v>
      </c>
      <c r="O163" s="83">
        <v>12255.923489000001</v>
      </c>
      <c r="P163" s="85">
        <v>87.99</v>
      </c>
      <c r="Q163" s="73"/>
      <c r="R163" s="83">
        <v>10.783987176</v>
      </c>
      <c r="S163" s="84">
        <v>4.2342884808818138E-6</v>
      </c>
      <c r="T163" s="84">
        <f t="shared" si="2"/>
        <v>3.8533184514156411E-3</v>
      </c>
      <c r="U163" s="84">
        <f>R163/'סכום נכסי הקרן'!$C$42</f>
        <v>6.2768227444848896E-4</v>
      </c>
    </row>
    <row r="164" spans="2:21">
      <c r="B164" s="76" t="s">
        <v>513</v>
      </c>
      <c r="C164" s="73">
        <v>1260652</v>
      </c>
      <c r="D164" s="86" t="s">
        <v>113</v>
      </c>
      <c r="E164" s="86" t="s">
        <v>291</v>
      </c>
      <c r="F164" s="73" t="s">
        <v>500</v>
      </c>
      <c r="G164" s="86" t="s">
        <v>488</v>
      </c>
      <c r="H164" s="73" t="s">
        <v>512</v>
      </c>
      <c r="I164" s="73" t="s">
        <v>120</v>
      </c>
      <c r="J164" s="73"/>
      <c r="K164" s="83">
        <v>3.1899999998857993</v>
      </c>
      <c r="L164" s="86" t="s">
        <v>122</v>
      </c>
      <c r="M164" s="87">
        <v>3.2799999999999996E-2</v>
      </c>
      <c r="N164" s="87">
        <v>0.12139999999520563</v>
      </c>
      <c r="O164" s="83">
        <v>11452.526034000002</v>
      </c>
      <c r="P164" s="85">
        <v>84.87</v>
      </c>
      <c r="Q164" s="73"/>
      <c r="R164" s="83">
        <v>9.7197587690000002</v>
      </c>
      <c r="S164" s="84">
        <v>7.6326413351060927E-6</v>
      </c>
      <c r="T164" s="84">
        <f t="shared" si="2"/>
        <v>3.4730499208353916E-3</v>
      </c>
      <c r="U164" s="84">
        <f>R164/'סכום נכסי הקרן'!$C$42</f>
        <v>5.6573883032745966E-4</v>
      </c>
    </row>
    <row r="165" spans="2:21">
      <c r="B165" s="76" t="s">
        <v>514</v>
      </c>
      <c r="C165" s="73">
        <v>1260736</v>
      </c>
      <c r="D165" s="86" t="s">
        <v>113</v>
      </c>
      <c r="E165" s="86" t="s">
        <v>291</v>
      </c>
      <c r="F165" s="73" t="s">
        <v>500</v>
      </c>
      <c r="G165" s="86" t="s">
        <v>488</v>
      </c>
      <c r="H165" s="73" t="s">
        <v>512</v>
      </c>
      <c r="I165" s="73" t="s">
        <v>120</v>
      </c>
      <c r="J165" s="73"/>
      <c r="K165" s="83">
        <v>4.0700000001424952</v>
      </c>
      <c r="L165" s="86" t="s">
        <v>122</v>
      </c>
      <c r="M165" s="87">
        <v>1.29E-2</v>
      </c>
      <c r="N165" s="87">
        <v>9.5000000002544563E-2</v>
      </c>
      <c r="O165" s="83">
        <v>5017.1645680000001</v>
      </c>
      <c r="P165" s="85">
        <v>78.33</v>
      </c>
      <c r="Q165" s="73"/>
      <c r="R165" s="83">
        <v>3.9299449920000002</v>
      </c>
      <c r="S165" s="84">
        <v>4.8685679765387783E-6</v>
      </c>
      <c r="T165" s="84">
        <f t="shared" si="2"/>
        <v>1.4042421697629524E-3</v>
      </c>
      <c r="U165" s="84">
        <f>R165/'סכום נכסי הקרן'!$C$42</f>
        <v>2.2874255790342836E-4</v>
      </c>
    </row>
    <row r="166" spans="2:21">
      <c r="B166" s="76" t="s">
        <v>515</v>
      </c>
      <c r="C166" s="73">
        <v>6120323</v>
      </c>
      <c r="D166" s="86" t="s">
        <v>113</v>
      </c>
      <c r="E166" s="86" t="s">
        <v>291</v>
      </c>
      <c r="F166" s="73" t="s">
        <v>502</v>
      </c>
      <c r="G166" s="86" t="s">
        <v>315</v>
      </c>
      <c r="H166" s="73" t="s">
        <v>509</v>
      </c>
      <c r="I166" s="73" t="s">
        <v>295</v>
      </c>
      <c r="J166" s="73"/>
      <c r="K166" s="83">
        <v>3.1900000001145838</v>
      </c>
      <c r="L166" s="86" t="s">
        <v>122</v>
      </c>
      <c r="M166" s="87">
        <v>3.3000000000000002E-2</v>
      </c>
      <c r="N166" s="87">
        <v>5.7600000001567994E-2</v>
      </c>
      <c r="O166" s="83">
        <v>13043.604047999999</v>
      </c>
      <c r="P166" s="85">
        <v>101.7</v>
      </c>
      <c r="Q166" s="73"/>
      <c r="R166" s="83">
        <v>13.265345892000001</v>
      </c>
      <c r="S166" s="84">
        <v>2.0658422550736938E-5</v>
      </c>
      <c r="T166" s="84">
        <f t="shared" si="2"/>
        <v>4.7399539016341908E-3</v>
      </c>
      <c r="U166" s="84">
        <f>R166/'סכום נכסי הקרן'!$C$42</f>
        <v>7.7210982774229516E-4</v>
      </c>
    </row>
    <row r="167" spans="2:21">
      <c r="B167" s="76" t="s">
        <v>516</v>
      </c>
      <c r="C167" s="73">
        <v>1168350</v>
      </c>
      <c r="D167" s="86" t="s">
        <v>113</v>
      </c>
      <c r="E167" s="86" t="s">
        <v>291</v>
      </c>
      <c r="F167" s="73" t="s">
        <v>517</v>
      </c>
      <c r="G167" s="86" t="s">
        <v>315</v>
      </c>
      <c r="H167" s="73" t="s">
        <v>509</v>
      </c>
      <c r="I167" s="73" t="s">
        <v>295</v>
      </c>
      <c r="J167" s="73"/>
      <c r="K167" s="83">
        <v>2.7500000000545537</v>
      </c>
      <c r="L167" s="86" t="s">
        <v>122</v>
      </c>
      <c r="M167" s="87">
        <v>1E-3</v>
      </c>
      <c r="N167" s="87">
        <v>3.2400000001251102E-2</v>
      </c>
      <c r="O167" s="83">
        <v>13731.342284000002</v>
      </c>
      <c r="P167" s="85">
        <v>100.12</v>
      </c>
      <c r="Q167" s="73"/>
      <c r="R167" s="83">
        <v>13.747820347000003</v>
      </c>
      <c r="S167" s="84">
        <v>2.4247041874591658E-5</v>
      </c>
      <c r="T167" s="84">
        <f t="shared" si="2"/>
        <v>4.9123509649324241E-3</v>
      </c>
      <c r="U167" s="84">
        <f>R167/'סכום נכסי הקרן'!$C$42</f>
        <v>8.0019226685643606E-4</v>
      </c>
    </row>
    <row r="168" spans="2:21">
      <c r="B168" s="76" t="s">
        <v>518</v>
      </c>
      <c r="C168" s="73">
        <v>1175975</v>
      </c>
      <c r="D168" s="86" t="s">
        <v>113</v>
      </c>
      <c r="E168" s="86" t="s">
        <v>291</v>
      </c>
      <c r="F168" s="73" t="s">
        <v>517</v>
      </c>
      <c r="G168" s="86" t="s">
        <v>315</v>
      </c>
      <c r="H168" s="73" t="s">
        <v>509</v>
      </c>
      <c r="I168" s="73" t="s">
        <v>295</v>
      </c>
      <c r="J168" s="73"/>
      <c r="K168" s="83">
        <v>5.4600000001840252</v>
      </c>
      <c r="L168" s="86" t="s">
        <v>122</v>
      </c>
      <c r="M168" s="87">
        <v>3.0000000000000001E-3</v>
      </c>
      <c r="N168" s="87">
        <v>4.0200000000905518E-2</v>
      </c>
      <c r="O168" s="83">
        <v>7743.5898219999999</v>
      </c>
      <c r="P168" s="85">
        <v>88.42</v>
      </c>
      <c r="Q168" s="73"/>
      <c r="R168" s="83">
        <v>6.846882119</v>
      </c>
      <c r="S168" s="84">
        <v>2.1403311890191657E-5</v>
      </c>
      <c r="T168" s="84">
        <f t="shared" si="2"/>
        <v>2.4465178577481018E-3</v>
      </c>
      <c r="U168" s="84">
        <f>R168/'סכום נכסי הקרן'!$C$42</f>
        <v>3.985229647619723E-4</v>
      </c>
    </row>
    <row r="169" spans="2:21">
      <c r="B169" s="76" t="s">
        <v>519</v>
      </c>
      <c r="C169" s="73">
        <v>1185834</v>
      </c>
      <c r="D169" s="86" t="s">
        <v>113</v>
      </c>
      <c r="E169" s="86" t="s">
        <v>291</v>
      </c>
      <c r="F169" s="73" t="s">
        <v>517</v>
      </c>
      <c r="G169" s="86" t="s">
        <v>315</v>
      </c>
      <c r="H169" s="73" t="s">
        <v>509</v>
      </c>
      <c r="I169" s="73" t="s">
        <v>295</v>
      </c>
      <c r="J169" s="73"/>
      <c r="K169" s="83">
        <v>3.9800000000698881</v>
      </c>
      <c r="L169" s="86" t="s">
        <v>122</v>
      </c>
      <c r="M169" s="87">
        <v>3.0000000000000001E-3</v>
      </c>
      <c r="N169" s="87">
        <v>3.8500000000388265E-2</v>
      </c>
      <c r="O169" s="83">
        <v>11246.940188</v>
      </c>
      <c r="P169" s="85">
        <v>91.6</v>
      </c>
      <c r="Q169" s="73"/>
      <c r="R169" s="83">
        <v>10.302197236</v>
      </c>
      <c r="S169" s="84">
        <v>2.211352769956744E-5</v>
      </c>
      <c r="T169" s="84">
        <f t="shared" si="2"/>
        <v>3.6811659780113608E-3</v>
      </c>
      <c r="U169" s="84">
        <f>R169/'סכום נכסי הקרן'!$C$42</f>
        <v>5.996396775490208E-4</v>
      </c>
    </row>
    <row r="170" spans="2:21">
      <c r="B170" s="76" t="s">
        <v>520</v>
      </c>
      <c r="C170" s="73">
        <v>1192129</v>
      </c>
      <c r="D170" s="86" t="s">
        <v>113</v>
      </c>
      <c r="E170" s="86" t="s">
        <v>291</v>
      </c>
      <c r="F170" s="73" t="s">
        <v>517</v>
      </c>
      <c r="G170" s="86" t="s">
        <v>315</v>
      </c>
      <c r="H170" s="73" t="s">
        <v>509</v>
      </c>
      <c r="I170" s="73" t="s">
        <v>295</v>
      </c>
      <c r="J170" s="73"/>
      <c r="K170" s="83">
        <v>3.490000000184776</v>
      </c>
      <c r="L170" s="86" t="s">
        <v>122</v>
      </c>
      <c r="M170" s="87">
        <v>3.0000000000000001E-3</v>
      </c>
      <c r="N170" s="87">
        <v>3.2800000001417459E-2</v>
      </c>
      <c r="O170" s="83">
        <v>4329.0875759999999</v>
      </c>
      <c r="P170" s="85">
        <v>91.26</v>
      </c>
      <c r="Q170" s="73"/>
      <c r="R170" s="83">
        <v>3.9507253229999999</v>
      </c>
      <c r="S170" s="84">
        <v>1.7316350303999998E-5</v>
      </c>
      <c r="T170" s="84">
        <f t="shared" si="2"/>
        <v>1.4116673671006337E-3</v>
      </c>
      <c r="U170" s="84">
        <f>R170/'סכום נכסי הקרן'!$C$42</f>
        <v>2.2995207764904717E-4</v>
      </c>
    </row>
    <row r="171" spans="2:21">
      <c r="B171" s="76" t="s">
        <v>521</v>
      </c>
      <c r="C171" s="73">
        <v>1188192</v>
      </c>
      <c r="D171" s="86" t="s">
        <v>113</v>
      </c>
      <c r="E171" s="86" t="s">
        <v>291</v>
      </c>
      <c r="F171" s="73" t="s">
        <v>522</v>
      </c>
      <c r="G171" s="86" t="s">
        <v>523</v>
      </c>
      <c r="H171" s="73" t="s">
        <v>512</v>
      </c>
      <c r="I171" s="73" t="s">
        <v>120</v>
      </c>
      <c r="J171" s="73"/>
      <c r="K171" s="83">
        <v>4.410000000466141</v>
      </c>
      <c r="L171" s="86" t="s">
        <v>122</v>
      </c>
      <c r="M171" s="87">
        <v>3.2500000000000001E-2</v>
      </c>
      <c r="N171" s="87">
        <v>5.5600000005524647E-2</v>
      </c>
      <c r="O171" s="83">
        <v>5548.7026500000002</v>
      </c>
      <c r="P171" s="85">
        <v>93.95</v>
      </c>
      <c r="Q171" s="73"/>
      <c r="R171" s="83">
        <v>5.2130061770000005</v>
      </c>
      <c r="S171" s="84">
        <v>2.134116403846154E-5</v>
      </c>
      <c r="T171" s="84">
        <f t="shared" si="2"/>
        <v>1.8627037070187455E-3</v>
      </c>
      <c r="U171" s="84">
        <f>R171/'סכום נכסי הקרן'!$C$42</f>
        <v>3.0342316997330435E-4</v>
      </c>
    </row>
    <row r="172" spans="2:21">
      <c r="B172" s="76" t="s">
        <v>528</v>
      </c>
      <c r="C172" s="73">
        <v>3660156</v>
      </c>
      <c r="D172" s="86" t="s">
        <v>113</v>
      </c>
      <c r="E172" s="86" t="s">
        <v>291</v>
      </c>
      <c r="F172" s="73" t="s">
        <v>529</v>
      </c>
      <c r="G172" s="86" t="s">
        <v>315</v>
      </c>
      <c r="H172" s="73" t="s">
        <v>527</v>
      </c>
      <c r="I172" s="73"/>
      <c r="J172" s="73"/>
      <c r="K172" s="83">
        <v>3.6600000001055544</v>
      </c>
      <c r="L172" s="86" t="s">
        <v>122</v>
      </c>
      <c r="M172" s="87">
        <v>1.9E-2</v>
      </c>
      <c r="N172" s="87">
        <v>3.7000000000983982E-2</v>
      </c>
      <c r="O172" s="83">
        <v>11282.48</v>
      </c>
      <c r="P172" s="85">
        <v>98.09</v>
      </c>
      <c r="Q172" s="83">
        <v>0.11208991</v>
      </c>
      <c r="R172" s="83">
        <v>11.179074577</v>
      </c>
      <c r="S172" s="84">
        <v>2.0747061019361506E-5</v>
      </c>
      <c r="T172" s="84">
        <f t="shared" si="2"/>
        <v>3.9944905009877399E-3</v>
      </c>
      <c r="U172" s="84">
        <f>R172/'סכום נכסי הקרן'!$C$42</f>
        <v>6.5067834764649191E-4</v>
      </c>
    </row>
    <row r="173" spans="2:21">
      <c r="B173" s="76" t="s">
        <v>530</v>
      </c>
      <c r="C173" s="73">
        <v>1140581</v>
      </c>
      <c r="D173" s="86" t="s">
        <v>113</v>
      </c>
      <c r="E173" s="86" t="s">
        <v>291</v>
      </c>
      <c r="F173" s="73" t="s">
        <v>531</v>
      </c>
      <c r="G173" s="86" t="s">
        <v>315</v>
      </c>
      <c r="H173" s="73" t="s">
        <v>527</v>
      </c>
      <c r="I173" s="73"/>
      <c r="J173" s="73"/>
      <c r="K173" s="83">
        <v>0.01</v>
      </c>
      <c r="L173" s="86" t="s">
        <v>122</v>
      </c>
      <c r="M173" s="87">
        <v>2.1000000000000001E-2</v>
      </c>
      <c r="N173" s="87">
        <v>0.24758720930232558</v>
      </c>
      <c r="O173" s="83">
        <v>3.0699999999999998E-4</v>
      </c>
      <c r="P173" s="85">
        <v>111.53</v>
      </c>
      <c r="Q173" s="73"/>
      <c r="R173" s="83">
        <v>3.4400000000000001E-7</v>
      </c>
      <c r="S173" s="84">
        <v>1.505861430729246E-12</v>
      </c>
      <c r="T173" s="84">
        <f t="shared" si="2"/>
        <v>1.2291757451613093E-10</v>
      </c>
      <c r="U173" s="84">
        <f>R173/'סכום נכסי הקרן'!$C$42</f>
        <v>2.0022529597477722E-11</v>
      </c>
    </row>
    <row r="174" spans="2:21">
      <c r="B174" s="76" t="s">
        <v>532</v>
      </c>
      <c r="C174" s="73">
        <v>1155928</v>
      </c>
      <c r="D174" s="86" t="s">
        <v>113</v>
      </c>
      <c r="E174" s="86" t="s">
        <v>291</v>
      </c>
      <c r="F174" s="73" t="s">
        <v>531</v>
      </c>
      <c r="G174" s="86" t="s">
        <v>315</v>
      </c>
      <c r="H174" s="73" t="s">
        <v>527</v>
      </c>
      <c r="I174" s="73"/>
      <c r="J174" s="73"/>
      <c r="K174" s="83">
        <v>3.9399999999824677</v>
      </c>
      <c r="L174" s="86" t="s">
        <v>122</v>
      </c>
      <c r="M174" s="87">
        <v>2.75E-2</v>
      </c>
      <c r="N174" s="87">
        <v>3.4699999999513877E-2</v>
      </c>
      <c r="O174" s="83">
        <v>11816.890423000001</v>
      </c>
      <c r="P174" s="85">
        <v>106.19</v>
      </c>
      <c r="Q174" s="73"/>
      <c r="R174" s="83">
        <v>12.548355963000002</v>
      </c>
      <c r="S174" s="84">
        <v>2.3135324994147006E-5</v>
      </c>
      <c r="T174" s="84">
        <f t="shared" si="2"/>
        <v>4.4837601137703159E-3</v>
      </c>
      <c r="U174" s="84">
        <f>R174/'סכום נכסי הקרן'!$C$42</f>
        <v>7.3037740892108606E-4</v>
      </c>
    </row>
    <row r="175" spans="2:21">
      <c r="B175" s="76" t="s">
        <v>533</v>
      </c>
      <c r="C175" s="73">
        <v>1177658</v>
      </c>
      <c r="D175" s="86" t="s">
        <v>113</v>
      </c>
      <c r="E175" s="86" t="s">
        <v>291</v>
      </c>
      <c r="F175" s="73" t="s">
        <v>531</v>
      </c>
      <c r="G175" s="86" t="s">
        <v>315</v>
      </c>
      <c r="H175" s="73" t="s">
        <v>527</v>
      </c>
      <c r="I175" s="73"/>
      <c r="J175" s="73"/>
      <c r="K175" s="83">
        <v>5.6500000000476787</v>
      </c>
      <c r="L175" s="86" t="s">
        <v>122</v>
      </c>
      <c r="M175" s="87">
        <v>8.5000000000000006E-3</v>
      </c>
      <c r="N175" s="87">
        <v>3.6300000001048958E-2</v>
      </c>
      <c r="O175" s="83">
        <v>9091.1542840000002</v>
      </c>
      <c r="P175" s="85">
        <v>92.28</v>
      </c>
      <c r="Q175" s="73"/>
      <c r="R175" s="83">
        <v>8.389316924000001</v>
      </c>
      <c r="S175" s="84">
        <v>1.7580901103066307E-5</v>
      </c>
      <c r="T175" s="84">
        <f t="shared" si="2"/>
        <v>2.9976583957709549E-3</v>
      </c>
      <c r="U175" s="84">
        <f>R175/'סכום נכסי הקרן'!$C$42</f>
        <v>4.8830042562038019E-4</v>
      </c>
    </row>
    <row r="176" spans="2:21">
      <c r="B176" s="76" t="s">
        <v>534</v>
      </c>
      <c r="C176" s="73">
        <v>1193929</v>
      </c>
      <c r="D176" s="86" t="s">
        <v>113</v>
      </c>
      <c r="E176" s="86" t="s">
        <v>291</v>
      </c>
      <c r="F176" s="73" t="s">
        <v>531</v>
      </c>
      <c r="G176" s="86" t="s">
        <v>315</v>
      </c>
      <c r="H176" s="73" t="s">
        <v>527</v>
      </c>
      <c r="I176" s="73"/>
      <c r="J176" s="73"/>
      <c r="K176" s="83">
        <v>6.9599999991745491</v>
      </c>
      <c r="L176" s="86" t="s">
        <v>122</v>
      </c>
      <c r="M176" s="87">
        <v>3.1800000000000002E-2</v>
      </c>
      <c r="N176" s="87">
        <v>3.8199999996355156E-2</v>
      </c>
      <c r="O176" s="83">
        <v>3863.8263069999998</v>
      </c>
      <c r="P176" s="85">
        <v>96.57</v>
      </c>
      <c r="Q176" s="73"/>
      <c r="R176" s="83">
        <v>3.7312969480000002</v>
      </c>
      <c r="S176" s="84">
        <v>1.9727490590217501E-5</v>
      </c>
      <c r="T176" s="84">
        <f t="shared" si="2"/>
        <v>1.3332615425802384E-3</v>
      </c>
      <c r="U176" s="84">
        <f>R176/'סכום נכסי הקרן'!$C$42</f>
        <v>2.1718024296019854E-4</v>
      </c>
    </row>
    <row r="177" spans="2:21">
      <c r="B177" s="76" t="s">
        <v>535</v>
      </c>
      <c r="C177" s="73">
        <v>1169531</v>
      </c>
      <c r="D177" s="86" t="s">
        <v>113</v>
      </c>
      <c r="E177" s="86" t="s">
        <v>291</v>
      </c>
      <c r="F177" s="73" t="s">
        <v>536</v>
      </c>
      <c r="G177" s="86" t="s">
        <v>325</v>
      </c>
      <c r="H177" s="73" t="s">
        <v>527</v>
      </c>
      <c r="I177" s="73"/>
      <c r="J177" s="73"/>
      <c r="K177" s="83">
        <v>2.7600000001754941</v>
      </c>
      <c r="L177" s="86" t="s">
        <v>122</v>
      </c>
      <c r="M177" s="87">
        <v>1.6399999999999998E-2</v>
      </c>
      <c r="N177" s="87">
        <v>3.4100000001850324E-2</v>
      </c>
      <c r="O177" s="83">
        <v>5040.2183400000004</v>
      </c>
      <c r="P177" s="85">
        <v>104.01</v>
      </c>
      <c r="Q177" s="73"/>
      <c r="R177" s="83">
        <v>5.2423310829999998</v>
      </c>
      <c r="S177" s="84">
        <v>1.9328446050899381E-5</v>
      </c>
      <c r="T177" s="84">
        <f t="shared" si="2"/>
        <v>1.8731820393397729E-3</v>
      </c>
      <c r="U177" s="84">
        <f>R177/'סכום נכסי הקרן'!$C$42</f>
        <v>3.0513002694518878E-4</v>
      </c>
    </row>
    <row r="178" spans="2:21">
      <c r="B178" s="76" t="s">
        <v>537</v>
      </c>
      <c r="C178" s="73">
        <v>1179340</v>
      </c>
      <c r="D178" s="86" t="s">
        <v>113</v>
      </c>
      <c r="E178" s="86" t="s">
        <v>291</v>
      </c>
      <c r="F178" s="73" t="s">
        <v>538</v>
      </c>
      <c r="G178" s="86" t="s">
        <v>539</v>
      </c>
      <c r="H178" s="73" t="s">
        <v>527</v>
      </c>
      <c r="I178" s="73"/>
      <c r="J178" s="73"/>
      <c r="K178" s="83">
        <v>3.1299999999577039</v>
      </c>
      <c r="L178" s="86" t="s">
        <v>122</v>
      </c>
      <c r="M178" s="87">
        <v>1.4800000000000001E-2</v>
      </c>
      <c r="N178" s="87">
        <v>4.8299999999629251E-2</v>
      </c>
      <c r="O178" s="83">
        <v>19779.738781</v>
      </c>
      <c r="P178" s="85">
        <v>96.82</v>
      </c>
      <c r="Q178" s="73"/>
      <c r="R178" s="83">
        <v>19.150742937</v>
      </c>
      <c r="S178" s="84">
        <v>2.7586612061282695E-5</v>
      </c>
      <c r="T178" s="84">
        <f t="shared" si="2"/>
        <v>6.8429153255754821E-3</v>
      </c>
      <c r="U178" s="84">
        <f>R178/'סכום נכסי הקרן'!$C$42</f>
        <v>1.1146695269470056E-3</v>
      </c>
    </row>
    <row r="179" spans="2:21">
      <c r="B179" s="76" t="s">
        <v>540</v>
      </c>
      <c r="C179" s="73">
        <v>1113034</v>
      </c>
      <c r="D179" s="86" t="s">
        <v>113</v>
      </c>
      <c r="E179" s="86" t="s">
        <v>291</v>
      </c>
      <c r="F179" s="73" t="s">
        <v>541</v>
      </c>
      <c r="G179" s="86" t="s">
        <v>469</v>
      </c>
      <c r="H179" s="73" t="s">
        <v>527</v>
      </c>
      <c r="I179" s="73"/>
      <c r="J179" s="73"/>
      <c r="K179" s="83">
        <v>0</v>
      </c>
      <c r="L179" s="86" t="s">
        <v>122</v>
      </c>
      <c r="M179" s="87">
        <v>4.9000000000000002E-2</v>
      </c>
      <c r="N179" s="87">
        <v>0</v>
      </c>
      <c r="O179" s="83">
        <v>3788.6993329999996</v>
      </c>
      <c r="P179" s="85">
        <v>25.2</v>
      </c>
      <c r="Q179" s="73"/>
      <c r="R179" s="83">
        <v>0.95475215200000008</v>
      </c>
      <c r="S179" s="84">
        <v>8.3424831212602274E-6</v>
      </c>
      <c r="T179" s="84">
        <f t="shared" si="2"/>
        <v>3.4115063601132669E-4</v>
      </c>
      <c r="U179" s="84">
        <f>R179/'סכום נכסי הקרן'!$C$42</f>
        <v>5.5571375644405664E-5</v>
      </c>
    </row>
    <row r="180" spans="2:21">
      <c r="B180" s="72"/>
      <c r="C180" s="73"/>
      <c r="D180" s="73"/>
      <c r="E180" s="73"/>
      <c r="F180" s="73"/>
      <c r="G180" s="73"/>
      <c r="H180" s="73"/>
      <c r="I180" s="73"/>
      <c r="J180" s="73"/>
      <c r="K180" s="83"/>
      <c r="L180" s="73"/>
      <c r="M180" s="73"/>
      <c r="N180" s="73"/>
      <c r="O180" s="83"/>
      <c r="P180" s="85"/>
      <c r="Q180" s="73"/>
      <c r="R180" s="73"/>
      <c r="S180" s="73"/>
      <c r="T180" s="84"/>
      <c r="U180" s="73"/>
    </row>
    <row r="181" spans="2:21">
      <c r="B181" s="89" t="s">
        <v>44</v>
      </c>
      <c r="C181" s="71"/>
      <c r="D181" s="71"/>
      <c r="E181" s="71"/>
      <c r="F181" s="71"/>
      <c r="G181" s="71"/>
      <c r="H181" s="71"/>
      <c r="I181" s="71"/>
      <c r="J181" s="71"/>
      <c r="K181" s="80">
        <v>4.110475433915914</v>
      </c>
      <c r="L181" s="71"/>
      <c r="M181" s="71"/>
      <c r="N181" s="91">
        <v>6.5000606383876627E-2</v>
      </c>
      <c r="O181" s="80"/>
      <c r="P181" s="82"/>
      <c r="Q181" s="80">
        <v>0.20528987400000001</v>
      </c>
      <c r="R181" s="80">
        <v>392.15067244700015</v>
      </c>
      <c r="S181" s="71"/>
      <c r="T181" s="81">
        <f t="shared" si="2"/>
        <v>0.14012270204085756</v>
      </c>
      <c r="U181" s="81">
        <f>R181/'סכום נכסי הקרן'!$C$42</f>
        <v>2.2825140830642011E-2</v>
      </c>
    </row>
    <row r="182" spans="2:21">
      <c r="B182" s="76" t="s">
        <v>542</v>
      </c>
      <c r="C182" s="73">
        <v>7480163</v>
      </c>
      <c r="D182" s="86" t="s">
        <v>113</v>
      </c>
      <c r="E182" s="86" t="s">
        <v>291</v>
      </c>
      <c r="F182" s="73" t="s">
        <v>301</v>
      </c>
      <c r="G182" s="86" t="s">
        <v>298</v>
      </c>
      <c r="H182" s="73" t="s">
        <v>299</v>
      </c>
      <c r="I182" s="73" t="s">
        <v>120</v>
      </c>
      <c r="J182" s="73"/>
      <c r="K182" s="83">
        <v>3.83</v>
      </c>
      <c r="L182" s="86" t="s">
        <v>122</v>
      </c>
      <c r="M182" s="87">
        <v>2.6800000000000001E-2</v>
      </c>
      <c r="N182" s="87">
        <v>4.5669902912621352E-2</v>
      </c>
      <c r="O182" s="83">
        <v>5.4900000000000001E-4</v>
      </c>
      <c r="P182" s="85">
        <v>93.96</v>
      </c>
      <c r="Q182" s="73"/>
      <c r="R182" s="83">
        <v>5.1500000000000005E-7</v>
      </c>
      <c r="S182" s="84">
        <v>2.103809562030282E-13</v>
      </c>
      <c r="T182" s="84">
        <f t="shared" si="2"/>
        <v>1.8401904324362627E-10</v>
      </c>
      <c r="U182" s="84">
        <f>R182/'סכום נכסי הקרן'!$C$42</f>
        <v>2.9975589368316937E-11</v>
      </c>
    </row>
    <row r="183" spans="2:21">
      <c r="B183" s="76" t="s">
        <v>543</v>
      </c>
      <c r="C183" s="73">
        <v>1143585</v>
      </c>
      <c r="D183" s="86" t="s">
        <v>113</v>
      </c>
      <c r="E183" s="86" t="s">
        <v>291</v>
      </c>
      <c r="F183" s="73" t="s">
        <v>544</v>
      </c>
      <c r="G183" s="86" t="s">
        <v>315</v>
      </c>
      <c r="H183" s="73" t="s">
        <v>299</v>
      </c>
      <c r="I183" s="73" t="s">
        <v>120</v>
      </c>
      <c r="J183" s="73"/>
      <c r="K183" s="83">
        <v>2.63</v>
      </c>
      <c r="L183" s="86" t="s">
        <v>122</v>
      </c>
      <c r="M183" s="87">
        <v>1.44E-2</v>
      </c>
      <c r="N183" s="87">
        <v>4.5352112676056343E-2</v>
      </c>
      <c r="O183" s="83">
        <v>7.6000000000000004E-5</v>
      </c>
      <c r="P183" s="85">
        <v>92.24</v>
      </c>
      <c r="Q183" s="73"/>
      <c r="R183" s="83">
        <v>7.1E-8</v>
      </c>
      <c r="S183" s="84">
        <v>1.5200000000000001E-13</v>
      </c>
      <c r="T183" s="84">
        <f t="shared" si="2"/>
        <v>2.5369615670480515E-11</v>
      </c>
      <c r="U183" s="84">
        <f>R183/'סכום נכסי הקרן'!$C$42</f>
        <v>4.1325569808747625E-12</v>
      </c>
    </row>
    <row r="184" spans="2:21">
      <c r="B184" s="76" t="s">
        <v>545</v>
      </c>
      <c r="C184" s="73">
        <v>6620488</v>
      </c>
      <c r="D184" s="86" t="s">
        <v>113</v>
      </c>
      <c r="E184" s="86" t="s">
        <v>291</v>
      </c>
      <c r="F184" s="73" t="s">
        <v>318</v>
      </c>
      <c r="G184" s="86" t="s">
        <v>298</v>
      </c>
      <c r="H184" s="73" t="s">
        <v>299</v>
      </c>
      <c r="I184" s="73" t="s">
        <v>120</v>
      </c>
      <c r="J184" s="73"/>
      <c r="K184" s="83">
        <v>4.2599999997896765</v>
      </c>
      <c r="L184" s="86" t="s">
        <v>122</v>
      </c>
      <c r="M184" s="87">
        <v>2.5000000000000001E-2</v>
      </c>
      <c r="N184" s="87">
        <v>4.5299999995442979E-2</v>
      </c>
      <c r="O184" s="83">
        <v>3082.3823649999999</v>
      </c>
      <c r="P184" s="85">
        <v>92.55</v>
      </c>
      <c r="Q184" s="73"/>
      <c r="R184" s="83">
        <v>2.8527448100000004</v>
      </c>
      <c r="S184" s="84">
        <v>1.0388856212877591E-6</v>
      </c>
      <c r="T184" s="84">
        <f t="shared" si="2"/>
        <v>1.0193385836008164E-3</v>
      </c>
      <c r="U184" s="84">
        <f>R184/'סכום נכסי הקרן'!$C$42</f>
        <v>1.6604409125661618E-4</v>
      </c>
    </row>
    <row r="185" spans="2:21">
      <c r="B185" s="76" t="s">
        <v>546</v>
      </c>
      <c r="C185" s="73">
        <v>6000202</v>
      </c>
      <c r="D185" s="86" t="s">
        <v>113</v>
      </c>
      <c r="E185" s="86" t="s">
        <v>291</v>
      </c>
      <c r="F185" s="73" t="s">
        <v>324</v>
      </c>
      <c r="G185" s="86" t="s">
        <v>325</v>
      </c>
      <c r="H185" s="73" t="s">
        <v>326</v>
      </c>
      <c r="I185" s="73" t="s">
        <v>120</v>
      </c>
      <c r="J185" s="73"/>
      <c r="K185" s="83">
        <v>0.52</v>
      </c>
      <c r="L185" s="86" t="s">
        <v>122</v>
      </c>
      <c r="M185" s="87">
        <v>4.8000000000000001E-2</v>
      </c>
      <c r="N185" s="87">
        <v>4.8490566037735848E-2</v>
      </c>
      <c r="O185" s="83">
        <v>1.03E-4</v>
      </c>
      <c r="P185" s="85">
        <v>102.23</v>
      </c>
      <c r="Q185" s="73"/>
      <c r="R185" s="83">
        <v>1.06E-7</v>
      </c>
      <c r="S185" s="84">
        <v>1.5195788140616806E-13</v>
      </c>
      <c r="T185" s="84">
        <f t="shared" si="2"/>
        <v>3.7875764240435697E-11</v>
      </c>
      <c r="U185" s="84">
        <f>R185/'סכום נכסי הקרן'!$C$42</f>
        <v>6.1697329573623209E-12</v>
      </c>
    </row>
    <row r="186" spans="2:21">
      <c r="B186" s="76" t="s">
        <v>547</v>
      </c>
      <c r="C186" s="73">
        <v>7460389</v>
      </c>
      <c r="D186" s="86" t="s">
        <v>113</v>
      </c>
      <c r="E186" s="86" t="s">
        <v>291</v>
      </c>
      <c r="F186" s="73" t="s">
        <v>548</v>
      </c>
      <c r="G186" s="86" t="s">
        <v>549</v>
      </c>
      <c r="H186" s="73" t="s">
        <v>326</v>
      </c>
      <c r="I186" s="73" t="s">
        <v>120</v>
      </c>
      <c r="J186" s="73"/>
      <c r="K186" s="83">
        <v>2.4700000000000002</v>
      </c>
      <c r="L186" s="86" t="s">
        <v>122</v>
      </c>
      <c r="M186" s="87">
        <v>2.6099999999999998E-2</v>
      </c>
      <c r="N186" s="87">
        <v>4.7686567164179107E-2</v>
      </c>
      <c r="O186" s="83">
        <v>1.3799999999999999E-4</v>
      </c>
      <c r="P186" s="85">
        <v>95.61</v>
      </c>
      <c r="Q186" s="73"/>
      <c r="R186" s="83">
        <v>1.3400000000000001E-7</v>
      </c>
      <c r="S186" s="84">
        <v>2.6919202598600358E-13</v>
      </c>
      <c r="T186" s="84">
        <f t="shared" si="2"/>
        <v>4.7880683096399849E-11</v>
      </c>
      <c r="U186" s="84">
        <f>R186/'סכום נכסי הקרן'!$C$42</f>
        <v>7.7994737385523678E-12</v>
      </c>
    </row>
    <row r="187" spans="2:21">
      <c r="B187" s="76" t="s">
        <v>550</v>
      </c>
      <c r="C187" s="73">
        <v>1133131</v>
      </c>
      <c r="D187" s="86" t="s">
        <v>113</v>
      </c>
      <c r="E187" s="86" t="s">
        <v>291</v>
      </c>
      <c r="F187" s="73" t="s">
        <v>551</v>
      </c>
      <c r="G187" s="86" t="s">
        <v>552</v>
      </c>
      <c r="H187" s="73" t="s">
        <v>335</v>
      </c>
      <c r="I187" s="73" t="s">
        <v>295</v>
      </c>
      <c r="J187" s="73"/>
      <c r="K187" s="83">
        <v>0.66</v>
      </c>
      <c r="L187" s="86" t="s">
        <v>122</v>
      </c>
      <c r="M187" s="87">
        <v>5.2000000000000005E-2</v>
      </c>
      <c r="N187" s="87">
        <v>4.6021825396825394E-2</v>
      </c>
      <c r="O187" s="83">
        <v>9.8700000000000003E-4</v>
      </c>
      <c r="P187" s="85">
        <v>102.13</v>
      </c>
      <c r="Q187" s="73"/>
      <c r="R187" s="83">
        <v>1.0079999999999999E-6</v>
      </c>
      <c r="S187" s="84">
        <v>6.3904001505415117E-12</v>
      </c>
      <c r="T187" s="84">
        <f t="shared" si="2"/>
        <v>3.6017707881470923E-10</v>
      </c>
      <c r="U187" s="84">
        <f>R187/'סכום נכסי הקרן'!$C$42</f>
        <v>5.8670668122841685E-11</v>
      </c>
    </row>
    <row r="188" spans="2:21">
      <c r="B188" s="76" t="s">
        <v>553</v>
      </c>
      <c r="C188" s="73">
        <v>2810372</v>
      </c>
      <c r="D188" s="86" t="s">
        <v>113</v>
      </c>
      <c r="E188" s="86" t="s">
        <v>291</v>
      </c>
      <c r="F188" s="73" t="s">
        <v>554</v>
      </c>
      <c r="G188" s="86" t="s">
        <v>408</v>
      </c>
      <c r="H188" s="73" t="s">
        <v>349</v>
      </c>
      <c r="I188" s="73" t="s">
        <v>295</v>
      </c>
      <c r="J188" s="73"/>
      <c r="K188" s="83">
        <v>8.5699999993227483</v>
      </c>
      <c r="L188" s="86" t="s">
        <v>122</v>
      </c>
      <c r="M188" s="87">
        <v>2.4E-2</v>
      </c>
      <c r="N188" s="87">
        <v>5.1599999996977071E-2</v>
      </c>
      <c r="O188" s="83">
        <v>4314.4857899999997</v>
      </c>
      <c r="P188" s="85">
        <v>79.739999999999995</v>
      </c>
      <c r="Q188" s="73"/>
      <c r="R188" s="83">
        <v>3.4403709689999999</v>
      </c>
      <c r="S188" s="84">
        <v>5.7446618740401669E-6</v>
      </c>
      <c r="T188" s="84">
        <f t="shared" si="2"/>
        <v>1.2293082992592764E-3</v>
      </c>
      <c r="U188" s="84">
        <f>R188/'סכום נכסי הקרן'!$C$42</f>
        <v>2.002468882357721E-4</v>
      </c>
    </row>
    <row r="189" spans="2:21">
      <c r="B189" s="76" t="s">
        <v>555</v>
      </c>
      <c r="C189" s="73">
        <v>1138114</v>
      </c>
      <c r="D189" s="86" t="s">
        <v>113</v>
      </c>
      <c r="E189" s="86" t="s">
        <v>291</v>
      </c>
      <c r="F189" s="73" t="s">
        <v>343</v>
      </c>
      <c r="G189" s="86" t="s">
        <v>315</v>
      </c>
      <c r="H189" s="73" t="s">
        <v>344</v>
      </c>
      <c r="I189" s="73" t="s">
        <v>120</v>
      </c>
      <c r="J189" s="73"/>
      <c r="K189" s="83">
        <v>1.71</v>
      </c>
      <c r="L189" s="86" t="s">
        <v>122</v>
      </c>
      <c r="M189" s="87">
        <v>3.39E-2</v>
      </c>
      <c r="N189" s="87">
        <v>5.4776119402985074E-2</v>
      </c>
      <c r="O189" s="83">
        <v>2.7599999999999999E-4</v>
      </c>
      <c r="P189" s="85">
        <v>97.37</v>
      </c>
      <c r="Q189" s="73"/>
      <c r="R189" s="83">
        <v>2.6800000000000002E-7</v>
      </c>
      <c r="S189" s="84">
        <v>4.2387995940704354E-13</v>
      </c>
      <c r="T189" s="84">
        <f t="shared" si="2"/>
        <v>9.5761366192799697E-11</v>
      </c>
      <c r="U189" s="84">
        <f>R189/'סכום נכסי הקרן'!$C$42</f>
        <v>1.5598947477104736E-11</v>
      </c>
    </row>
    <row r="190" spans="2:21">
      <c r="B190" s="76" t="s">
        <v>556</v>
      </c>
      <c r="C190" s="73">
        <v>1162866</v>
      </c>
      <c r="D190" s="86" t="s">
        <v>113</v>
      </c>
      <c r="E190" s="86" t="s">
        <v>291</v>
      </c>
      <c r="F190" s="73" t="s">
        <v>343</v>
      </c>
      <c r="G190" s="86" t="s">
        <v>315</v>
      </c>
      <c r="H190" s="73" t="s">
        <v>344</v>
      </c>
      <c r="I190" s="73" t="s">
        <v>120</v>
      </c>
      <c r="J190" s="73"/>
      <c r="K190" s="83">
        <v>6.6000000006150525</v>
      </c>
      <c r="L190" s="86" t="s">
        <v>122</v>
      </c>
      <c r="M190" s="87">
        <v>2.4399999999999998E-2</v>
      </c>
      <c r="N190" s="87">
        <v>5.5100000004349295E-2</v>
      </c>
      <c r="O190" s="83">
        <v>2756.0622139999996</v>
      </c>
      <c r="P190" s="85">
        <v>82.59</v>
      </c>
      <c r="Q190" s="73"/>
      <c r="R190" s="83">
        <v>2.2762317509999996</v>
      </c>
      <c r="S190" s="84">
        <v>2.5088455874990209E-6</v>
      </c>
      <c r="T190" s="84">
        <f t="shared" si="2"/>
        <v>8.133397845044351E-4</v>
      </c>
      <c r="U190" s="84">
        <f>R190/'סכום נכסי הקרן'!$C$42</f>
        <v>1.3248813257301173E-4</v>
      </c>
    </row>
    <row r="191" spans="2:21">
      <c r="B191" s="76" t="s">
        <v>557</v>
      </c>
      <c r="C191" s="73">
        <v>1132521</v>
      </c>
      <c r="D191" s="86" t="s">
        <v>113</v>
      </c>
      <c r="E191" s="86" t="s">
        <v>291</v>
      </c>
      <c r="F191" s="73" t="s">
        <v>352</v>
      </c>
      <c r="G191" s="86" t="s">
        <v>315</v>
      </c>
      <c r="H191" s="73" t="s">
        <v>344</v>
      </c>
      <c r="I191" s="73" t="s">
        <v>120</v>
      </c>
      <c r="J191" s="73"/>
      <c r="K191" s="83">
        <v>0.2599999999482222</v>
      </c>
      <c r="L191" s="86" t="s">
        <v>122</v>
      </c>
      <c r="M191" s="87">
        <v>3.5000000000000003E-2</v>
      </c>
      <c r="N191" s="87">
        <v>3.1500000000554758E-2</v>
      </c>
      <c r="O191" s="83">
        <v>2678.679768</v>
      </c>
      <c r="P191" s="85">
        <v>100.94</v>
      </c>
      <c r="Q191" s="73"/>
      <c r="R191" s="83">
        <v>2.7038592389999998</v>
      </c>
      <c r="S191" s="84">
        <v>2.3495748225986124E-5</v>
      </c>
      <c r="T191" s="84">
        <f t="shared" si="2"/>
        <v>9.6613901014799873E-4</v>
      </c>
      <c r="U191" s="84">
        <f>R191/'סכום נכסי הקרן'!$C$42</f>
        <v>1.5737820244270665E-4</v>
      </c>
    </row>
    <row r="192" spans="2:21">
      <c r="B192" s="76" t="s">
        <v>558</v>
      </c>
      <c r="C192" s="73">
        <v>7590151</v>
      </c>
      <c r="D192" s="86" t="s">
        <v>113</v>
      </c>
      <c r="E192" s="86" t="s">
        <v>291</v>
      </c>
      <c r="F192" s="73" t="s">
        <v>357</v>
      </c>
      <c r="G192" s="86" t="s">
        <v>315</v>
      </c>
      <c r="H192" s="73" t="s">
        <v>349</v>
      </c>
      <c r="I192" s="73" t="s">
        <v>295</v>
      </c>
      <c r="J192" s="73"/>
      <c r="K192" s="83">
        <v>5.9499999998654465</v>
      </c>
      <c r="L192" s="86" t="s">
        <v>122</v>
      </c>
      <c r="M192" s="87">
        <v>2.5499999999999998E-2</v>
      </c>
      <c r="N192" s="87">
        <v>5.4499999998890526E-2</v>
      </c>
      <c r="O192" s="83">
        <v>24930.712844999995</v>
      </c>
      <c r="P192" s="85">
        <v>84.96</v>
      </c>
      <c r="Q192" s="73"/>
      <c r="R192" s="83">
        <v>21.181134462999999</v>
      </c>
      <c r="S192" s="84">
        <v>1.7639434147972125E-5</v>
      </c>
      <c r="T192" s="84">
        <f t="shared" si="2"/>
        <v>7.5684118421278819E-3</v>
      </c>
      <c r="U192" s="84">
        <f>R192/'סכום נכסי הקרן'!$C$42</f>
        <v>1.2328485223650374E-3</v>
      </c>
    </row>
    <row r="193" spans="2:21">
      <c r="B193" s="76" t="s">
        <v>559</v>
      </c>
      <c r="C193" s="73">
        <v>4160156</v>
      </c>
      <c r="D193" s="86" t="s">
        <v>113</v>
      </c>
      <c r="E193" s="86" t="s">
        <v>291</v>
      </c>
      <c r="F193" s="73" t="s">
        <v>560</v>
      </c>
      <c r="G193" s="86" t="s">
        <v>315</v>
      </c>
      <c r="H193" s="73" t="s">
        <v>349</v>
      </c>
      <c r="I193" s="73" t="s">
        <v>295</v>
      </c>
      <c r="J193" s="73"/>
      <c r="K193" s="83">
        <v>1.0999999998711745</v>
      </c>
      <c r="L193" s="86" t="s">
        <v>122</v>
      </c>
      <c r="M193" s="87">
        <v>2.5499999999999998E-2</v>
      </c>
      <c r="N193" s="87">
        <v>5.2299999995426685E-2</v>
      </c>
      <c r="O193" s="83">
        <v>6346.3950000000004</v>
      </c>
      <c r="P193" s="85">
        <v>97.85</v>
      </c>
      <c r="Q193" s="73"/>
      <c r="R193" s="83">
        <v>6.2099475079999999</v>
      </c>
      <c r="S193" s="84">
        <v>2.1015527209870657E-5</v>
      </c>
      <c r="T193" s="84">
        <f t="shared" si="2"/>
        <v>2.2189293184763127E-3</v>
      </c>
      <c r="U193" s="84">
        <f>R193/'סכום נכסי הקרן'!$C$42</f>
        <v>3.6145016795846807E-4</v>
      </c>
    </row>
    <row r="194" spans="2:21">
      <c r="B194" s="76" t="s">
        <v>561</v>
      </c>
      <c r="C194" s="73">
        <v>2320232</v>
      </c>
      <c r="D194" s="86" t="s">
        <v>113</v>
      </c>
      <c r="E194" s="86" t="s">
        <v>291</v>
      </c>
      <c r="F194" s="73" t="s">
        <v>562</v>
      </c>
      <c r="G194" s="86" t="s">
        <v>116</v>
      </c>
      <c r="H194" s="73" t="s">
        <v>349</v>
      </c>
      <c r="I194" s="73" t="s">
        <v>295</v>
      </c>
      <c r="J194" s="73"/>
      <c r="K194" s="83">
        <v>4.0600000001380954</v>
      </c>
      <c r="L194" s="86" t="s">
        <v>122</v>
      </c>
      <c r="M194" s="87">
        <v>2.2400000000000003E-2</v>
      </c>
      <c r="N194" s="87">
        <v>4.9900000004195963E-2</v>
      </c>
      <c r="O194" s="83">
        <v>4156.2121980000002</v>
      </c>
      <c r="P194" s="85">
        <v>90.6</v>
      </c>
      <c r="Q194" s="73"/>
      <c r="R194" s="83">
        <v>3.7655280579999997</v>
      </c>
      <c r="S194" s="84">
        <v>1.2590281883109504E-5</v>
      </c>
      <c r="T194" s="84">
        <f t="shared" si="2"/>
        <v>1.3454929525052231E-3</v>
      </c>
      <c r="U194" s="84">
        <f>R194/'סכום נכסי הקרן'!$C$42</f>
        <v>2.1917266567278429E-4</v>
      </c>
    </row>
    <row r="195" spans="2:21">
      <c r="B195" s="76" t="s">
        <v>563</v>
      </c>
      <c r="C195" s="73">
        <v>1135920</v>
      </c>
      <c r="D195" s="86" t="s">
        <v>113</v>
      </c>
      <c r="E195" s="86" t="s">
        <v>291</v>
      </c>
      <c r="F195" s="73" t="s">
        <v>564</v>
      </c>
      <c r="G195" s="86" t="s">
        <v>431</v>
      </c>
      <c r="H195" s="73" t="s">
        <v>344</v>
      </c>
      <c r="I195" s="73" t="s">
        <v>120</v>
      </c>
      <c r="J195" s="73"/>
      <c r="K195" s="83">
        <v>1.2200000000295208</v>
      </c>
      <c r="L195" s="86" t="s">
        <v>122</v>
      </c>
      <c r="M195" s="87">
        <v>4.0999999999999995E-2</v>
      </c>
      <c r="N195" s="87">
        <v>4.920000000177125E-2</v>
      </c>
      <c r="O195" s="83">
        <v>3384.7440000000001</v>
      </c>
      <c r="P195" s="85">
        <v>100.08</v>
      </c>
      <c r="Q195" s="73"/>
      <c r="R195" s="83">
        <v>3.3874517949999996</v>
      </c>
      <c r="S195" s="84">
        <v>1.1282480000000001E-5</v>
      </c>
      <c r="T195" s="84">
        <f t="shared" si="2"/>
        <v>1.2103992977666104E-3</v>
      </c>
      <c r="U195" s="84">
        <f>R195/'סכום נכסי הקרן'!$C$42</f>
        <v>1.9716672623667594E-4</v>
      </c>
    </row>
    <row r="196" spans="2:21">
      <c r="B196" s="76" t="s">
        <v>565</v>
      </c>
      <c r="C196" s="73">
        <v>7770209</v>
      </c>
      <c r="D196" s="86" t="s">
        <v>113</v>
      </c>
      <c r="E196" s="86" t="s">
        <v>291</v>
      </c>
      <c r="F196" s="73" t="s">
        <v>400</v>
      </c>
      <c r="G196" s="86" t="s">
        <v>401</v>
      </c>
      <c r="H196" s="73" t="s">
        <v>349</v>
      </c>
      <c r="I196" s="73" t="s">
        <v>295</v>
      </c>
      <c r="J196" s="73"/>
      <c r="K196" s="83">
        <v>3.17</v>
      </c>
      <c r="L196" s="86" t="s">
        <v>122</v>
      </c>
      <c r="M196" s="87">
        <v>5.0900000000000001E-2</v>
      </c>
      <c r="N196" s="87">
        <v>4.9024390243902441E-2</v>
      </c>
      <c r="O196" s="83">
        <v>8.0000000000000007E-5</v>
      </c>
      <c r="P196" s="85">
        <v>102.93</v>
      </c>
      <c r="Q196" s="73"/>
      <c r="R196" s="83">
        <v>8.2000000000000006E-8</v>
      </c>
      <c r="S196" s="84">
        <v>1.1069571958110893E-13</v>
      </c>
      <c r="T196" s="84">
        <f t="shared" si="2"/>
        <v>2.9300119506752146E-11</v>
      </c>
      <c r="U196" s="84">
        <f>R196/'סכום נכסי הקרן'!$C$42</f>
        <v>4.7728122877708526E-12</v>
      </c>
    </row>
    <row r="197" spans="2:21">
      <c r="B197" s="76" t="s">
        <v>566</v>
      </c>
      <c r="C197" s="73">
        <v>7770258</v>
      </c>
      <c r="D197" s="86" t="s">
        <v>113</v>
      </c>
      <c r="E197" s="86" t="s">
        <v>291</v>
      </c>
      <c r="F197" s="73" t="s">
        <v>400</v>
      </c>
      <c r="G197" s="86" t="s">
        <v>401</v>
      </c>
      <c r="H197" s="73" t="s">
        <v>349</v>
      </c>
      <c r="I197" s="73" t="s">
        <v>295</v>
      </c>
      <c r="J197" s="73"/>
      <c r="K197" s="83">
        <v>4.41</v>
      </c>
      <c r="L197" s="86" t="s">
        <v>122</v>
      </c>
      <c r="M197" s="87">
        <v>3.5200000000000002E-2</v>
      </c>
      <c r="N197" s="87">
        <v>5.1100917431192654E-2</v>
      </c>
      <c r="O197" s="83">
        <v>8.119999999999999E-4</v>
      </c>
      <c r="P197" s="85">
        <v>93.91</v>
      </c>
      <c r="Q197" s="73"/>
      <c r="R197" s="83">
        <v>7.6300000000000015E-7</v>
      </c>
      <c r="S197" s="84">
        <v>1.0103981416637921E-12</v>
      </c>
      <c r="T197" s="84">
        <f t="shared" si="2"/>
        <v>2.7263403882502305E-10</v>
      </c>
      <c r="U197" s="84">
        <f>R197/'סכום נכסי הקרן'!$C$42</f>
        <v>4.4410436287428788E-11</v>
      </c>
    </row>
    <row r="198" spans="2:21">
      <c r="B198" s="76" t="s">
        <v>567</v>
      </c>
      <c r="C198" s="73">
        <v>1410299</v>
      </c>
      <c r="D198" s="86" t="s">
        <v>113</v>
      </c>
      <c r="E198" s="86" t="s">
        <v>291</v>
      </c>
      <c r="F198" s="73" t="s">
        <v>403</v>
      </c>
      <c r="G198" s="86" t="s">
        <v>118</v>
      </c>
      <c r="H198" s="73" t="s">
        <v>349</v>
      </c>
      <c r="I198" s="73" t="s">
        <v>295</v>
      </c>
      <c r="J198" s="73"/>
      <c r="K198" s="83">
        <v>1.6599999946295747</v>
      </c>
      <c r="L198" s="86" t="s">
        <v>122</v>
      </c>
      <c r="M198" s="87">
        <v>2.7000000000000003E-2</v>
      </c>
      <c r="N198" s="87">
        <v>5.3699999847837951E-2</v>
      </c>
      <c r="O198" s="83">
        <v>139.77021500000001</v>
      </c>
      <c r="P198" s="85">
        <v>95.92</v>
      </c>
      <c r="Q198" s="73"/>
      <c r="R198" s="83">
        <v>0.13406759199999999</v>
      </c>
      <c r="S198" s="84">
        <v>6.874677637776847E-7</v>
      </c>
      <c r="T198" s="84">
        <f t="shared" si="2"/>
        <v>4.7904834970518136E-5</v>
      </c>
      <c r="U198" s="84">
        <f>R198/'סכום נכסי הקרן'!$C$42</f>
        <v>7.8034079327981601E-6</v>
      </c>
    </row>
    <row r="199" spans="2:21">
      <c r="B199" s="76" t="s">
        <v>568</v>
      </c>
      <c r="C199" s="73">
        <v>1192731</v>
      </c>
      <c r="D199" s="86" t="s">
        <v>113</v>
      </c>
      <c r="E199" s="86" t="s">
        <v>291</v>
      </c>
      <c r="F199" s="73" t="s">
        <v>403</v>
      </c>
      <c r="G199" s="86" t="s">
        <v>118</v>
      </c>
      <c r="H199" s="73" t="s">
        <v>349</v>
      </c>
      <c r="I199" s="73" t="s">
        <v>295</v>
      </c>
      <c r="J199" s="73"/>
      <c r="K199" s="83">
        <v>3.9000000000770068</v>
      </c>
      <c r="L199" s="86" t="s">
        <v>122</v>
      </c>
      <c r="M199" s="87">
        <v>4.5599999999999995E-2</v>
      </c>
      <c r="N199" s="87">
        <v>5.5399999999691973E-2</v>
      </c>
      <c r="O199" s="83">
        <v>5366.0732779999998</v>
      </c>
      <c r="P199" s="85">
        <v>96.8</v>
      </c>
      <c r="Q199" s="73"/>
      <c r="R199" s="83">
        <v>5.1943587539999996</v>
      </c>
      <c r="S199" s="84">
        <v>1.8560804232884758E-5</v>
      </c>
      <c r="T199" s="84">
        <f t="shared" si="2"/>
        <v>1.8560406372334652E-3</v>
      </c>
      <c r="U199" s="84">
        <f>R199/'סכום נכסי הקרן'!$C$42</f>
        <v>3.023377961973328E-4</v>
      </c>
    </row>
    <row r="200" spans="2:21">
      <c r="B200" s="76" t="s">
        <v>569</v>
      </c>
      <c r="C200" s="73">
        <v>2300309</v>
      </c>
      <c r="D200" s="86" t="s">
        <v>113</v>
      </c>
      <c r="E200" s="86" t="s">
        <v>291</v>
      </c>
      <c r="F200" s="73" t="s">
        <v>411</v>
      </c>
      <c r="G200" s="86" t="s">
        <v>143</v>
      </c>
      <c r="H200" s="73" t="s">
        <v>412</v>
      </c>
      <c r="I200" s="73" t="s">
        <v>120</v>
      </c>
      <c r="J200" s="73"/>
      <c r="K200" s="83">
        <v>8.9399999998842912</v>
      </c>
      <c r="L200" s="86" t="s">
        <v>122</v>
      </c>
      <c r="M200" s="87">
        <v>2.7900000000000001E-2</v>
      </c>
      <c r="N200" s="87">
        <v>5.3899999999974843E-2</v>
      </c>
      <c r="O200" s="83">
        <v>4936.085</v>
      </c>
      <c r="P200" s="85">
        <v>80.540000000000006</v>
      </c>
      <c r="Q200" s="73"/>
      <c r="R200" s="83">
        <v>3.9755228590000002</v>
      </c>
      <c r="S200" s="84">
        <v>1.1478199702353269E-5</v>
      </c>
      <c r="T200" s="84">
        <f t="shared" si="2"/>
        <v>1.4205279862259141E-3</v>
      </c>
      <c r="U200" s="84">
        <f>R200/'סכום נכסי הקרן'!$C$42</f>
        <v>2.3139541892376963E-4</v>
      </c>
    </row>
    <row r="201" spans="2:21">
      <c r="B201" s="76" t="s">
        <v>570</v>
      </c>
      <c r="C201" s="73">
        <v>2300176</v>
      </c>
      <c r="D201" s="86" t="s">
        <v>113</v>
      </c>
      <c r="E201" s="86" t="s">
        <v>291</v>
      </c>
      <c r="F201" s="73" t="s">
        <v>411</v>
      </c>
      <c r="G201" s="86" t="s">
        <v>143</v>
      </c>
      <c r="H201" s="73" t="s">
        <v>412</v>
      </c>
      <c r="I201" s="73" t="s">
        <v>120</v>
      </c>
      <c r="J201" s="73"/>
      <c r="K201" s="83">
        <v>1.6000000001881229</v>
      </c>
      <c r="L201" s="86" t="s">
        <v>122</v>
      </c>
      <c r="M201" s="87">
        <v>3.6499999999999998E-2</v>
      </c>
      <c r="N201" s="87">
        <v>5.1700000006490249E-2</v>
      </c>
      <c r="O201" s="83">
        <v>3224.8723320000004</v>
      </c>
      <c r="P201" s="85">
        <v>98.9</v>
      </c>
      <c r="Q201" s="73"/>
      <c r="R201" s="83">
        <v>3.1893986290000003</v>
      </c>
      <c r="S201" s="84">
        <v>2.0187356261154816E-6</v>
      </c>
      <c r="T201" s="84">
        <f t="shared" si="2"/>
        <v>1.139631231516725E-3</v>
      </c>
      <c r="U201" s="84">
        <f>R201/'סכום נכסי הקרן'!$C$42</f>
        <v>1.8563903618403307E-4</v>
      </c>
    </row>
    <row r="202" spans="2:21">
      <c r="B202" s="76" t="s">
        <v>571</v>
      </c>
      <c r="C202" s="73">
        <v>1185941</v>
      </c>
      <c r="D202" s="86" t="s">
        <v>113</v>
      </c>
      <c r="E202" s="86" t="s">
        <v>291</v>
      </c>
      <c r="F202" s="73" t="s">
        <v>572</v>
      </c>
      <c r="G202" s="86" t="s">
        <v>119</v>
      </c>
      <c r="H202" s="73" t="s">
        <v>412</v>
      </c>
      <c r="I202" s="73" t="s">
        <v>120</v>
      </c>
      <c r="J202" s="73"/>
      <c r="K202" s="83">
        <v>1.9599999999887125</v>
      </c>
      <c r="L202" s="86" t="s">
        <v>122</v>
      </c>
      <c r="M202" s="87">
        <v>5.5999999999999994E-2</v>
      </c>
      <c r="N202" s="87">
        <v>6.7399999999736629E-2</v>
      </c>
      <c r="O202" s="83">
        <v>10577.325000000001</v>
      </c>
      <c r="P202" s="85">
        <v>100.51</v>
      </c>
      <c r="Q202" s="73"/>
      <c r="R202" s="83">
        <v>10.631269121999999</v>
      </c>
      <c r="S202" s="84">
        <v>2.7458594013654891E-5</v>
      </c>
      <c r="T202" s="84">
        <f t="shared" si="2"/>
        <v>3.7987494607688282E-3</v>
      </c>
      <c r="U202" s="84">
        <f>R202/'סכום נכסי הקרן'!$C$42</f>
        <v>6.187933158546394E-4</v>
      </c>
    </row>
    <row r="203" spans="2:21">
      <c r="B203" s="76" t="s">
        <v>573</v>
      </c>
      <c r="C203" s="73">
        <v>1143130</v>
      </c>
      <c r="D203" s="86" t="s">
        <v>113</v>
      </c>
      <c r="E203" s="86" t="s">
        <v>291</v>
      </c>
      <c r="F203" s="73" t="s">
        <v>433</v>
      </c>
      <c r="G203" s="86" t="s">
        <v>431</v>
      </c>
      <c r="H203" s="73" t="s">
        <v>412</v>
      </c>
      <c r="I203" s="73" t="s">
        <v>120</v>
      </c>
      <c r="J203" s="73"/>
      <c r="K203" s="83">
        <v>7.5699999999366225</v>
      </c>
      <c r="L203" s="86" t="s">
        <v>122</v>
      </c>
      <c r="M203" s="87">
        <v>3.0499999999999999E-2</v>
      </c>
      <c r="N203" s="87">
        <v>5.4899999998934718E-2</v>
      </c>
      <c r="O203" s="83">
        <v>8786.60743</v>
      </c>
      <c r="P203" s="85">
        <v>84.4</v>
      </c>
      <c r="Q203" s="73"/>
      <c r="R203" s="83">
        <v>7.4158966710000005</v>
      </c>
      <c r="S203" s="84">
        <v>1.2871066682194083E-5</v>
      </c>
      <c r="T203" s="84">
        <f t="shared" ref="T203:T266" si="3">IFERROR(R203/$R$11,0)</f>
        <v>2.6498373013417731E-3</v>
      </c>
      <c r="U203" s="84">
        <f>R203/'סכום נכסי הקרן'!$C$42</f>
        <v>4.316424726364361E-4</v>
      </c>
    </row>
    <row r="204" spans="2:21">
      <c r="B204" s="76" t="s">
        <v>574</v>
      </c>
      <c r="C204" s="73">
        <v>1157601</v>
      </c>
      <c r="D204" s="86" t="s">
        <v>113</v>
      </c>
      <c r="E204" s="86" t="s">
        <v>291</v>
      </c>
      <c r="F204" s="73" t="s">
        <v>433</v>
      </c>
      <c r="G204" s="86" t="s">
        <v>431</v>
      </c>
      <c r="H204" s="73" t="s">
        <v>412</v>
      </c>
      <c r="I204" s="73" t="s">
        <v>120</v>
      </c>
      <c r="J204" s="73"/>
      <c r="K204" s="83">
        <v>3.1000000003699846</v>
      </c>
      <c r="L204" s="86" t="s">
        <v>122</v>
      </c>
      <c r="M204" s="87">
        <v>2.9100000000000001E-2</v>
      </c>
      <c r="N204" s="87">
        <v>5.0000000004110944E-2</v>
      </c>
      <c r="O204" s="83">
        <v>5137.3468140000004</v>
      </c>
      <c r="P204" s="85">
        <v>94.7</v>
      </c>
      <c r="Q204" s="73"/>
      <c r="R204" s="83">
        <v>4.865067432</v>
      </c>
      <c r="S204" s="84">
        <v>8.5622446900000009E-6</v>
      </c>
      <c r="T204" s="84">
        <f t="shared" si="3"/>
        <v>1.7383787459269238E-3</v>
      </c>
      <c r="U204" s="84">
        <f>R204/'סכום נכסי הקרן'!$C$42</f>
        <v>2.8317138561321202E-4</v>
      </c>
    </row>
    <row r="205" spans="2:21">
      <c r="B205" s="76" t="s">
        <v>575</v>
      </c>
      <c r="C205" s="73">
        <v>1138163</v>
      </c>
      <c r="D205" s="86" t="s">
        <v>113</v>
      </c>
      <c r="E205" s="86" t="s">
        <v>291</v>
      </c>
      <c r="F205" s="73" t="s">
        <v>433</v>
      </c>
      <c r="G205" s="86" t="s">
        <v>431</v>
      </c>
      <c r="H205" s="73" t="s">
        <v>412</v>
      </c>
      <c r="I205" s="73" t="s">
        <v>120</v>
      </c>
      <c r="J205" s="73"/>
      <c r="K205" s="83">
        <v>5.14</v>
      </c>
      <c r="L205" s="86" t="s">
        <v>122</v>
      </c>
      <c r="M205" s="87">
        <v>3.95E-2</v>
      </c>
      <c r="N205" s="87">
        <v>5.0855018587360599E-2</v>
      </c>
      <c r="O205" s="83">
        <v>2.8200000000000002E-4</v>
      </c>
      <c r="P205" s="85">
        <v>95.66</v>
      </c>
      <c r="Q205" s="73"/>
      <c r="R205" s="83">
        <v>2.6899999999999999E-7</v>
      </c>
      <c r="S205" s="84">
        <v>1.1749511758830123E-12</v>
      </c>
      <c r="T205" s="84">
        <f t="shared" si="3"/>
        <v>9.6118684723369823E-11</v>
      </c>
      <c r="U205" s="84">
        <f>R205/'סכום נכסי הקרן'!$C$42</f>
        <v>1.565715250500438E-11</v>
      </c>
    </row>
    <row r="206" spans="2:21">
      <c r="B206" s="76" t="s">
        <v>576</v>
      </c>
      <c r="C206" s="73">
        <v>1143122</v>
      </c>
      <c r="D206" s="86" t="s">
        <v>113</v>
      </c>
      <c r="E206" s="86" t="s">
        <v>291</v>
      </c>
      <c r="F206" s="73" t="s">
        <v>433</v>
      </c>
      <c r="G206" s="86" t="s">
        <v>431</v>
      </c>
      <c r="H206" s="73" t="s">
        <v>412</v>
      </c>
      <c r="I206" s="73" t="s">
        <v>120</v>
      </c>
      <c r="J206" s="73"/>
      <c r="K206" s="83">
        <v>6.8199999998043754</v>
      </c>
      <c r="L206" s="86" t="s">
        <v>122</v>
      </c>
      <c r="M206" s="87">
        <v>3.0499999999999999E-2</v>
      </c>
      <c r="N206" s="87">
        <v>5.5299999998844038E-2</v>
      </c>
      <c r="O206" s="83">
        <v>11813.136074000002</v>
      </c>
      <c r="P206" s="85">
        <v>85.68</v>
      </c>
      <c r="Q206" s="73"/>
      <c r="R206" s="83">
        <v>10.121494989</v>
      </c>
      <c r="S206" s="84">
        <v>1.620743309897561E-5</v>
      </c>
      <c r="T206" s="84">
        <f t="shared" si="3"/>
        <v>3.6165977166425973E-3</v>
      </c>
      <c r="U206" s="84">
        <f>R206/'סכום נכסי הקרן'!$C$42</f>
        <v>5.8912189822085746E-4</v>
      </c>
    </row>
    <row r="207" spans="2:21">
      <c r="B207" s="76" t="s">
        <v>577</v>
      </c>
      <c r="C207" s="73">
        <v>1182666</v>
      </c>
      <c r="D207" s="86" t="s">
        <v>113</v>
      </c>
      <c r="E207" s="86" t="s">
        <v>291</v>
      </c>
      <c r="F207" s="73" t="s">
        <v>433</v>
      </c>
      <c r="G207" s="86" t="s">
        <v>431</v>
      </c>
      <c r="H207" s="73" t="s">
        <v>412</v>
      </c>
      <c r="I207" s="73" t="s">
        <v>120</v>
      </c>
      <c r="J207" s="73"/>
      <c r="K207" s="83">
        <v>8.429999999992086</v>
      </c>
      <c r="L207" s="86" t="s">
        <v>122</v>
      </c>
      <c r="M207" s="87">
        <v>2.63E-2</v>
      </c>
      <c r="N207" s="87">
        <v>5.5000000000000007E-2</v>
      </c>
      <c r="O207" s="83">
        <v>12692.79</v>
      </c>
      <c r="P207" s="85">
        <v>79.64</v>
      </c>
      <c r="Q207" s="73"/>
      <c r="R207" s="83">
        <v>10.108537955999999</v>
      </c>
      <c r="S207" s="84">
        <v>1.8297443245705589E-5</v>
      </c>
      <c r="T207" s="84">
        <f t="shared" si="3"/>
        <v>3.6119679286504879E-3</v>
      </c>
      <c r="U207" s="84">
        <f>R207/'סכום נכסי הקרן'!$C$42</f>
        <v>5.8836773375359577E-4</v>
      </c>
    </row>
    <row r="208" spans="2:21">
      <c r="B208" s="76" t="s">
        <v>578</v>
      </c>
      <c r="C208" s="73">
        <v>1141647</v>
      </c>
      <c r="D208" s="86" t="s">
        <v>113</v>
      </c>
      <c r="E208" s="86" t="s">
        <v>291</v>
      </c>
      <c r="F208" s="73" t="s">
        <v>579</v>
      </c>
      <c r="G208" s="86" t="s">
        <v>117</v>
      </c>
      <c r="H208" s="73" t="s">
        <v>409</v>
      </c>
      <c r="I208" s="73" t="s">
        <v>295</v>
      </c>
      <c r="J208" s="73"/>
      <c r="K208" s="83">
        <v>0.2299999964492091</v>
      </c>
      <c r="L208" s="86" t="s">
        <v>122</v>
      </c>
      <c r="M208" s="87">
        <v>3.4000000000000002E-2</v>
      </c>
      <c r="N208" s="87">
        <v>5.950000047086576E-2</v>
      </c>
      <c r="O208" s="83">
        <v>64.832652999999993</v>
      </c>
      <c r="P208" s="85">
        <v>99.91</v>
      </c>
      <c r="Q208" s="73"/>
      <c r="R208" s="83">
        <v>6.4774300999999992E-2</v>
      </c>
      <c r="S208" s="84">
        <v>9.2597717444693217E-7</v>
      </c>
      <c r="T208" s="84">
        <f t="shared" si="3"/>
        <v>2.3145058052028472E-5</v>
      </c>
      <c r="U208" s="84">
        <f>R208/'סכום נכסי הקרן'!$C$42</f>
        <v>3.7701899968849729E-6</v>
      </c>
    </row>
    <row r="209" spans="2:21">
      <c r="B209" s="76" t="s">
        <v>580</v>
      </c>
      <c r="C209" s="73">
        <v>1136068</v>
      </c>
      <c r="D209" s="86" t="s">
        <v>113</v>
      </c>
      <c r="E209" s="86" t="s">
        <v>291</v>
      </c>
      <c r="F209" s="73" t="s">
        <v>439</v>
      </c>
      <c r="G209" s="86" t="s">
        <v>431</v>
      </c>
      <c r="H209" s="73" t="s">
        <v>412</v>
      </c>
      <c r="I209" s="73" t="s">
        <v>120</v>
      </c>
      <c r="J209" s="73"/>
      <c r="K209" s="83">
        <v>1.3099999994882505</v>
      </c>
      <c r="L209" s="86" t="s">
        <v>122</v>
      </c>
      <c r="M209" s="87">
        <v>3.9199999999999999E-2</v>
      </c>
      <c r="N209" s="87">
        <v>5.3399999978281848E-2</v>
      </c>
      <c r="O209" s="83">
        <v>810.00230999999997</v>
      </c>
      <c r="P209" s="85">
        <v>98.91</v>
      </c>
      <c r="Q209" s="73"/>
      <c r="R209" s="83">
        <v>0.801173311</v>
      </c>
      <c r="S209" s="84">
        <v>8.4388074644685542E-7</v>
      </c>
      <c r="T209" s="84">
        <f t="shared" si="3"/>
        <v>2.8627407021854028E-4</v>
      </c>
      <c r="U209" s="84">
        <f>R209/'סכום נכסי הקרן'!$C$42</f>
        <v>4.6632314919205591E-5</v>
      </c>
    </row>
    <row r="210" spans="2:21">
      <c r="B210" s="76" t="s">
        <v>581</v>
      </c>
      <c r="C210" s="73">
        <v>1160647</v>
      </c>
      <c r="D210" s="86" t="s">
        <v>113</v>
      </c>
      <c r="E210" s="86" t="s">
        <v>291</v>
      </c>
      <c r="F210" s="73" t="s">
        <v>439</v>
      </c>
      <c r="G210" s="86" t="s">
        <v>431</v>
      </c>
      <c r="H210" s="73" t="s">
        <v>412</v>
      </c>
      <c r="I210" s="73" t="s">
        <v>120</v>
      </c>
      <c r="J210" s="73"/>
      <c r="K210" s="83">
        <v>6.3799999999114139</v>
      </c>
      <c r="L210" s="86" t="s">
        <v>122</v>
      </c>
      <c r="M210" s="87">
        <v>2.64E-2</v>
      </c>
      <c r="N210" s="87">
        <v>5.3399999999622853E-2</v>
      </c>
      <c r="O210" s="83">
        <v>26905.640742000003</v>
      </c>
      <c r="P210" s="85">
        <v>84.75</v>
      </c>
      <c r="Q210" s="73"/>
      <c r="R210" s="83">
        <v>22.802530528999998</v>
      </c>
      <c r="S210" s="84">
        <v>1.6444259241858212E-5</v>
      </c>
      <c r="T210" s="84">
        <f t="shared" si="3"/>
        <v>8.1477667019032203E-3</v>
      </c>
      <c r="U210" s="84">
        <f>R210/'סכום נכסי הקרן'!$C$42</f>
        <v>1.3272219256229413E-3</v>
      </c>
    </row>
    <row r="211" spans="2:21">
      <c r="B211" s="76" t="s">
        <v>582</v>
      </c>
      <c r="C211" s="73">
        <v>1179928</v>
      </c>
      <c r="D211" s="86" t="s">
        <v>113</v>
      </c>
      <c r="E211" s="86" t="s">
        <v>291</v>
      </c>
      <c r="F211" s="73" t="s">
        <v>439</v>
      </c>
      <c r="G211" s="86" t="s">
        <v>431</v>
      </c>
      <c r="H211" s="73" t="s">
        <v>412</v>
      </c>
      <c r="I211" s="73" t="s">
        <v>120</v>
      </c>
      <c r="J211" s="73"/>
      <c r="K211" s="83">
        <v>7.9799999995534021</v>
      </c>
      <c r="L211" s="86" t="s">
        <v>122</v>
      </c>
      <c r="M211" s="87">
        <v>2.5000000000000001E-2</v>
      </c>
      <c r="N211" s="87">
        <v>5.5299999997790776E-2</v>
      </c>
      <c r="O211" s="83">
        <v>10637.023703999999</v>
      </c>
      <c r="P211" s="85">
        <v>79.150000000000006</v>
      </c>
      <c r="Q211" s="73"/>
      <c r="R211" s="83">
        <v>8.4192042619999992</v>
      </c>
      <c r="S211" s="84">
        <v>7.9758897271495071E-6</v>
      </c>
      <c r="T211" s="84">
        <f t="shared" si="3"/>
        <v>3.0083376954677678E-3</v>
      </c>
      <c r="U211" s="84">
        <f>R211/'סכום נכסי הקרן'!$C$42</f>
        <v>4.900400189625162E-4</v>
      </c>
    </row>
    <row r="212" spans="2:21">
      <c r="B212" s="76" t="s">
        <v>583</v>
      </c>
      <c r="C212" s="73">
        <v>1143411</v>
      </c>
      <c r="D212" s="86" t="s">
        <v>113</v>
      </c>
      <c r="E212" s="86" t="s">
        <v>291</v>
      </c>
      <c r="F212" s="73" t="s">
        <v>564</v>
      </c>
      <c r="G212" s="86" t="s">
        <v>431</v>
      </c>
      <c r="H212" s="73" t="s">
        <v>412</v>
      </c>
      <c r="I212" s="73" t="s">
        <v>120</v>
      </c>
      <c r="J212" s="73"/>
      <c r="K212" s="83">
        <v>5.5999999998993211</v>
      </c>
      <c r="L212" s="86" t="s">
        <v>122</v>
      </c>
      <c r="M212" s="87">
        <v>3.4300000000000004E-2</v>
      </c>
      <c r="N212" s="87">
        <v>5.2599999999521765E-2</v>
      </c>
      <c r="O212" s="83">
        <v>8684.0984829999998</v>
      </c>
      <c r="P212" s="85">
        <v>91.5</v>
      </c>
      <c r="Q212" s="73"/>
      <c r="R212" s="83">
        <v>7.9459501130000003</v>
      </c>
      <c r="S212" s="84">
        <v>2.8577393981176779E-5</v>
      </c>
      <c r="T212" s="84">
        <f t="shared" si="3"/>
        <v>2.8392352183608622E-3</v>
      </c>
      <c r="U212" s="84">
        <f>R212/'סכום נכסי הקרן'!$C$42</f>
        <v>4.624942480163487E-4</v>
      </c>
    </row>
    <row r="213" spans="2:21">
      <c r="B213" s="76" t="s">
        <v>584</v>
      </c>
      <c r="C213" s="73">
        <v>1184191</v>
      </c>
      <c r="D213" s="86" t="s">
        <v>113</v>
      </c>
      <c r="E213" s="86" t="s">
        <v>291</v>
      </c>
      <c r="F213" s="73" t="s">
        <v>564</v>
      </c>
      <c r="G213" s="86" t="s">
        <v>431</v>
      </c>
      <c r="H213" s="73" t="s">
        <v>412</v>
      </c>
      <c r="I213" s="73" t="s">
        <v>120</v>
      </c>
      <c r="J213" s="73"/>
      <c r="K213" s="83">
        <v>6.8399999999115044</v>
      </c>
      <c r="L213" s="86" t="s">
        <v>122</v>
      </c>
      <c r="M213" s="87">
        <v>2.98E-2</v>
      </c>
      <c r="N213" s="87">
        <v>5.5100000000374398E-2</v>
      </c>
      <c r="O213" s="83">
        <v>6887.8130090000004</v>
      </c>
      <c r="P213" s="85">
        <v>85.31</v>
      </c>
      <c r="Q213" s="73"/>
      <c r="R213" s="83">
        <v>5.8759932780000002</v>
      </c>
      <c r="S213" s="84">
        <v>1.7546682879718719E-5</v>
      </c>
      <c r="T213" s="84">
        <f t="shared" si="3"/>
        <v>2.0996012837350276E-3</v>
      </c>
      <c r="U213" s="84">
        <f>R213/'סכום נכסי הקרן'!$C$42</f>
        <v>3.4201235268411378E-4</v>
      </c>
    </row>
    <row r="214" spans="2:21">
      <c r="B214" s="76" t="s">
        <v>585</v>
      </c>
      <c r="C214" s="73">
        <v>1139815</v>
      </c>
      <c r="D214" s="86" t="s">
        <v>113</v>
      </c>
      <c r="E214" s="86" t="s">
        <v>291</v>
      </c>
      <c r="F214" s="73" t="s">
        <v>451</v>
      </c>
      <c r="G214" s="86" t="s">
        <v>431</v>
      </c>
      <c r="H214" s="73" t="s">
        <v>412</v>
      </c>
      <c r="I214" s="73" t="s">
        <v>120</v>
      </c>
      <c r="J214" s="73"/>
      <c r="K214" s="83">
        <v>2.2499999999141749</v>
      </c>
      <c r="L214" s="86" t="s">
        <v>122</v>
      </c>
      <c r="M214" s="87">
        <v>3.61E-2</v>
      </c>
      <c r="N214" s="87">
        <v>4.9499999998340719E-2</v>
      </c>
      <c r="O214" s="83">
        <v>17874.246939000001</v>
      </c>
      <c r="P214" s="85">
        <v>97.78</v>
      </c>
      <c r="Q214" s="73"/>
      <c r="R214" s="83">
        <v>17.477438062000001</v>
      </c>
      <c r="S214" s="84">
        <v>2.3288921093159608E-5</v>
      </c>
      <c r="T214" s="84">
        <f t="shared" si="3"/>
        <v>6.2450124864446167E-3</v>
      </c>
      <c r="U214" s="84">
        <f>R214/'סכום נכסי הקרן'!$C$42</f>
        <v>1.0172747700130194E-3</v>
      </c>
    </row>
    <row r="215" spans="2:21">
      <c r="B215" s="76" t="s">
        <v>586</v>
      </c>
      <c r="C215" s="73">
        <v>1155522</v>
      </c>
      <c r="D215" s="86" t="s">
        <v>113</v>
      </c>
      <c r="E215" s="86" t="s">
        <v>291</v>
      </c>
      <c r="F215" s="73" t="s">
        <v>451</v>
      </c>
      <c r="G215" s="86" t="s">
        <v>431</v>
      </c>
      <c r="H215" s="73" t="s">
        <v>412</v>
      </c>
      <c r="I215" s="73" t="s">
        <v>120</v>
      </c>
      <c r="J215" s="73"/>
      <c r="K215" s="83">
        <v>3.2499999999560019</v>
      </c>
      <c r="L215" s="86" t="s">
        <v>122</v>
      </c>
      <c r="M215" s="87">
        <v>3.3000000000000002E-2</v>
      </c>
      <c r="N215" s="87">
        <v>4.8700000001355138E-2</v>
      </c>
      <c r="O215" s="83">
        <v>5946.6917090000006</v>
      </c>
      <c r="P215" s="85">
        <v>95.55</v>
      </c>
      <c r="Q215" s="73"/>
      <c r="R215" s="83">
        <v>5.6820639289999999</v>
      </c>
      <c r="S215" s="84">
        <v>1.9285837970455174E-5</v>
      </c>
      <c r="T215" s="84">
        <f t="shared" si="3"/>
        <v>2.0303067337159222E-3</v>
      </c>
      <c r="U215" s="84">
        <f>R215/'סכום נכסי הקרן'!$C$42</f>
        <v>3.3072468951500885E-4</v>
      </c>
    </row>
    <row r="216" spans="2:21">
      <c r="B216" s="76" t="s">
        <v>587</v>
      </c>
      <c r="C216" s="73">
        <v>1159359</v>
      </c>
      <c r="D216" s="86" t="s">
        <v>113</v>
      </c>
      <c r="E216" s="86" t="s">
        <v>291</v>
      </c>
      <c r="F216" s="73" t="s">
        <v>451</v>
      </c>
      <c r="G216" s="86" t="s">
        <v>431</v>
      </c>
      <c r="H216" s="73" t="s">
        <v>412</v>
      </c>
      <c r="I216" s="73" t="s">
        <v>120</v>
      </c>
      <c r="J216" s="73"/>
      <c r="K216" s="83">
        <v>5.5599999999643623</v>
      </c>
      <c r="L216" s="86" t="s">
        <v>122</v>
      </c>
      <c r="M216" s="87">
        <v>2.6200000000000001E-2</v>
      </c>
      <c r="N216" s="87">
        <v>5.3299999999410617E-2</v>
      </c>
      <c r="O216" s="83">
        <v>16679.855963999998</v>
      </c>
      <c r="P216" s="85">
        <v>87.48</v>
      </c>
      <c r="Q216" s="73"/>
      <c r="R216" s="83">
        <v>14.591537442</v>
      </c>
      <c r="S216" s="84">
        <v>1.2896519969289315E-5</v>
      </c>
      <c r="T216" s="84">
        <f t="shared" si="3"/>
        <v>5.2138267175347369E-3</v>
      </c>
      <c r="U216" s="84">
        <f>R216/'סכום נכסי הקרן'!$C$42</f>
        <v>8.4930084391031792E-4</v>
      </c>
    </row>
    <row r="217" spans="2:21">
      <c r="B217" s="76" t="s">
        <v>588</v>
      </c>
      <c r="C217" s="73">
        <v>1141829</v>
      </c>
      <c r="D217" s="86" t="s">
        <v>113</v>
      </c>
      <c r="E217" s="86" t="s">
        <v>291</v>
      </c>
      <c r="F217" s="73" t="s">
        <v>589</v>
      </c>
      <c r="G217" s="86" t="s">
        <v>117</v>
      </c>
      <c r="H217" s="73" t="s">
        <v>409</v>
      </c>
      <c r="I217" s="73" t="s">
        <v>295</v>
      </c>
      <c r="J217" s="73"/>
      <c r="K217" s="83">
        <v>2.5500000001533683</v>
      </c>
      <c r="L217" s="86" t="s">
        <v>122</v>
      </c>
      <c r="M217" s="87">
        <v>2.3E-2</v>
      </c>
      <c r="N217" s="87">
        <v>5.7200000004238534E-2</v>
      </c>
      <c r="O217" s="83">
        <v>7793.4195280000013</v>
      </c>
      <c r="P217" s="85">
        <v>92.03</v>
      </c>
      <c r="Q217" s="73"/>
      <c r="R217" s="83">
        <v>7.1722838179999995</v>
      </c>
      <c r="S217" s="84">
        <v>9.5464105430120427E-6</v>
      </c>
      <c r="T217" s="84">
        <f t="shared" si="3"/>
        <v>2.5627899146798113E-3</v>
      </c>
      <c r="U217" s="84">
        <f>R217/'סכום נכסי הקרן'!$C$42</f>
        <v>4.17462979730859E-4</v>
      </c>
    </row>
    <row r="218" spans="2:21">
      <c r="B218" s="76" t="s">
        <v>590</v>
      </c>
      <c r="C218" s="73">
        <v>1173566</v>
      </c>
      <c r="D218" s="86" t="s">
        <v>113</v>
      </c>
      <c r="E218" s="86" t="s">
        <v>291</v>
      </c>
      <c r="F218" s="73" t="s">
        <v>589</v>
      </c>
      <c r="G218" s="86" t="s">
        <v>117</v>
      </c>
      <c r="H218" s="73" t="s">
        <v>409</v>
      </c>
      <c r="I218" s="73" t="s">
        <v>295</v>
      </c>
      <c r="J218" s="73"/>
      <c r="K218" s="83">
        <v>2.6899999998958908</v>
      </c>
      <c r="L218" s="86" t="s">
        <v>122</v>
      </c>
      <c r="M218" s="87">
        <v>2.1499999999999998E-2</v>
      </c>
      <c r="N218" s="87">
        <v>6.0199999999479469E-2</v>
      </c>
      <c r="O218" s="83">
        <v>4024.378326</v>
      </c>
      <c r="P218" s="85">
        <v>90.37</v>
      </c>
      <c r="Q218" s="83">
        <v>0.20528986699999999</v>
      </c>
      <c r="R218" s="83">
        <v>3.8421205599999997</v>
      </c>
      <c r="S218" s="84">
        <v>7.1712099326842579E-6</v>
      </c>
      <c r="T218" s="84">
        <f t="shared" si="3"/>
        <v>1.3728608727725544E-3</v>
      </c>
      <c r="U218" s="84">
        <f>R218/'סכום נכסי הקרן'!$C$42</f>
        <v>2.2363073438859787E-4</v>
      </c>
    </row>
    <row r="219" spans="2:21">
      <c r="B219" s="76" t="s">
        <v>591</v>
      </c>
      <c r="C219" s="73">
        <v>1136464</v>
      </c>
      <c r="D219" s="86" t="s">
        <v>113</v>
      </c>
      <c r="E219" s="86" t="s">
        <v>291</v>
      </c>
      <c r="F219" s="73" t="s">
        <v>589</v>
      </c>
      <c r="G219" s="86" t="s">
        <v>117</v>
      </c>
      <c r="H219" s="73" t="s">
        <v>409</v>
      </c>
      <c r="I219" s="73" t="s">
        <v>295</v>
      </c>
      <c r="J219" s="73"/>
      <c r="K219" s="83">
        <v>1.8399999998882528</v>
      </c>
      <c r="L219" s="86" t="s">
        <v>122</v>
      </c>
      <c r="M219" s="87">
        <v>2.75E-2</v>
      </c>
      <c r="N219" s="87">
        <v>5.969999999613964E-2</v>
      </c>
      <c r="O219" s="83">
        <v>4159.5835129999996</v>
      </c>
      <c r="P219" s="85">
        <v>94.66</v>
      </c>
      <c r="Q219" s="73"/>
      <c r="R219" s="83">
        <v>3.9374616160000002</v>
      </c>
      <c r="S219" s="84">
        <v>1.3213908659717392E-5</v>
      </c>
      <c r="T219" s="84">
        <f t="shared" si="3"/>
        <v>1.4069279988054807E-3</v>
      </c>
      <c r="U219" s="84">
        <f>R219/'סכום נכסי הקרן'!$C$42</f>
        <v>2.2918006321305949E-4</v>
      </c>
    </row>
    <row r="220" spans="2:21">
      <c r="B220" s="76" t="s">
        <v>592</v>
      </c>
      <c r="C220" s="73">
        <v>1139591</v>
      </c>
      <c r="D220" s="86" t="s">
        <v>113</v>
      </c>
      <c r="E220" s="86" t="s">
        <v>291</v>
      </c>
      <c r="F220" s="73" t="s">
        <v>589</v>
      </c>
      <c r="G220" s="86" t="s">
        <v>117</v>
      </c>
      <c r="H220" s="73" t="s">
        <v>409</v>
      </c>
      <c r="I220" s="73" t="s">
        <v>295</v>
      </c>
      <c r="J220" s="73"/>
      <c r="K220" s="83">
        <v>0.65999999973540613</v>
      </c>
      <c r="L220" s="86" t="s">
        <v>122</v>
      </c>
      <c r="M220" s="87">
        <v>2.4E-2</v>
      </c>
      <c r="N220" s="87">
        <v>5.9299999983242389E-2</v>
      </c>
      <c r="O220" s="83">
        <v>925.93963300000007</v>
      </c>
      <c r="P220" s="85">
        <v>97.96</v>
      </c>
      <c r="Q220" s="73"/>
      <c r="R220" s="83">
        <v>0.907050464</v>
      </c>
      <c r="S220" s="84">
        <v>7.9551629555559899E-6</v>
      </c>
      <c r="T220" s="84">
        <f t="shared" si="3"/>
        <v>3.24105938949451E-4</v>
      </c>
      <c r="U220" s="84">
        <f>R220/'סכום נכסי הקרן'!$C$42</f>
        <v>5.2794897563505524E-5</v>
      </c>
    </row>
    <row r="221" spans="2:21">
      <c r="B221" s="76" t="s">
        <v>593</v>
      </c>
      <c r="C221" s="73">
        <v>1158740</v>
      </c>
      <c r="D221" s="86" t="s">
        <v>113</v>
      </c>
      <c r="E221" s="86" t="s">
        <v>291</v>
      </c>
      <c r="F221" s="73" t="s">
        <v>455</v>
      </c>
      <c r="G221" s="86" t="s">
        <v>118</v>
      </c>
      <c r="H221" s="73" t="s">
        <v>456</v>
      </c>
      <c r="I221" s="73" t="s">
        <v>295</v>
      </c>
      <c r="J221" s="73"/>
      <c r="K221" s="83">
        <v>1.8000000025836724</v>
      </c>
      <c r="L221" s="86" t="s">
        <v>122</v>
      </c>
      <c r="M221" s="87">
        <v>3.2500000000000001E-2</v>
      </c>
      <c r="N221" s="87">
        <v>6.3400000136934642E-2</v>
      </c>
      <c r="O221" s="83">
        <v>81.048259000000002</v>
      </c>
      <c r="P221" s="85">
        <v>95.51</v>
      </c>
      <c r="Q221" s="73"/>
      <c r="R221" s="83">
        <v>7.7409191000000002E-2</v>
      </c>
      <c r="S221" s="84">
        <v>1.9557523260813445E-7</v>
      </c>
      <c r="T221" s="84">
        <f t="shared" si="3"/>
        <v>2.7659738380743932E-5</v>
      </c>
      <c r="U221" s="84">
        <f>R221/'סכום נכסי הקרן'!$C$42</f>
        <v>4.505604121843913E-6</v>
      </c>
    </row>
    <row r="222" spans="2:21">
      <c r="B222" s="76" t="s">
        <v>594</v>
      </c>
      <c r="C222" s="73">
        <v>1191832</v>
      </c>
      <c r="D222" s="86" t="s">
        <v>113</v>
      </c>
      <c r="E222" s="86" t="s">
        <v>291</v>
      </c>
      <c r="F222" s="73" t="s">
        <v>455</v>
      </c>
      <c r="G222" s="86" t="s">
        <v>118</v>
      </c>
      <c r="H222" s="73" t="s">
        <v>456</v>
      </c>
      <c r="I222" s="73" t="s">
        <v>295</v>
      </c>
      <c r="J222" s="73"/>
      <c r="K222" s="83">
        <v>2.58</v>
      </c>
      <c r="L222" s="86" t="s">
        <v>122</v>
      </c>
      <c r="M222" s="87">
        <v>5.7000000000000002E-2</v>
      </c>
      <c r="N222" s="87">
        <v>6.6499999999317216E-2</v>
      </c>
      <c r="O222" s="83">
        <v>7461.1040240000002</v>
      </c>
      <c r="P222" s="85">
        <v>98.15</v>
      </c>
      <c r="Q222" s="73"/>
      <c r="R222" s="83">
        <v>7.3230733499999996</v>
      </c>
      <c r="S222" s="84">
        <v>3.479213620085056E-5</v>
      </c>
      <c r="T222" s="84">
        <f t="shared" si="3"/>
        <v>2.6166698086794115E-3</v>
      </c>
      <c r="U222" s="84">
        <f>R222/'סכום נכסי הקרן'!$C$42</f>
        <v>4.2623968864789334E-4</v>
      </c>
    </row>
    <row r="223" spans="2:21">
      <c r="B223" s="76" t="s">
        <v>595</v>
      </c>
      <c r="C223" s="73">
        <v>1161678</v>
      </c>
      <c r="D223" s="86" t="s">
        <v>113</v>
      </c>
      <c r="E223" s="86" t="s">
        <v>291</v>
      </c>
      <c r="F223" s="73" t="s">
        <v>459</v>
      </c>
      <c r="G223" s="86" t="s">
        <v>118</v>
      </c>
      <c r="H223" s="73" t="s">
        <v>456</v>
      </c>
      <c r="I223" s="73" t="s">
        <v>295</v>
      </c>
      <c r="J223" s="73"/>
      <c r="K223" s="83">
        <v>2.1300000000412118</v>
      </c>
      <c r="L223" s="86" t="s">
        <v>122</v>
      </c>
      <c r="M223" s="87">
        <v>2.7999999999999997E-2</v>
      </c>
      <c r="N223" s="87">
        <v>6.1999999998454534E-2</v>
      </c>
      <c r="O223" s="83">
        <v>4133.2289579999997</v>
      </c>
      <c r="P223" s="85">
        <v>93.93</v>
      </c>
      <c r="Q223" s="73"/>
      <c r="R223" s="83">
        <v>3.8823418680000006</v>
      </c>
      <c r="S223" s="84">
        <v>1.1887736519812664E-5</v>
      </c>
      <c r="T223" s="84">
        <f t="shared" si="3"/>
        <v>1.3872326914447239E-3</v>
      </c>
      <c r="U223" s="84">
        <f>R223/'סכום נכסי הקרן'!$C$42</f>
        <v>2.2597181674289813E-4</v>
      </c>
    </row>
    <row r="224" spans="2:21">
      <c r="B224" s="76" t="s">
        <v>596</v>
      </c>
      <c r="C224" s="73">
        <v>1192459</v>
      </c>
      <c r="D224" s="86" t="s">
        <v>113</v>
      </c>
      <c r="E224" s="86" t="s">
        <v>291</v>
      </c>
      <c r="F224" s="73" t="s">
        <v>459</v>
      </c>
      <c r="G224" s="86" t="s">
        <v>118</v>
      </c>
      <c r="H224" s="73" t="s">
        <v>456</v>
      </c>
      <c r="I224" s="73" t="s">
        <v>295</v>
      </c>
      <c r="J224" s="73"/>
      <c r="K224" s="83">
        <v>3.7400000001883811</v>
      </c>
      <c r="L224" s="86" t="s">
        <v>122</v>
      </c>
      <c r="M224" s="87">
        <v>5.6500000000000002E-2</v>
      </c>
      <c r="N224" s="87">
        <v>6.3000000003047341E-2</v>
      </c>
      <c r="O224" s="83">
        <v>7284.2318290000003</v>
      </c>
      <c r="P224" s="85">
        <v>99.11</v>
      </c>
      <c r="Q224" s="73"/>
      <c r="R224" s="83">
        <v>7.219401886</v>
      </c>
      <c r="S224" s="84">
        <v>2.3885233299887204E-5</v>
      </c>
      <c r="T224" s="84">
        <f t="shared" si="3"/>
        <v>2.5796260735008758E-3</v>
      </c>
      <c r="U224" s="84">
        <f>R224/'סכום נכסי הקרן'!$C$42</f>
        <v>4.202054881933764E-4</v>
      </c>
    </row>
    <row r="225" spans="2:21">
      <c r="B225" s="76" t="s">
        <v>597</v>
      </c>
      <c r="C225" s="73">
        <v>7390149</v>
      </c>
      <c r="D225" s="86" t="s">
        <v>113</v>
      </c>
      <c r="E225" s="86" t="s">
        <v>291</v>
      </c>
      <c r="F225" s="73" t="s">
        <v>598</v>
      </c>
      <c r="G225" s="86" t="s">
        <v>469</v>
      </c>
      <c r="H225" s="73" t="s">
        <v>464</v>
      </c>
      <c r="I225" s="73" t="s">
        <v>120</v>
      </c>
      <c r="J225" s="73"/>
      <c r="K225" s="83">
        <v>1.6599999985139744</v>
      </c>
      <c r="L225" s="86" t="s">
        <v>122</v>
      </c>
      <c r="M225" s="87">
        <v>0.04</v>
      </c>
      <c r="N225" s="87">
        <v>5.1700000038388989E-2</v>
      </c>
      <c r="O225" s="83">
        <v>162.82348500000001</v>
      </c>
      <c r="P225" s="85">
        <v>99.19</v>
      </c>
      <c r="Q225" s="73"/>
      <c r="R225" s="83">
        <v>0.16150461399999999</v>
      </c>
      <c r="S225" s="84">
        <v>6.1789030096093359E-7</v>
      </c>
      <c r="T225" s="84">
        <f t="shared" si="3"/>
        <v>5.7708591354778964E-5</v>
      </c>
      <c r="U225" s="84">
        <f>R225/'סכום נכסי הקרן'!$C$42</f>
        <v>9.4003805637913208E-6</v>
      </c>
    </row>
    <row r="226" spans="2:21">
      <c r="B226" s="76" t="s">
        <v>599</v>
      </c>
      <c r="C226" s="73">
        <v>7390222</v>
      </c>
      <c r="D226" s="86" t="s">
        <v>113</v>
      </c>
      <c r="E226" s="86" t="s">
        <v>291</v>
      </c>
      <c r="F226" s="73" t="s">
        <v>598</v>
      </c>
      <c r="G226" s="86" t="s">
        <v>469</v>
      </c>
      <c r="H226" s="73" t="s">
        <v>456</v>
      </c>
      <c r="I226" s="73" t="s">
        <v>295</v>
      </c>
      <c r="J226" s="73"/>
      <c r="K226" s="83">
        <v>3.810000000648432</v>
      </c>
      <c r="L226" s="86" t="s">
        <v>122</v>
      </c>
      <c r="M226" s="87">
        <v>0.04</v>
      </c>
      <c r="N226" s="87">
        <v>5.1100000014344102E-2</v>
      </c>
      <c r="O226" s="83">
        <v>1049.5359089999999</v>
      </c>
      <c r="P226" s="85">
        <v>96.98</v>
      </c>
      <c r="Q226" s="73"/>
      <c r="R226" s="83">
        <v>1.0178399140000001</v>
      </c>
      <c r="S226" s="84">
        <v>1.3555290361698554E-6</v>
      </c>
      <c r="T226" s="84">
        <f t="shared" si="3"/>
        <v>3.636930624261259E-4</v>
      </c>
      <c r="U226" s="84">
        <f>R226/'סכום נכסי הקרן'!$C$42</f>
        <v>5.92434005917418E-5</v>
      </c>
    </row>
    <row r="227" spans="2:21">
      <c r="B227" s="76" t="s">
        <v>600</v>
      </c>
      <c r="C227" s="73">
        <v>2590388</v>
      </c>
      <c r="D227" s="86" t="s">
        <v>113</v>
      </c>
      <c r="E227" s="86" t="s">
        <v>291</v>
      </c>
      <c r="F227" s="73" t="s">
        <v>601</v>
      </c>
      <c r="G227" s="86" t="s">
        <v>325</v>
      </c>
      <c r="H227" s="73" t="s">
        <v>456</v>
      </c>
      <c r="I227" s="73" t="s">
        <v>295</v>
      </c>
      <c r="J227" s="73"/>
      <c r="K227" s="83">
        <v>0.73000000029246537</v>
      </c>
      <c r="L227" s="86" t="s">
        <v>122</v>
      </c>
      <c r="M227" s="87">
        <v>5.9000000000000004E-2</v>
      </c>
      <c r="N227" s="87">
        <v>6.1499999926883667E-2</v>
      </c>
      <c r="O227" s="83">
        <v>337.36638399999998</v>
      </c>
      <c r="P227" s="85">
        <v>101.35</v>
      </c>
      <c r="Q227" s="73"/>
      <c r="R227" s="83">
        <v>0.34192082999999995</v>
      </c>
      <c r="S227" s="84">
        <v>6.410720650348538E-7</v>
      </c>
      <c r="T227" s="84">
        <f t="shared" si="3"/>
        <v>1.2217464854692538E-4</v>
      </c>
      <c r="U227" s="84">
        <f>R227/'סכום נכסי הקרן'!$C$42</f>
        <v>1.9901511449619616E-5</v>
      </c>
    </row>
    <row r="228" spans="2:21">
      <c r="B228" s="76" t="s">
        <v>602</v>
      </c>
      <c r="C228" s="73">
        <v>2590511</v>
      </c>
      <c r="D228" s="86" t="s">
        <v>113</v>
      </c>
      <c r="E228" s="86" t="s">
        <v>291</v>
      </c>
      <c r="F228" s="73" t="s">
        <v>601</v>
      </c>
      <c r="G228" s="86" t="s">
        <v>325</v>
      </c>
      <c r="H228" s="73" t="s">
        <v>456</v>
      </c>
      <c r="I228" s="73" t="s">
        <v>295</v>
      </c>
      <c r="J228" s="73"/>
      <c r="K228" s="83">
        <v>3.41</v>
      </c>
      <c r="L228" s="86" t="s">
        <v>122</v>
      </c>
      <c r="M228" s="87">
        <v>2.7000000000000003E-2</v>
      </c>
      <c r="N228" s="87">
        <v>6.6896690879741733E-2</v>
      </c>
      <c r="O228" s="83">
        <v>2.8279999999999998E-3</v>
      </c>
      <c r="P228" s="85">
        <v>87.63</v>
      </c>
      <c r="Q228" s="73"/>
      <c r="R228" s="83">
        <v>2.4780000000000002E-6</v>
      </c>
      <c r="S228" s="84">
        <v>3.7822248685016501E-12</v>
      </c>
      <c r="T228" s="84">
        <f t="shared" si="3"/>
        <v>8.8543531875282705E-10</v>
      </c>
      <c r="U228" s="84">
        <f>R228/'סכום נכסי הקרן'!$C$42</f>
        <v>1.4423205913531918E-10</v>
      </c>
    </row>
    <row r="229" spans="2:21">
      <c r="B229" s="76" t="s">
        <v>603</v>
      </c>
      <c r="C229" s="73">
        <v>1137975</v>
      </c>
      <c r="D229" s="86" t="s">
        <v>113</v>
      </c>
      <c r="E229" s="86" t="s">
        <v>291</v>
      </c>
      <c r="F229" s="73" t="s">
        <v>604</v>
      </c>
      <c r="G229" s="86" t="s">
        <v>488</v>
      </c>
      <c r="H229" s="73" t="s">
        <v>456</v>
      </c>
      <c r="I229" s="73" t="s">
        <v>295</v>
      </c>
      <c r="J229" s="73"/>
      <c r="K229" s="83">
        <v>1.88</v>
      </c>
      <c r="L229" s="86" t="s">
        <v>122</v>
      </c>
      <c r="M229" s="87">
        <v>4.3499999999999997E-2</v>
      </c>
      <c r="N229" s="87">
        <v>0.22884615384615384</v>
      </c>
      <c r="O229" s="83">
        <v>1.0399999999999999E-4</v>
      </c>
      <c r="P229" s="85">
        <v>72.69</v>
      </c>
      <c r="Q229" s="73"/>
      <c r="R229" s="83">
        <v>7.7999999999999997E-8</v>
      </c>
      <c r="S229" s="84">
        <v>9.9841530754374869E-14</v>
      </c>
      <c r="T229" s="84">
        <f t="shared" si="3"/>
        <v>2.7870845384471548E-11</v>
      </c>
      <c r="U229" s="84">
        <f>R229/'סכום נכסי הקרן'!$C$42</f>
        <v>4.539992176172274E-12</v>
      </c>
    </row>
    <row r="230" spans="2:21">
      <c r="B230" s="76" t="s">
        <v>605</v>
      </c>
      <c r="C230" s="73">
        <v>1141191</v>
      </c>
      <c r="D230" s="86" t="s">
        <v>113</v>
      </c>
      <c r="E230" s="86" t="s">
        <v>291</v>
      </c>
      <c r="F230" s="73" t="s">
        <v>606</v>
      </c>
      <c r="G230" s="86" t="s">
        <v>497</v>
      </c>
      <c r="H230" s="73" t="s">
        <v>464</v>
      </c>
      <c r="I230" s="73" t="s">
        <v>120</v>
      </c>
      <c r="J230" s="73"/>
      <c r="K230" s="83">
        <v>1.0100000007849304</v>
      </c>
      <c r="L230" s="86" t="s">
        <v>122</v>
      </c>
      <c r="M230" s="87">
        <v>3.0499999999999999E-2</v>
      </c>
      <c r="N230" s="87">
        <v>6.2799999981922816E-2</v>
      </c>
      <c r="O230" s="83">
        <v>430.49300399999998</v>
      </c>
      <c r="P230" s="85">
        <v>97.66</v>
      </c>
      <c r="Q230" s="73"/>
      <c r="R230" s="83">
        <v>0.42041946699999999</v>
      </c>
      <c r="S230" s="84">
        <v>3.8480681490089159E-6</v>
      </c>
      <c r="T230" s="84">
        <f t="shared" si="3"/>
        <v>1.5022366617152485E-4</v>
      </c>
      <c r="U230" s="84">
        <f>R230/'סכום נכסי הקרן'!$C$42</f>
        <v>2.4470526806288687E-5</v>
      </c>
    </row>
    <row r="231" spans="2:21">
      <c r="B231" s="76" t="s">
        <v>607</v>
      </c>
      <c r="C231" s="73">
        <v>1168368</v>
      </c>
      <c r="D231" s="86" t="s">
        <v>113</v>
      </c>
      <c r="E231" s="86" t="s">
        <v>291</v>
      </c>
      <c r="F231" s="73" t="s">
        <v>606</v>
      </c>
      <c r="G231" s="86" t="s">
        <v>497</v>
      </c>
      <c r="H231" s="73" t="s">
        <v>464</v>
      </c>
      <c r="I231" s="73" t="s">
        <v>120</v>
      </c>
      <c r="J231" s="73"/>
      <c r="K231" s="83">
        <v>3.1300000003002189</v>
      </c>
      <c r="L231" s="86" t="s">
        <v>122</v>
      </c>
      <c r="M231" s="87">
        <v>2.58E-2</v>
      </c>
      <c r="N231" s="87">
        <v>6.1000000007063966E-2</v>
      </c>
      <c r="O231" s="83">
        <v>3754.1706600000007</v>
      </c>
      <c r="P231" s="85">
        <v>90.5</v>
      </c>
      <c r="Q231" s="73"/>
      <c r="R231" s="83">
        <v>3.3975244459999998</v>
      </c>
      <c r="S231" s="84">
        <v>1.2409045763300116E-5</v>
      </c>
      <c r="T231" s="84">
        <f t="shared" si="3"/>
        <v>1.2139984426208764E-3</v>
      </c>
      <c r="U231" s="84">
        <f>R231/'סכום נכסי הקרן'!$C$42</f>
        <v>1.9775300516915433E-4</v>
      </c>
    </row>
    <row r="232" spans="2:21">
      <c r="B232" s="76" t="s">
        <v>608</v>
      </c>
      <c r="C232" s="73">
        <v>2380046</v>
      </c>
      <c r="D232" s="86" t="s">
        <v>113</v>
      </c>
      <c r="E232" s="86" t="s">
        <v>291</v>
      </c>
      <c r="F232" s="73" t="s">
        <v>609</v>
      </c>
      <c r="G232" s="86" t="s">
        <v>118</v>
      </c>
      <c r="H232" s="73" t="s">
        <v>456</v>
      </c>
      <c r="I232" s="73" t="s">
        <v>295</v>
      </c>
      <c r="J232" s="73"/>
      <c r="K232" s="83">
        <v>0.97999999970741902</v>
      </c>
      <c r="L232" s="86" t="s">
        <v>122</v>
      </c>
      <c r="M232" s="87">
        <v>2.9500000000000002E-2</v>
      </c>
      <c r="N232" s="87">
        <v>5.369999998881924E-2</v>
      </c>
      <c r="O232" s="83">
        <v>1943.5425680000001</v>
      </c>
      <c r="P232" s="85">
        <v>98.48</v>
      </c>
      <c r="Q232" s="73"/>
      <c r="R232" s="83">
        <v>1.9140007219999999</v>
      </c>
      <c r="S232" s="84">
        <v>2.7174934160428768E-5</v>
      </c>
      <c r="T232" s="84">
        <f t="shared" si="3"/>
        <v>6.8390792549524249E-4</v>
      </c>
      <c r="U232" s="84">
        <f>R232/'סכום נכסי הקרן'!$C$42</f>
        <v>1.1140446542394978E-4</v>
      </c>
    </row>
    <row r="233" spans="2:21">
      <c r="B233" s="76" t="s">
        <v>610</v>
      </c>
      <c r="C233" s="73">
        <v>1147495</v>
      </c>
      <c r="D233" s="86" t="s">
        <v>113</v>
      </c>
      <c r="E233" s="86" t="s">
        <v>291</v>
      </c>
      <c r="F233" s="73" t="s">
        <v>611</v>
      </c>
      <c r="G233" s="86" t="s">
        <v>488</v>
      </c>
      <c r="H233" s="73" t="s">
        <v>456</v>
      </c>
      <c r="I233" s="73" t="s">
        <v>295</v>
      </c>
      <c r="J233" s="73"/>
      <c r="K233" s="83">
        <v>1.57</v>
      </c>
      <c r="L233" s="86" t="s">
        <v>122</v>
      </c>
      <c r="M233" s="87">
        <v>3.9E-2</v>
      </c>
      <c r="N233" s="87">
        <v>6.8235294117647061E-2</v>
      </c>
      <c r="O233" s="83">
        <v>6.8999999999999997E-5</v>
      </c>
      <c r="P233" s="85">
        <v>96.96</v>
      </c>
      <c r="Q233" s="73"/>
      <c r="R233" s="83">
        <v>6.8E-8</v>
      </c>
      <c r="S233" s="84">
        <v>1.7076908455891088E-13</v>
      </c>
      <c r="T233" s="84">
        <f t="shared" si="3"/>
        <v>2.429766007877007E-11</v>
      </c>
      <c r="U233" s="84">
        <f>R233/'סכום נכסי הקרן'!$C$42</f>
        <v>3.9579418971758288E-12</v>
      </c>
    </row>
    <row r="234" spans="2:21">
      <c r="B234" s="76" t="s">
        <v>612</v>
      </c>
      <c r="C234" s="73">
        <v>1132505</v>
      </c>
      <c r="D234" s="86" t="s">
        <v>113</v>
      </c>
      <c r="E234" s="86" t="s">
        <v>291</v>
      </c>
      <c r="F234" s="73" t="s">
        <v>484</v>
      </c>
      <c r="G234" s="86" t="s">
        <v>325</v>
      </c>
      <c r="H234" s="73" t="s">
        <v>456</v>
      </c>
      <c r="I234" s="73" t="s">
        <v>295</v>
      </c>
      <c r="J234" s="73"/>
      <c r="K234" s="83">
        <v>1.1299999999999999</v>
      </c>
      <c r="L234" s="86" t="s">
        <v>122</v>
      </c>
      <c r="M234" s="87">
        <v>5.9000000000000004E-2</v>
      </c>
      <c r="N234" s="87">
        <v>5.2741228070175436E-2</v>
      </c>
      <c r="O234" s="83">
        <v>4.4799999999999999E-4</v>
      </c>
      <c r="P234" s="85">
        <v>101.28</v>
      </c>
      <c r="Q234" s="73"/>
      <c r="R234" s="83">
        <v>4.5600000000000001E-7</v>
      </c>
      <c r="S234" s="84">
        <v>6.449774141722724E-13</v>
      </c>
      <c r="T234" s="84">
        <f t="shared" si="3"/>
        <v>1.6293724993998754E-10</v>
      </c>
      <c r="U234" s="84">
        <f>R234/'סכום נכסי הקרן'!$C$42</f>
        <v>2.6541492722237909E-11</v>
      </c>
    </row>
    <row r="235" spans="2:21">
      <c r="B235" s="76" t="s">
        <v>613</v>
      </c>
      <c r="C235" s="73">
        <v>1162817</v>
      </c>
      <c r="D235" s="86" t="s">
        <v>113</v>
      </c>
      <c r="E235" s="86" t="s">
        <v>291</v>
      </c>
      <c r="F235" s="73" t="s">
        <v>484</v>
      </c>
      <c r="G235" s="86" t="s">
        <v>325</v>
      </c>
      <c r="H235" s="73" t="s">
        <v>456</v>
      </c>
      <c r="I235" s="73" t="s">
        <v>295</v>
      </c>
      <c r="J235" s="73"/>
      <c r="K235" s="83">
        <v>5.1099999998763694</v>
      </c>
      <c r="L235" s="86" t="s">
        <v>122</v>
      </c>
      <c r="M235" s="87">
        <v>2.4300000000000002E-2</v>
      </c>
      <c r="N235" s="87">
        <v>5.3899999998519146E-2</v>
      </c>
      <c r="O235" s="83">
        <v>16913.136329000001</v>
      </c>
      <c r="P235" s="85">
        <v>87.04</v>
      </c>
      <c r="Q235" s="73"/>
      <c r="R235" s="83">
        <v>14.721193862</v>
      </c>
      <c r="S235" s="84">
        <v>1.1547837710934273E-5</v>
      </c>
      <c r="T235" s="84">
        <f t="shared" si="3"/>
        <v>5.2601553590081234E-3</v>
      </c>
      <c r="U235" s="84">
        <f>R235/'סכום נכסי הקרן'!$C$42</f>
        <v>8.5684749945378594E-4</v>
      </c>
    </row>
    <row r="236" spans="2:21">
      <c r="B236" s="76" t="s">
        <v>614</v>
      </c>
      <c r="C236" s="73">
        <v>1141415</v>
      </c>
      <c r="D236" s="86" t="s">
        <v>113</v>
      </c>
      <c r="E236" s="86" t="s">
        <v>291</v>
      </c>
      <c r="F236" s="73" t="s">
        <v>615</v>
      </c>
      <c r="G236" s="86" t="s">
        <v>143</v>
      </c>
      <c r="H236" s="73" t="s">
        <v>456</v>
      </c>
      <c r="I236" s="73" t="s">
        <v>295</v>
      </c>
      <c r="J236" s="73"/>
      <c r="K236" s="83">
        <v>0.72000000012435084</v>
      </c>
      <c r="L236" s="86" t="s">
        <v>122</v>
      </c>
      <c r="M236" s="87">
        <v>2.1600000000000001E-2</v>
      </c>
      <c r="N236" s="87">
        <v>4.9500000005773426E-2</v>
      </c>
      <c r="O236" s="83">
        <v>4565.9413510000004</v>
      </c>
      <c r="P236" s="85">
        <v>98.63</v>
      </c>
      <c r="Q236" s="73"/>
      <c r="R236" s="83">
        <v>4.5033879519999997</v>
      </c>
      <c r="S236" s="84">
        <v>1.7849443130486337E-5</v>
      </c>
      <c r="T236" s="84">
        <f t="shared" si="3"/>
        <v>1.6091439655959484E-3</v>
      </c>
      <c r="U236" s="84">
        <f>R236/'סכום נכסי הקרן'!$C$42</f>
        <v>2.6211982138908305E-4</v>
      </c>
    </row>
    <row r="237" spans="2:21">
      <c r="B237" s="76" t="s">
        <v>616</v>
      </c>
      <c r="C237" s="73">
        <v>1156397</v>
      </c>
      <c r="D237" s="86" t="s">
        <v>113</v>
      </c>
      <c r="E237" s="86" t="s">
        <v>291</v>
      </c>
      <c r="F237" s="73" t="s">
        <v>615</v>
      </c>
      <c r="G237" s="86" t="s">
        <v>143</v>
      </c>
      <c r="H237" s="73" t="s">
        <v>456</v>
      </c>
      <c r="I237" s="73" t="s">
        <v>295</v>
      </c>
      <c r="J237" s="73"/>
      <c r="K237" s="83">
        <v>2.760000000024962</v>
      </c>
      <c r="L237" s="86" t="s">
        <v>122</v>
      </c>
      <c r="M237" s="87">
        <v>0.04</v>
      </c>
      <c r="N237" s="87">
        <v>5.1700000001123278E-2</v>
      </c>
      <c r="O237" s="83">
        <v>6416.9105000000009</v>
      </c>
      <c r="P237" s="85">
        <v>99.89</v>
      </c>
      <c r="Q237" s="73"/>
      <c r="R237" s="83">
        <v>6.4098516839999995</v>
      </c>
      <c r="S237" s="84">
        <v>8.3798902343129405E-6</v>
      </c>
      <c r="T237" s="84">
        <f t="shared" si="3"/>
        <v>2.2903587848994689E-3</v>
      </c>
      <c r="U237" s="84">
        <f>R237/'סכום נכסי הקרן'!$C$42</f>
        <v>3.7308559609980352E-4</v>
      </c>
    </row>
    <row r="238" spans="2:21">
      <c r="B238" s="76" t="s">
        <v>617</v>
      </c>
      <c r="C238" s="73">
        <v>1136134</v>
      </c>
      <c r="D238" s="86" t="s">
        <v>113</v>
      </c>
      <c r="E238" s="86" t="s">
        <v>291</v>
      </c>
      <c r="F238" s="73" t="s">
        <v>618</v>
      </c>
      <c r="G238" s="86" t="s">
        <v>619</v>
      </c>
      <c r="H238" s="73" t="s">
        <v>456</v>
      </c>
      <c r="I238" s="73" t="s">
        <v>295</v>
      </c>
      <c r="J238" s="73"/>
      <c r="K238" s="83">
        <v>1.46</v>
      </c>
      <c r="L238" s="86" t="s">
        <v>122</v>
      </c>
      <c r="M238" s="87">
        <v>3.3500000000000002E-2</v>
      </c>
      <c r="N238" s="87">
        <v>5.0235294117647065E-2</v>
      </c>
      <c r="O238" s="83">
        <v>4.2700000000000002E-4</v>
      </c>
      <c r="P238" s="85">
        <v>97.67</v>
      </c>
      <c r="Q238" s="83">
        <v>6.9999999999999998E-9</v>
      </c>
      <c r="R238" s="83">
        <v>4.2499999999999995E-7</v>
      </c>
      <c r="S238" s="84">
        <v>2.0712912245163268E-12</v>
      </c>
      <c r="T238" s="84">
        <f t="shared" si="3"/>
        <v>1.5186037549231293E-10</v>
      </c>
      <c r="U238" s="84">
        <f>R238/'סכום נכסי הקרן'!$C$42</f>
        <v>2.4737136857348925E-11</v>
      </c>
    </row>
    <row r="239" spans="2:21">
      <c r="B239" s="76" t="s">
        <v>620</v>
      </c>
      <c r="C239" s="73">
        <v>1141951</v>
      </c>
      <c r="D239" s="86" t="s">
        <v>113</v>
      </c>
      <c r="E239" s="86" t="s">
        <v>291</v>
      </c>
      <c r="F239" s="73" t="s">
        <v>618</v>
      </c>
      <c r="G239" s="86" t="s">
        <v>619</v>
      </c>
      <c r="H239" s="73" t="s">
        <v>456</v>
      </c>
      <c r="I239" s="73" t="s">
        <v>295</v>
      </c>
      <c r="J239" s="73"/>
      <c r="K239" s="83">
        <v>3.41</v>
      </c>
      <c r="L239" s="86" t="s">
        <v>122</v>
      </c>
      <c r="M239" s="87">
        <v>2.6200000000000001E-2</v>
      </c>
      <c r="N239" s="87">
        <v>5.3909090909090913E-2</v>
      </c>
      <c r="O239" s="83">
        <v>6.0099999999999997E-4</v>
      </c>
      <c r="P239" s="85">
        <v>91.75</v>
      </c>
      <c r="Q239" s="73"/>
      <c r="R239" s="83">
        <v>5.5000000000000003E-7</v>
      </c>
      <c r="S239" s="84">
        <v>1.0512340682481551E-12</v>
      </c>
      <c r="T239" s="84">
        <f t="shared" si="3"/>
        <v>1.9652519181358144E-10</v>
      </c>
      <c r="U239" s="84">
        <f>R239/'סכום נכסי הקרן'!$C$42</f>
        <v>3.2012765344804501E-11</v>
      </c>
    </row>
    <row r="240" spans="2:21">
      <c r="B240" s="76" t="s">
        <v>621</v>
      </c>
      <c r="C240" s="73">
        <v>7150410</v>
      </c>
      <c r="D240" s="86" t="s">
        <v>113</v>
      </c>
      <c r="E240" s="86" t="s">
        <v>291</v>
      </c>
      <c r="F240" s="73" t="s">
        <v>622</v>
      </c>
      <c r="G240" s="86" t="s">
        <v>497</v>
      </c>
      <c r="H240" s="73" t="s">
        <v>489</v>
      </c>
      <c r="I240" s="73" t="s">
        <v>120</v>
      </c>
      <c r="J240" s="73"/>
      <c r="K240" s="83">
        <v>2.3099999999976633</v>
      </c>
      <c r="L240" s="86" t="s">
        <v>122</v>
      </c>
      <c r="M240" s="87">
        <v>2.9500000000000002E-2</v>
      </c>
      <c r="N240" s="87">
        <v>6.060000000172943E-2</v>
      </c>
      <c r="O240" s="83">
        <v>9103.9911080000002</v>
      </c>
      <c r="P240" s="85">
        <v>94</v>
      </c>
      <c r="Q240" s="73"/>
      <c r="R240" s="83">
        <v>8.5577516419999995</v>
      </c>
      <c r="S240" s="84">
        <v>2.3054884322815293E-5</v>
      </c>
      <c r="T240" s="84">
        <f t="shared" si="3"/>
        <v>3.0578432417037119E-3</v>
      </c>
      <c r="U240" s="84">
        <f>R240/'סכום נכסי הקרן'!$C$42</f>
        <v>4.9810417308083881E-4</v>
      </c>
    </row>
    <row r="241" spans="2:21">
      <c r="B241" s="76" t="s">
        <v>623</v>
      </c>
      <c r="C241" s="73">
        <v>7150444</v>
      </c>
      <c r="D241" s="86" t="s">
        <v>113</v>
      </c>
      <c r="E241" s="86" t="s">
        <v>291</v>
      </c>
      <c r="F241" s="73" t="s">
        <v>622</v>
      </c>
      <c r="G241" s="86" t="s">
        <v>497</v>
      </c>
      <c r="H241" s="73" t="s">
        <v>489</v>
      </c>
      <c r="I241" s="73" t="s">
        <v>120</v>
      </c>
      <c r="J241" s="73"/>
      <c r="K241" s="83">
        <v>3.6300000020789711</v>
      </c>
      <c r="L241" s="86" t="s">
        <v>122</v>
      </c>
      <c r="M241" s="87">
        <v>2.5499999999999998E-2</v>
      </c>
      <c r="N241" s="87">
        <v>6.1700000036655538E-2</v>
      </c>
      <c r="O241" s="83">
        <v>824.55283199999985</v>
      </c>
      <c r="P241" s="85">
        <v>88.67</v>
      </c>
      <c r="Q241" s="73"/>
      <c r="R241" s="83">
        <v>0.73113099599999998</v>
      </c>
      <c r="S241" s="84">
        <v>1.4160518504525235E-6</v>
      </c>
      <c r="T241" s="84">
        <f t="shared" si="3"/>
        <v>2.6124665314500881E-4</v>
      </c>
      <c r="U241" s="84">
        <f>R241/'סכום נכסי הקרן'!$C$42</f>
        <v>4.2555500020474897E-5</v>
      </c>
    </row>
    <row r="242" spans="2:21">
      <c r="B242" s="76" t="s">
        <v>624</v>
      </c>
      <c r="C242" s="73">
        <v>1155878</v>
      </c>
      <c r="D242" s="86" t="s">
        <v>113</v>
      </c>
      <c r="E242" s="86" t="s">
        <v>291</v>
      </c>
      <c r="F242" s="73" t="s">
        <v>625</v>
      </c>
      <c r="G242" s="86" t="s">
        <v>431</v>
      </c>
      <c r="H242" s="73" t="s">
        <v>489</v>
      </c>
      <c r="I242" s="73" t="s">
        <v>120</v>
      </c>
      <c r="J242" s="73"/>
      <c r="K242" s="83">
        <v>2.5099999997230986</v>
      </c>
      <c r="L242" s="86" t="s">
        <v>122</v>
      </c>
      <c r="M242" s="87">
        <v>3.27E-2</v>
      </c>
      <c r="N242" s="87">
        <v>5.5899999994657758E-2</v>
      </c>
      <c r="O242" s="83">
        <v>3733.5819219999998</v>
      </c>
      <c r="P242" s="85">
        <v>95.76</v>
      </c>
      <c r="Q242" s="73"/>
      <c r="R242" s="83">
        <v>3.575278049</v>
      </c>
      <c r="S242" s="84">
        <v>1.1830369881461248E-5</v>
      </c>
      <c r="T242" s="84">
        <f t="shared" si="3"/>
        <v>1.2775130988483859E-3</v>
      </c>
      <c r="U242" s="84">
        <f>R242/'סכום נכסי הקרן'!$C$42</f>
        <v>2.0809915859103169E-4</v>
      </c>
    </row>
    <row r="243" spans="2:21">
      <c r="B243" s="76" t="s">
        <v>626</v>
      </c>
      <c r="C243" s="73">
        <v>7200249</v>
      </c>
      <c r="D243" s="86" t="s">
        <v>113</v>
      </c>
      <c r="E243" s="86" t="s">
        <v>291</v>
      </c>
      <c r="F243" s="73" t="s">
        <v>627</v>
      </c>
      <c r="G243" s="86" t="s">
        <v>539</v>
      </c>
      <c r="H243" s="73" t="s">
        <v>489</v>
      </c>
      <c r="I243" s="73" t="s">
        <v>120</v>
      </c>
      <c r="J243" s="73"/>
      <c r="K243" s="83">
        <v>5.3099999999904108</v>
      </c>
      <c r="L243" s="86" t="s">
        <v>122</v>
      </c>
      <c r="M243" s="87">
        <v>7.4999999999999997E-3</v>
      </c>
      <c r="N243" s="87">
        <v>5.1300000000191782E-2</v>
      </c>
      <c r="O243" s="83">
        <v>10454.62803</v>
      </c>
      <c r="P243" s="85">
        <v>79.8</v>
      </c>
      <c r="Q243" s="73"/>
      <c r="R243" s="83">
        <v>8.342793168</v>
      </c>
      <c r="S243" s="84">
        <v>1.966697210031171E-5</v>
      </c>
      <c r="T243" s="84">
        <f t="shared" si="3"/>
        <v>2.9810345956404307E-3</v>
      </c>
      <c r="U243" s="84">
        <f>R243/'סכום נכסי הקרן'!$C$42</f>
        <v>4.8559250910440384E-4</v>
      </c>
    </row>
    <row r="244" spans="2:21">
      <c r="B244" s="76" t="s">
        <v>628</v>
      </c>
      <c r="C244" s="73">
        <v>7200173</v>
      </c>
      <c r="D244" s="86" t="s">
        <v>113</v>
      </c>
      <c r="E244" s="86" t="s">
        <v>291</v>
      </c>
      <c r="F244" s="73" t="s">
        <v>627</v>
      </c>
      <c r="G244" s="86" t="s">
        <v>539</v>
      </c>
      <c r="H244" s="73" t="s">
        <v>489</v>
      </c>
      <c r="I244" s="73" t="s">
        <v>120</v>
      </c>
      <c r="J244" s="73"/>
      <c r="K244" s="83">
        <v>2.6399999997941959</v>
      </c>
      <c r="L244" s="86" t="s">
        <v>122</v>
      </c>
      <c r="M244" s="87">
        <v>3.4500000000000003E-2</v>
      </c>
      <c r="N244" s="87">
        <v>5.559999999624185E-2</v>
      </c>
      <c r="O244" s="83">
        <v>4700.6003270000001</v>
      </c>
      <c r="P244" s="85">
        <v>95.1</v>
      </c>
      <c r="Q244" s="73"/>
      <c r="R244" s="83">
        <v>4.4702707529999994</v>
      </c>
      <c r="S244" s="84">
        <v>1.0695276536997206E-5</v>
      </c>
      <c r="T244" s="84">
        <f t="shared" si="3"/>
        <v>1.5973105767126692E-3</v>
      </c>
      <c r="U244" s="84">
        <f>R244/'סכום נכסי הקרן'!$C$42</f>
        <v>2.6019223389732996E-4</v>
      </c>
    </row>
    <row r="245" spans="2:21">
      <c r="B245" s="76" t="s">
        <v>629</v>
      </c>
      <c r="C245" s="73">
        <v>1168483</v>
      </c>
      <c r="D245" s="86" t="s">
        <v>113</v>
      </c>
      <c r="E245" s="86" t="s">
        <v>291</v>
      </c>
      <c r="F245" s="73" t="s">
        <v>630</v>
      </c>
      <c r="G245" s="86" t="s">
        <v>539</v>
      </c>
      <c r="H245" s="73" t="s">
        <v>489</v>
      </c>
      <c r="I245" s="73" t="s">
        <v>120</v>
      </c>
      <c r="J245" s="73"/>
      <c r="K245" s="83">
        <v>4.3100000001203735</v>
      </c>
      <c r="L245" s="86" t="s">
        <v>122</v>
      </c>
      <c r="M245" s="87">
        <v>2.5000000000000001E-3</v>
      </c>
      <c r="N245" s="87">
        <v>5.7300000001979025E-2</v>
      </c>
      <c r="O245" s="83">
        <v>6165.2729769999996</v>
      </c>
      <c r="P245" s="85">
        <v>79.5</v>
      </c>
      <c r="Q245" s="73"/>
      <c r="R245" s="83">
        <v>4.9013918110000008</v>
      </c>
      <c r="S245" s="84">
        <v>1.0881135218371977E-5</v>
      </c>
      <c r="T245" s="84">
        <f t="shared" si="3"/>
        <v>1.7513581196550772E-3</v>
      </c>
      <c r="U245" s="84">
        <f>R245/'סכום נכסי הקרן'!$C$42</f>
        <v>2.8528564710634429E-4</v>
      </c>
    </row>
    <row r="246" spans="2:21">
      <c r="B246" s="76" t="s">
        <v>631</v>
      </c>
      <c r="C246" s="73">
        <v>1161751</v>
      </c>
      <c r="D246" s="86" t="s">
        <v>113</v>
      </c>
      <c r="E246" s="86" t="s">
        <v>291</v>
      </c>
      <c r="F246" s="73" t="s">
        <v>630</v>
      </c>
      <c r="G246" s="86" t="s">
        <v>539</v>
      </c>
      <c r="H246" s="73" t="s">
        <v>489</v>
      </c>
      <c r="I246" s="73" t="s">
        <v>120</v>
      </c>
      <c r="J246" s="73"/>
      <c r="K246" s="83">
        <v>3.5000000075912943</v>
      </c>
      <c r="L246" s="86" t="s">
        <v>122</v>
      </c>
      <c r="M246" s="87">
        <v>2.0499999999999997E-2</v>
      </c>
      <c r="N246" s="87">
        <v>5.6300000189782345E-2</v>
      </c>
      <c r="O246" s="83">
        <v>148.49492499999999</v>
      </c>
      <c r="P246" s="85">
        <v>88.71</v>
      </c>
      <c r="Q246" s="73"/>
      <c r="R246" s="83">
        <v>0.13172985000000001</v>
      </c>
      <c r="S246" s="84">
        <v>2.6578725356178008E-7</v>
      </c>
      <c r="T246" s="84">
        <f t="shared" si="3"/>
        <v>4.7069516434226024E-5</v>
      </c>
      <c r="U246" s="84">
        <f>R246/'סכום נכסי הקרן'!$C$42</f>
        <v>7.6673395944659898E-6</v>
      </c>
    </row>
    <row r="247" spans="2:21">
      <c r="B247" s="76" t="s">
        <v>632</v>
      </c>
      <c r="C247" s="73">
        <v>1162825</v>
      </c>
      <c r="D247" s="86" t="s">
        <v>113</v>
      </c>
      <c r="E247" s="86" t="s">
        <v>291</v>
      </c>
      <c r="F247" s="73" t="s">
        <v>633</v>
      </c>
      <c r="G247" s="86" t="s">
        <v>497</v>
      </c>
      <c r="H247" s="73" t="s">
        <v>489</v>
      </c>
      <c r="I247" s="73" t="s">
        <v>120</v>
      </c>
      <c r="J247" s="73"/>
      <c r="K247" s="83">
        <v>3.08</v>
      </c>
      <c r="L247" s="86" t="s">
        <v>122</v>
      </c>
      <c r="M247" s="87">
        <v>2.4E-2</v>
      </c>
      <c r="N247" s="87">
        <v>6.029741863075197E-2</v>
      </c>
      <c r="O247" s="83">
        <v>3.967E-3</v>
      </c>
      <c r="P247" s="85">
        <v>89.83</v>
      </c>
      <c r="Q247" s="73"/>
      <c r="R247" s="83">
        <v>3.5640000000000001E-6</v>
      </c>
      <c r="S247" s="84">
        <v>1.5222119385620372E-11</v>
      </c>
      <c r="T247" s="84">
        <f t="shared" si="3"/>
        <v>1.2734832429520078E-9</v>
      </c>
      <c r="U247" s="84">
        <f>R247/'סכום נכסי הקרן'!$C$42</f>
        <v>2.0744271943433314E-10</v>
      </c>
    </row>
    <row r="248" spans="2:21">
      <c r="B248" s="76" t="s">
        <v>634</v>
      </c>
      <c r="C248" s="73">
        <v>1140102</v>
      </c>
      <c r="D248" s="86" t="s">
        <v>113</v>
      </c>
      <c r="E248" s="86" t="s">
        <v>291</v>
      </c>
      <c r="F248" s="73" t="s">
        <v>496</v>
      </c>
      <c r="G248" s="86" t="s">
        <v>497</v>
      </c>
      <c r="H248" s="73" t="s">
        <v>498</v>
      </c>
      <c r="I248" s="73" t="s">
        <v>295</v>
      </c>
      <c r="J248" s="73"/>
      <c r="K248" s="83">
        <v>2.749999999257525</v>
      </c>
      <c r="L248" s="86" t="s">
        <v>122</v>
      </c>
      <c r="M248" s="87">
        <v>4.2999999999999997E-2</v>
      </c>
      <c r="N248" s="87">
        <v>6.4199999983566555E-2</v>
      </c>
      <c r="O248" s="83">
        <v>2115.4650000000001</v>
      </c>
      <c r="P248" s="85">
        <v>95.5</v>
      </c>
      <c r="Q248" s="73"/>
      <c r="R248" s="83">
        <v>2.020269146</v>
      </c>
      <c r="S248" s="84">
        <v>2.3210759612253277E-6</v>
      </c>
      <c r="T248" s="84">
        <f t="shared" si="3"/>
        <v>7.218796026049279E-4</v>
      </c>
      <c r="U248" s="84">
        <f>R248/'סכום נכסי הקרן'!$C$42</f>
        <v>1.1758982200772105E-4</v>
      </c>
    </row>
    <row r="249" spans="2:21">
      <c r="B249" s="76" t="s">
        <v>635</v>
      </c>
      <c r="C249" s="73">
        <v>1132836</v>
      </c>
      <c r="D249" s="86" t="s">
        <v>113</v>
      </c>
      <c r="E249" s="86" t="s">
        <v>291</v>
      </c>
      <c r="F249" s="73" t="s">
        <v>506</v>
      </c>
      <c r="G249" s="86" t="s">
        <v>143</v>
      </c>
      <c r="H249" s="73" t="s">
        <v>498</v>
      </c>
      <c r="I249" s="73" t="s">
        <v>295</v>
      </c>
      <c r="J249" s="73"/>
      <c r="K249" s="83">
        <v>1.2099999999218833</v>
      </c>
      <c r="L249" s="86" t="s">
        <v>122</v>
      </c>
      <c r="M249" s="87">
        <v>4.1399999999999999E-2</v>
      </c>
      <c r="N249" s="87">
        <v>5.3899999992969516E-2</v>
      </c>
      <c r="O249" s="83">
        <v>771.47869200000002</v>
      </c>
      <c r="P249" s="85">
        <v>99.56</v>
      </c>
      <c r="Q249" s="73"/>
      <c r="R249" s="83">
        <v>0.76808418600000006</v>
      </c>
      <c r="S249" s="84">
        <v>2.2846161285513161E-6</v>
      </c>
      <c r="T249" s="84">
        <f t="shared" si="3"/>
        <v>2.744507126956883E-4</v>
      </c>
      <c r="U249" s="84">
        <f>R249/'סכום נכסי הקרן'!$C$42</f>
        <v>4.4706361475405769E-5</v>
      </c>
    </row>
    <row r="250" spans="2:21">
      <c r="B250" s="76" t="s">
        <v>636</v>
      </c>
      <c r="C250" s="73">
        <v>1139252</v>
      </c>
      <c r="D250" s="86" t="s">
        <v>113</v>
      </c>
      <c r="E250" s="86" t="s">
        <v>291</v>
      </c>
      <c r="F250" s="73" t="s">
        <v>506</v>
      </c>
      <c r="G250" s="86" t="s">
        <v>143</v>
      </c>
      <c r="H250" s="73" t="s">
        <v>498</v>
      </c>
      <c r="I250" s="73" t="s">
        <v>295</v>
      </c>
      <c r="J250" s="73"/>
      <c r="K250" s="83">
        <v>1.7999999999545546</v>
      </c>
      <c r="L250" s="86" t="s">
        <v>122</v>
      </c>
      <c r="M250" s="87">
        <v>3.5499999999999997E-2</v>
      </c>
      <c r="N250" s="87">
        <v>5.7300000000295392E-2</v>
      </c>
      <c r="O250" s="83">
        <v>4530.4502990000001</v>
      </c>
      <c r="P250" s="85">
        <v>97.14</v>
      </c>
      <c r="Q250" s="73"/>
      <c r="R250" s="83">
        <v>4.4008792190000001</v>
      </c>
      <c r="S250" s="84">
        <v>9.1074615846051356E-6</v>
      </c>
      <c r="T250" s="84">
        <f t="shared" si="3"/>
        <v>1.5725156957497809E-3</v>
      </c>
      <c r="U250" s="84">
        <f>R250/'סכום נכסי הקרן'!$C$42</f>
        <v>2.5615329772486089E-4</v>
      </c>
    </row>
    <row r="251" spans="2:21">
      <c r="B251" s="76" t="s">
        <v>637</v>
      </c>
      <c r="C251" s="73">
        <v>1143080</v>
      </c>
      <c r="D251" s="86" t="s">
        <v>113</v>
      </c>
      <c r="E251" s="86" t="s">
        <v>291</v>
      </c>
      <c r="F251" s="73" t="s">
        <v>506</v>
      </c>
      <c r="G251" s="86" t="s">
        <v>143</v>
      </c>
      <c r="H251" s="73" t="s">
        <v>498</v>
      </c>
      <c r="I251" s="73" t="s">
        <v>295</v>
      </c>
      <c r="J251" s="73"/>
      <c r="K251" s="83">
        <v>2.7699999999703606</v>
      </c>
      <c r="L251" s="86" t="s">
        <v>122</v>
      </c>
      <c r="M251" s="87">
        <v>2.5000000000000001E-2</v>
      </c>
      <c r="N251" s="87">
        <v>5.7899999999564862E-2</v>
      </c>
      <c r="O251" s="83">
        <v>17230.438654000001</v>
      </c>
      <c r="P251" s="85">
        <v>92.03</v>
      </c>
      <c r="Q251" s="73"/>
      <c r="R251" s="83">
        <v>15.857172311000001</v>
      </c>
      <c r="S251" s="84">
        <v>1.5241676910823742E-5</v>
      </c>
      <c r="T251" s="84">
        <f t="shared" si="3"/>
        <v>5.6660615091641596E-3</v>
      </c>
      <c r="U251" s="84">
        <f>R251/'סכום נכסי הקרן'!$C$42</f>
        <v>9.229671567712259E-4</v>
      </c>
    </row>
    <row r="252" spans="2:21">
      <c r="B252" s="76" t="s">
        <v>638</v>
      </c>
      <c r="C252" s="73">
        <v>1189190</v>
      </c>
      <c r="D252" s="86" t="s">
        <v>113</v>
      </c>
      <c r="E252" s="86" t="s">
        <v>291</v>
      </c>
      <c r="F252" s="73" t="s">
        <v>506</v>
      </c>
      <c r="G252" s="86" t="s">
        <v>143</v>
      </c>
      <c r="H252" s="73" t="s">
        <v>498</v>
      </c>
      <c r="I252" s="73" t="s">
        <v>295</v>
      </c>
      <c r="J252" s="73"/>
      <c r="K252" s="83">
        <v>4.4700000002344611</v>
      </c>
      <c r="L252" s="86" t="s">
        <v>122</v>
      </c>
      <c r="M252" s="87">
        <v>4.7300000000000002E-2</v>
      </c>
      <c r="N252" s="87">
        <v>5.6300000004312914E-2</v>
      </c>
      <c r="O252" s="83">
        <v>7087.3718740000004</v>
      </c>
      <c r="P252" s="85">
        <v>97.49</v>
      </c>
      <c r="Q252" s="73"/>
      <c r="R252" s="83">
        <v>6.9094791539999996</v>
      </c>
      <c r="S252" s="84">
        <v>1.7946575526379094E-5</v>
      </c>
      <c r="T252" s="84">
        <f t="shared" si="3"/>
        <v>2.4688849383123499E-3</v>
      </c>
      <c r="U252" s="84">
        <f>R252/'סכום נכסי הקרן'!$C$42</f>
        <v>4.0216642693058233E-4</v>
      </c>
    </row>
    <row r="253" spans="2:21">
      <c r="B253" s="76" t="s">
        <v>639</v>
      </c>
      <c r="C253" s="73">
        <v>1137512</v>
      </c>
      <c r="D253" s="86" t="s">
        <v>113</v>
      </c>
      <c r="E253" s="86" t="s">
        <v>291</v>
      </c>
      <c r="F253" s="73" t="s">
        <v>640</v>
      </c>
      <c r="G253" s="86" t="s">
        <v>488</v>
      </c>
      <c r="H253" s="73" t="s">
        <v>489</v>
      </c>
      <c r="I253" s="73" t="s">
        <v>120</v>
      </c>
      <c r="J253" s="73"/>
      <c r="K253" s="83">
        <v>1.3299999999374723</v>
      </c>
      <c r="L253" s="86" t="s">
        <v>122</v>
      </c>
      <c r="M253" s="87">
        <v>3.5000000000000003E-2</v>
      </c>
      <c r="N253" s="87">
        <v>6.0799999994997779E-2</v>
      </c>
      <c r="O253" s="83">
        <v>4113.4041500000003</v>
      </c>
      <c r="P253" s="85">
        <v>97.2</v>
      </c>
      <c r="Q253" s="73"/>
      <c r="R253" s="83">
        <v>3.9982289250000003</v>
      </c>
      <c r="S253" s="84">
        <v>1.7164215105361986E-5</v>
      </c>
      <c r="T253" s="84">
        <f t="shared" si="3"/>
        <v>1.4286412843640629E-3</v>
      </c>
      <c r="U253" s="84">
        <f>R253/'סכום נכסי הקרן'!$C$42</f>
        <v>2.327170261287908E-4</v>
      </c>
    </row>
    <row r="254" spans="2:21">
      <c r="B254" s="76" t="s">
        <v>641</v>
      </c>
      <c r="C254" s="73">
        <v>1141852</v>
      </c>
      <c r="D254" s="86" t="s">
        <v>113</v>
      </c>
      <c r="E254" s="86" t="s">
        <v>291</v>
      </c>
      <c r="F254" s="73" t="s">
        <v>640</v>
      </c>
      <c r="G254" s="86" t="s">
        <v>488</v>
      </c>
      <c r="H254" s="73" t="s">
        <v>489</v>
      </c>
      <c r="I254" s="73" t="s">
        <v>120</v>
      </c>
      <c r="J254" s="73"/>
      <c r="K254" s="83">
        <v>2.6499999992807903</v>
      </c>
      <c r="L254" s="86" t="s">
        <v>122</v>
      </c>
      <c r="M254" s="87">
        <v>2.6499999999999999E-2</v>
      </c>
      <c r="N254" s="87">
        <v>6.7699999985684309E-2</v>
      </c>
      <c r="O254" s="83">
        <v>1618.9134650000001</v>
      </c>
      <c r="P254" s="85">
        <v>90.18</v>
      </c>
      <c r="Q254" s="73"/>
      <c r="R254" s="83">
        <v>1.4599362169999999</v>
      </c>
      <c r="S254" s="84">
        <v>2.9597507521180769E-6</v>
      </c>
      <c r="T254" s="84">
        <f t="shared" si="3"/>
        <v>5.2166226378458076E-4</v>
      </c>
      <c r="U254" s="84">
        <f>R254/'סכום נכסי הקרן'!$C$42</f>
        <v>8.4975628242186496E-5</v>
      </c>
    </row>
    <row r="255" spans="2:21">
      <c r="B255" s="76" t="s">
        <v>642</v>
      </c>
      <c r="C255" s="73">
        <v>1168038</v>
      </c>
      <c r="D255" s="86" t="s">
        <v>113</v>
      </c>
      <c r="E255" s="86" t="s">
        <v>291</v>
      </c>
      <c r="F255" s="73" t="s">
        <v>640</v>
      </c>
      <c r="G255" s="86" t="s">
        <v>488</v>
      </c>
      <c r="H255" s="73" t="s">
        <v>489</v>
      </c>
      <c r="I255" s="73" t="s">
        <v>120</v>
      </c>
      <c r="J255" s="73"/>
      <c r="K255" s="83">
        <v>2.4200000001599142</v>
      </c>
      <c r="L255" s="86" t="s">
        <v>122</v>
      </c>
      <c r="M255" s="87">
        <v>4.99E-2</v>
      </c>
      <c r="N255" s="87">
        <v>5.3999999998316686E-2</v>
      </c>
      <c r="O255" s="83">
        <v>2395.9230539999999</v>
      </c>
      <c r="P255" s="85">
        <v>99.18</v>
      </c>
      <c r="Q255" s="73"/>
      <c r="R255" s="83">
        <v>2.3762765109999999</v>
      </c>
      <c r="S255" s="84">
        <v>1.1274932018823529E-5</v>
      </c>
      <c r="T255" s="84">
        <f t="shared" si="3"/>
        <v>8.4908763113887824E-4</v>
      </c>
      <c r="U255" s="84">
        <f>R255/'סכום נכסי הקרן'!$C$42</f>
        <v>1.3831124062002497E-4</v>
      </c>
    </row>
    <row r="256" spans="2:21">
      <c r="B256" s="76" t="s">
        <v>643</v>
      </c>
      <c r="C256" s="73">
        <v>1190008</v>
      </c>
      <c r="D256" s="86" t="s">
        <v>113</v>
      </c>
      <c r="E256" s="86" t="s">
        <v>291</v>
      </c>
      <c r="F256" s="73" t="s">
        <v>644</v>
      </c>
      <c r="G256" s="86" t="s">
        <v>497</v>
      </c>
      <c r="H256" s="73" t="s">
        <v>498</v>
      </c>
      <c r="I256" s="73" t="s">
        <v>295</v>
      </c>
      <c r="J256" s="73"/>
      <c r="K256" s="83">
        <v>4.0099999997897413</v>
      </c>
      <c r="L256" s="86" t="s">
        <v>122</v>
      </c>
      <c r="M256" s="87">
        <v>5.3399999999999996E-2</v>
      </c>
      <c r="N256" s="87">
        <v>6.6199999997244866E-2</v>
      </c>
      <c r="O256" s="83">
        <v>7033.3994510000002</v>
      </c>
      <c r="P256" s="85">
        <v>98.05</v>
      </c>
      <c r="Q256" s="73"/>
      <c r="R256" s="83">
        <v>6.8962478449999995</v>
      </c>
      <c r="S256" s="84">
        <v>2.8133597804E-5</v>
      </c>
      <c r="T256" s="84">
        <f t="shared" si="3"/>
        <v>2.46415714642295E-3</v>
      </c>
      <c r="U256" s="84">
        <f>R256/'סכום נכסי הקרן'!$C$42</f>
        <v>4.0139629822108849E-4</v>
      </c>
    </row>
    <row r="257" spans="2:21">
      <c r="B257" s="76" t="s">
        <v>645</v>
      </c>
      <c r="C257" s="73">
        <v>1188572</v>
      </c>
      <c r="D257" s="86" t="s">
        <v>113</v>
      </c>
      <c r="E257" s="86" t="s">
        <v>291</v>
      </c>
      <c r="F257" s="73" t="s">
        <v>646</v>
      </c>
      <c r="G257" s="86" t="s">
        <v>497</v>
      </c>
      <c r="H257" s="73" t="s">
        <v>512</v>
      </c>
      <c r="I257" s="73" t="s">
        <v>120</v>
      </c>
      <c r="J257" s="73"/>
      <c r="K257" s="83">
        <v>3.5399999999658784</v>
      </c>
      <c r="L257" s="86" t="s">
        <v>122</v>
      </c>
      <c r="M257" s="87">
        <v>4.53E-2</v>
      </c>
      <c r="N257" s="87">
        <v>6.3799999999424206E-2</v>
      </c>
      <c r="O257" s="83">
        <v>19710.450250999998</v>
      </c>
      <c r="P257" s="85">
        <v>95.16</v>
      </c>
      <c r="Q257" s="73"/>
      <c r="R257" s="83">
        <v>18.756465116000001</v>
      </c>
      <c r="S257" s="84">
        <v>2.8157786072857141E-5</v>
      </c>
      <c r="T257" s="84">
        <f t="shared" si="3"/>
        <v>6.7020325539393624E-3</v>
      </c>
      <c r="U257" s="84">
        <f>R257/'סכום נכסי הקרן'!$C$42</f>
        <v>1.0917205753754897E-3</v>
      </c>
    </row>
    <row r="258" spans="2:21">
      <c r="B258" s="76" t="s">
        <v>647</v>
      </c>
      <c r="C258" s="73">
        <v>1150812</v>
      </c>
      <c r="D258" s="86" t="s">
        <v>113</v>
      </c>
      <c r="E258" s="86" t="s">
        <v>291</v>
      </c>
      <c r="F258" s="73" t="s">
        <v>522</v>
      </c>
      <c r="G258" s="86" t="s">
        <v>523</v>
      </c>
      <c r="H258" s="73" t="s">
        <v>512</v>
      </c>
      <c r="I258" s="73" t="s">
        <v>120</v>
      </c>
      <c r="J258" s="73"/>
      <c r="K258" s="83">
        <v>1.8800000002552686</v>
      </c>
      <c r="L258" s="86" t="s">
        <v>122</v>
      </c>
      <c r="M258" s="87">
        <v>3.7499999999999999E-2</v>
      </c>
      <c r="N258" s="87">
        <v>5.9000000006854431E-2</v>
      </c>
      <c r="O258" s="83">
        <v>4355.8501589999996</v>
      </c>
      <c r="P258" s="85">
        <v>97.13</v>
      </c>
      <c r="Q258" s="73"/>
      <c r="R258" s="83">
        <v>4.2308372590000003</v>
      </c>
      <c r="S258" s="84">
        <v>1.0313260188715097E-5</v>
      </c>
      <c r="T258" s="84">
        <f t="shared" si="3"/>
        <v>1.5117565524673132E-3</v>
      </c>
      <c r="U258" s="84">
        <f>R258/'סכום נכסי הקרן'!$C$42</f>
        <v>2.4625600069895064E-4</v>
      </c>
    </row>
    <row r="259" spans="2:21">
      <c r="B259" s="76" t="s">
        <v>648</v>
      </c>
      <c r="C259" s="73">
        <v>1161785</v>
      </c>
      <c r="D259" s="86" t="s">
        <v>113</v>
      </c>
      <c r="E259" s="86" t="s">
        <v>291</v>
      </c>
      <c r="F259" s="73" t="s">
        <v>522</v>
      </c>
      <c r="G259" s="86" t="s">
        <v>523</v>
      </c>
      <c r="H259" s="73" t="s">
        <v>512</v>
      </c>
      <c r="I259" s="73" t="s">
        <v>120</v>
      </c>
      <c r="J259" s="73"/>
      <c r="K259" s="83">
        <v>3.9000000001006012</v>
      </c>
      <c r="L259" s="86" t="s">
        <v>122</v>
      </c>
      <c r="M259" s="87">
        <v>2.6600000000000002E-2</v>
      </c>
      <c r="N259" s="87">
        <v>7.3100000001631971E-2</v>
      </c>
      <c r="O259" s="83">
        <v>21331.060420000005</v>
      </c>
      <c r="P259" s="85">
        <v>83.88</v>
      </c>
      <c r="Q259" s="73"/>
      <c r="R259" s="83">
        <v>17.892492768</v>
      </c>
      <c r="S259" s="84">
        <v>2.5918768808627141E-5</v>
      </c>
      <c r="T259" s="84">
        <f t="shared" si="3"/>
        <v>6.3933192240987619E-3</v>
      </c>
      <c r="U259" s="84">
        <f>R259/'סכום נכסי הקרן'!$C$42</f>
        <v>1.0414330407556281E-3</v>
      </c>
    </row>
    <row r="260" spans="2:21">
      <c r="B260" s="76" t="s">
        <v>649</v>
      </c>
      <c r="C260" s="73">
        <v>1169721</v>
      </c>
      <c r="D260" s="86" t="s">
        <v>113</v>
      </c>
      <c r="E260" s="86" t="s">
        <v>291</v>
      </c>
      <c r="F260" s="73" t="s">
        <v>522</v>
      </c>
      <c r="G260" s="86" t="s">
        <v>523</v>
      </c>
      <c r="H260" s="73" t="s">
        <v>512</v>
      </c>
      <c r="I260" s="73" t="s">
        <v>120</v>
      </c>
      <c r="J260" s="73"/>
      <c r="K260" s="83">
        <v>3.0300000000326537</v>
      </c>
      <c r="L260" s="86" t="s">
        <v>122</v>
      </c>
      <c r="M260" s="87">
        <v>0.04</v>
      </c>
      <c r="N260" s="87">
        <v>1.3699999999673465E-2</v>
      </c>
      <c r="O260" s="83">
        <v>2791.6522329999993</v>
      </c>
      <c r="P260" s="85">
        <v>109.7</v>
      </c>
      <c r="Q260" s="73"/>
      <c r="R260" s="83">
        <v>3.0624425299999998</v>
      </c>
      <c r="S260" s="84">
        <v>3.5046341667768896E-5</v>
      </c>
      <c r="T260" s="84">
        <f t="shared" si="3"/>
        <v>1.0942674647751265E-3</v>
      </c>
      <c r="U260" s="84">
        <f>R260/'סכום נכסי הקרן'!$C$42</f>
        <v>1.7824955289970799E-4</v>
      </c>
    </row>
    <row r="261" spans="2:21">
      <c r="B261" s="76" t="s">
        <v>650</v>
      </c>
      <c r="C261" s="73">
        <v>1172725</v>
      </c>
      <c r="D261" s="86" t="s">
        <v>113</v>
      </c>
      <c r="E261" s="86" t="s">
        <v>291</v>
      </c>
      <c r="F261" s="73" t="s">
        <v>651</v>
      </c>
      <c r="G261" s="86" t="s">
        <v>497</v>
      </c>
      <c r="H261" s="73" t="s">
        <v>512</v>
      </c>
      <c r="I261" s="73" t="s">
        <v>120</v>
      </c>
      <c r="J261" s="73"/>
      <c r="K261" s="83">
        <v>3.6200000001743207</v>
      </c>
      <c r="L261" s="86" t="s">
        <v>122</v>
      </c>
      <c r="M261" s="87">
        <v>2.5000000000000001E-2</v>
      </c>
      <c r="N261" s="87">
        <v>6.3700000004164314E-2</v>
      </c>
      <c r="O261" s="83">
        <v>7051.55</v>
      </c>
      <c r="P261" s="85">
        <v>87.86</v>
      </c>
      <c r="Q261" s="73"/>
      <c r="R261" s="83">
        <v>6.1954916659999997</v>
      </c>
      <c r="S261" s="84">
        <v>3.3436196186076814E-5</v>
      </c>
      <c r="T261" s="84">
        <f t="shared" si="3"/>
        <v>2.2137639782547187E-3</v>
      </c>
      <c r="U261" s="84">
        <f>R261/'סכום נכסי הקרן'!$C$42</f>
        <v>3.6060876527154519E-4</v>
      </c>
    </row>
    <row r="262" spans="2:21">
      <c r="B262" s="76" t="s">
        <v>652</v>
      </c>
      <c r="C262" s="73">
        <v>1137314</v>
      </c>
      <c r="D262" s="86" t="s">
        <v>113</v>
      </c>
      <c r="E262" s="86" t="s">
        <v>291</v>
      </c>
      <c r="F262" s="73" t="s">
        <v>653</v>
      </c>
      <c r="G262" s="86" t="s">
        <v>488</v>
      </c>
      <c r="H262" s="73" t="s">
        <v>654</v>
      </c>
      <c r="I262" s="73" t="s">
        <v>120</v>
      </c>
      <c r="J262" s="73"/>
      <c r="K262" s="83">
        <v>0.5</v>
      </c>
      <c r="L262" s="86" t="s">
        <v>122</v>
      </c>
      <c r="M262" s="87">
        <v>4.8499999999999995E-2</v>
      </c>
      <c r="N262" s="87">
        <v>9.0153256704980839E-2</v>
      </c>
      <c r="O262" s="83">
        <v>2.6699999999999998E-4</v>
      </c>
      <c r="P262" s="85">
        <v>98.06</v>
      </c>
      <c r="Q262" s="73"/>
      <c r="R262" s="83">
        <v>2.6100000000000002E-7</v>
      </c>
      <c r="S262" s="84">
        <v>1.2138279387895028E-12</v>
      </c>
      <c r="T262" s="84">
        <f t="shared" si="3"/>
        <v>9.3260136478808661E-11</v>
      </c>
      <c r="U262" s="84">
        <f>R262/'סכום נכסי הקרן'!$C$42</f>
        <v>1.5191512281807224E-11</v>
      </c>
    </row>
    <row r="263" spans="2:21">
      <c r="B263" s="76" t="s">
        <v>655</v>
      </c>
      <c r="C263" s="73">
        <v>1140136</v>
      </c>
      <c r="D263" s="86" t="s">
        <v>113</v>
      </c>
      <c r="E263" s="86" t="s">
        <v>291</v>
      </c>
      <c r="F263" s="73" t="s">
        <v>656</v>
      </c>
      <c r="G263" s="86" t="s">
        <v>488</v>
      </c>
      <c r="H263" s="73" t="s">
        <v>527</v>
      </c>
      <c r="I263" s="73"/>
      <c r="J263" s="73"/>
      <c r="K263" s="83">
        <v>0.89000000004315472</v>
      </c>
      <c r="L263" s="86" t="s">
        <v>122</v>
      </c>
      <c r="M263" s="87">
        <v>4.9500000000000002E-2</v>
      </c>
      <c r="N263" s="87">
        <v>0.79809999995497494</v>
      </c>
      <c r="O263" s="83">
        <v>6718.1122050000004</v>
      </c>
      <c r="P263" s="85">
        <v>62.1</v>
      </c>
      <c r="Q263" s="73"/>
      <c r="R263" s="83">
        <v>4.1710239380000003</v>
      </c>
      <c r="S263" s="84">
        <v>1.159601008463194E-5</v>
      </c>
      <c r="T263" s="84">
        <f t="shared" si="3"/>
        <v>1.4903841444990726E-3</v>
      </c>
      <c r="U263" s="84">
        <f>R263/'סכום נכסי הקרן'!$C$42</f>
        <v>2.4277456468137524E-4</v>
      </c>
    </row>
    <row r="264" spans="2:21">
      <c r="B264" s="76" t="s">
        <v>657</v>
      </c>
      <c r="C264" s="73">
        <v>1143304</v>
      </c>
      <c r="D264" s="86" t="s">
        <v>113</v>
      </c>
      <c r="E264" s="86" t="s">
        <v>291</v>
      </c>
      <c r="F264" s="73" t="s">
        <v>656</v>
      </c>
      <c r="G264" s="86" t="s">
        <v>488</v>
      </c>
      <c r="H264" s="73" t="s">
        <v>527</v>
      </c>
      <c r="I264" s="73"/>
      <c r="J264" s="73"/>
      <c r="K264" s="83">
        <v>6.1799998229247812</v>
      </c>
      <c r="L264" s="86" t="s">
        <v>122</v>
      </c>
      <c r="M264" s="87">
        <v>0.04</v>
      </c>
      <c r="N264" s="87">
        <v>9.9899996840422567</v>
      </c>
      <c r="O264" s="83">
        <v>1152.0527070000001</v>
      </c>
      <c r="P264" s="85">
        <v>1</v>
      </c>
      <c r="Q264" s="73"/>
      <c r="R264" s="83">
        <v>1.1520528000000002E-2</v>
      </c>
      <c r="S264" s="84">
        <v>1.4045329556385396E-5</v>
      </c>
      <c r="T264" s="84">
        <f t="shared" si="3"/>
        <v>4.1164981363522474E-6</v>
      </c>
      <c r="U264" s="84">
        <f>R264/'סכום נכסי הקרן'!$C$42</f>
        <v>6.7055265365863616E-7</v>
      </c>
    </row>
    <row r="265" spans="2:21">
      <c r="B265" s="76" t="s">
        <v>658</v>
      </c>
      <c r="C265" s="73">
        <v>1159375</v>
      </c>
      <c r="D265" s="86" t="s">
        <v>113</v>
      </c>
      <c r="E265" s="86" t="s">
        <v>291</v>
      </c>
      <c r="F265" s="73" t="s">
        <v>659</v>
      </c>
      <c r="G265" s="86" t="s">
        <v>539</v>
      </c>
      <c r="H265" s="73" t="s">
        <v>527</v>
      </c>
      <c r="I265" s="73"/>
      <c r="J265" s="73"/>
      <c r="K265" s="83">
        <v>1.3899999998244534</v>
      </c>
      <c r="L265" s="86" t="s">
        <v>122</v>
      </c>
      <c r="M265" s="87">
        <v>3.5499999999999997E-2</v>
      </c>
      <c r="N265" s="87">
        <v>7.1699999981730142E-2</v>
      </c>
      <c r="O265" s="83">
        <v>1598.9725279999998</v>
      </c>
      <c r="P265" s="85">
        <v>96.19</v>
      </c>
      <c r="Q265" s="73"/>
      <c r="R265" s="83">
        <v>1.5380516929999999</v>
      </c>
      <c r="S265" s="84">
        <v>4.4663662818467993E-6</v>
      </c>
      <c r="T265" s="84">
        <f t="shared" si="3"/>
        <v>5.495743708836885E-4</v>
      </c>
      <c r="U265" s="84">
        <f>R265/'סכום נכסי הקרן'!$C$42</f>
        <v>8.9522341702160505E-5</v>
      </c>
    </row>
    <row r="266" spans="2:21">
      <c r="B266" s="76" t="s">
        <v>660</v>
      </c>
      <c r="C266" s="73">
        <v>1193275</v>
      </c>
      <c r="D266" s="86" t="s">
        <v>113</v>
      </c>
      <c r="E266" s="86" t="s">
        <v>291</v>
      </c>
      <c r="F266" s="73" t="s">
        <v>659</v>
      </c>
      <c r="G266" s="86" t="s">
        <v>539</v>
      </c>
      <c r="H266" s="73" t="s">
        <v>527</v>
      </c>
      <c r="I266" s="73"/>
      <c r="J266" s="73"/>
      <c r="K266" s="83">
        <v>4.0000000003205747</v>
      </c>
      <c r="L266" s="86" t="s">
        <v>122</v>
      </c>
      <c r="M266" s="87">
        <v>6.0499999999999998E-2</v>
      </c>
      <c r="N266" s="87">
        <v>6.8800000004872755E-2</v>
      </c>
      <c r="O266" s="83">
        <v>6427.7698869999995</v>
      </c>
      <c r="P266" s="85">
        <v>97.06</v>
      </c>
      <c r="Q266" s="73"/>
      <c r="R266" s="83">
        <v>6.2387931669999999</v>
      </c>
      <c r="S266" s="84">
        <v>2.9217135849999996E-5</v>
      </c>
      <c r="T266" s="84">
        <f t="shared" si="3"/>
        <v>2.2292364069635205E-3</v>
      </c>
      <c r="U266" s="84">
        <f>R266/'סכום נכסי הקרן'!$C$42</f>
        <v>3.6312913034534672E-4</v>
      </c>
    </row>
    <row r="267" spans="2:21">
      <c r="B267" s="76" t="s">
        <v>661</v>
      </c>
      <c r="C267" s="73">
        <v>7200116</v>
      </c>
      <c r="D267" s="86" t="s">
        <v>113</v>
      </c>
      <c r="E267" s="86" t="s">
        <v>291</v>
      </c>
      <c r="F267" s="73" t="s">
        <v>627</v>
      </c>
      <c r="G267" s="86" t="s">
        <v>539</v>
      </c>
      <c r="H267" s="73" t="s">
        <v>527</v>
      </c>
      <c r="I267" s="73"/>
      <c r="J267" s="73"/>
      <c r="K267" s="83">
        <v>1.7100000001542481</v>
      </c>
      <c r="L267" s="86" t="s">
        <v>122</v>
      </c>
      <c r="M267" s="87">
        <v>4.2500000000000003E-2</v>
      </c>
      <c r="N267" s="87">
        <v>5.8499999985432122E-2</v>
      </c>
      <c r="O267" s="83">
        <v>596.53983600000004</v>
      </c>
      <c r="P267" s="85">
        <v>97.81</v>
      </c>
      <c r="Q267" s="73"/>
      <c r="R267" s="83">
        <v>0.58347562100000006</v>
      </c>
      <c r="S267" s="84">
        <v>6.450822773722628E-6</v>
      </c>
      <c r="T267" s="84">
        <f t="shared" ref="T267:T330" si="4">IFERROR(R267/$R$11,0)</f>
        <v>2.0848665151922466E-4</v>
      </c>
      <c r="U267" s="84">
        <f>R267/'סכום נכסי הקרן'!$C$42</f>
        <v>3.3961214799067424E-5</v>
      </c>
    </row>
    <row r="268" spans="2:21">
      <c r="B268" s="76" t="s">
        <v>662</v>
      </c>
      <c r="C268" s="73">
        <v>1183581</v>
      </c>
      <c r="D268" s="86" t="s">
        <v>113</v>
      </c>
      <c r="E268" s="86" t="s">
        <v>291</v>
      </c>
      <c r="F268" s="73" t="s">
        <v>663</v>
      </c>
      <c r="G268" s="86" t="s">
        <v>315</v>
      </c>
      <c r="H268" s="73" t="s">
        <v>527</v>
      </c>
      <c r="I268" s="73"/>
      <c r="J268" s="73"/>
      <c r="K268" s="83">
        <v>2.7199999993687212</v>
      </c>
      <c r="L268" s="86" t="s">
        <v>122</v>
      </c>
      <c r="M268" s="87">
        <v>0.01</v>
      </c>
      <c r="N268" s="87">
        <v>6.6399999982698271E-2</v>
      </c>
      <c r="O268" s="83">
        <v>1977.8187439999999</v>
      </c>
      <c r="P268" s="85">
        <v>86.5</v>
      </c>
      <c r="Q268" s="73"/>
      <c r="R268" s="83">
        <v>1.7108132140000003</v>
      </c>
      <c r="S268" s="84">
        <v>1.098788191111111E-5</v>
      </c>
      <c r="T268" s="84">
        <f t="shared" si="4"/>
        <v>6.1130526370647238E-4</v>
      </c>
      <c r="U268" s="84">
        <f>R268/'סכום נכסי הקרן'!$C$42</f>
        <v>9.9577930851950559E-5</v>
      </c>
    </row>
    <row r="269" spans="2:21">
      <c r="B269" s="72"/>
      <c r="C269" s="73"/>
      <c r="D269" s="73"/>
      <c r="E269" s="73"/>
      <c r="F269" s="73"/>
      <c r="G269" s="73"/>
      <c r="H269" s="73"/>
      <c r="I269" s="73"/>
      <c r="J269" s="73"/>
      <c r="K269" s="83"/>
      <c r="L269" s="73"/>
      <c r="M269" s="73"/>
      <c r="N269" s="73"/>
      <c r="O269" s="83"/>
      <c r="P269" s="85"/>
      <c r="Q269" s="73"/>
      <c r="R269" s="73"/>
      <c r="S269" s="73"/>
      <c r="T269" s="84"/>
      <c r="U269" s="73"/>
    </row>
    <row r="270" spans="2:21">
      <c r="B270" s="89" t="s">
        <v>45</v>
      </c>
      <c r="C270" s="71"/>
      <c r="D270" s="71"/>
      <c r="E270" s="71"/>
      <c r="F270" s="71"/>
      <c r="G270" s="71"/>
      <c r="H270" s="71"/>
      <c r="I270" s="71"/>
      <c r="J270" s="71"/>
      <c r="K270" s="80">
        <v>3.8177422426589924</v>
      </c>
      <c r="L270" s="71"/>
      <c r="M270" s="71"/>
      <c r="N270" s="91">
        <v>8.0099714583811057E-2</v>
      </c>
      <c r="O270" s="80"/>
      <c r="P270" s="82"/>
      <c r="Q270" s="71"/>
      <c r="R270" s="80">
        <v>48.100748422999999</v>
      </c>
      <c r="S270" s="71"/>
      <c r="T270" s="81">
        <f t="shared" si="4"/>
        <v>1.7187288745830726E-2</v>
      </c>
      <c r="U270" s="81">
        <f>R270/'סכום נכסי הקרן'!$C$42</f>
        <v>2.7997054039544979E-3</v>
      </c>
    </row>
    <row r="271" spans="2:21">
      <c r="B271" s="76" t="s">
        <v>664</v>
      </c>
      <c r="C271" s="73">
        <v>1178250</v>
      </c>
      <c r="D271" s="86" t="s">
        <v>113</v>
      </c>
      <c r="E271" s="86" t="s">
        <v>291</v>
      </c>
      <c r="F271" s="73" t="s">
        <v>665</v>
      </c>
      <c r="G271" s="86" t="s">
        <v>552</v>
      </c>
      <c r="H271" s="73" t="s">
        <v>349</v>
      </c>
      <c r="I271" s="73" t="s">
        <v>295</v>
      </c>
      <c r="J271" s="73"/>
      <c r="K271" s="83">
        <v>2.949999999793369</v>
      </c>
      <c r="L271" s="86" t="s">
        <v>122</v>
      </c>
      <c r="M271" s="87">
        <v>2.12E-2</v>
      </c>
      <c r="N271" s="87">
        <v>6.1199999996349515E-2</v>
      </c>
      <c r="O271" s="83">
        <v>5901.8970200000003</v>
      </c>
      <c r="P271" s="85">
        <v>98.4</v>
      </c>
      <c r="Q271" s="73"/>
      <c r="R271" s="83">
        <v>5.8074663760000007</v>
      </c>
      <c r="S271" s="84">
        <v>3.3725125828571432E-5</v>
      </c>
      <c r="T271" s="84">
        <f t="shared" si="4"/>
        <v>2.0751153518078634E-3</v>
      </c>
      <c r="U271" s="84">
        <f>R271/'סכום נכסי הקרן'!$C$42</f>
        <v>3.3802374244132761E-4</v>
      </c>
    </row>
    <row r="272" spans="2:21">
      <c r="B272" s="76" t="s">
        <v>666</v>
      </c>
      <c r="C272" s="73">
        <v>1178268</v>
      </c>
      <c r="D272" s="86" t="s">
        <v>113</v>
      </c>
      <c r="E272" s="86" t="s">
        <v>291</v>
      </c>
      <c r="F272" s="73" t="s">
        <v>665</v>
      </c>
      <c r="G272" s="86" t="s">
        <v>552</v>
      </c>
      <c r="H272" s="73" t="s">
        <v>349</v>
      </c>
      <c r="I272" s="73" t="s">
        <v>295</v>
      </c>
      <c r="J272" s="73"/>
      <c r="K272" s="83">
        <v>5.1400000020846583</v>
      </c>
      <c r="L272" s="86" t="s">
        <v>122</v>
      </c>
      <c r="M272" s="87">
        <v>2.6699999999999998E-2</v>
      </c>
      <c r="N272" s="87">
        <v>6.350000002342851E-2</v>
      </c>
      <c r="O272" s="83">
        <v>1141.5904069999999</v>
      </c>
      <c r="P272" s="85">
        <v>91.66</v>
      </c>
      <c r="Q272" s="73"/>
      <c r="R272" s="83">
        <v>1.045734613</v>
      </c>
      <c r="S272" s="84">
        <v>6.1468361350419981E-6</v>
      </c>
      <c r="T272" s="84">
        <f t="shared" si="4"/>
        <v>3.7366035528350248E-4</v>
      </c>
      <c r="U272" s="84">
        <f>R272/'סכום נכסי הקרן'!$C$42</f>
        <v>6.0867012325288988E-5</v>
      </c>
    </row>
    <row r="273" spans="2:21">
      <c r="B273" s="76" t="s">
        <v>667</v>
      </c>
      <c r="C273" s="73">
        <v>2320174</v>
      </c>
      <c r="D273" s="86" t="s">
        <v>113</v>
      </c>
      <c r="E273" s="86" t="s">
        <v>291</v>
      </c>
      <c r="F273" s="73" t="s">
        <v>562</v>
      </c>
      <c r="G273" s="86" t="s">
        <v>116</v>
      </c>
      <c r="H273" s="73" t="s">
        <v>349</v>
      </c>
      <c r="I273" s="73" t="s">
        <v>295</v>
      </c>
      <c r="J273" s="73"/>
      <c r="K273" s="83">
        <v>1.21</v>
      </c>
      <c r="L273" s="86" t="s">
        <v>122</v>
      </c>
      <c r="M273" s="87">
        <v>3.49E-2</v>
      </c>
      <c r="N273" s="87">
        <v>7.1223958333333337E-2</v>
      </c>
      <c r="O273" s="83">
        <v>3.9500000000000001E-4</v>
      </c>
      <c r="P273" s="85">
        <v>97.15</v>
      </c>
      <c r="Q273" s="73"/>
      <c r="R273" s="83">
        <v>3.84E-7</v>
      </c>
      <c r="S273" s="84">
        <v>3.9206410362835111E-13</v>
      </c>
      <c r="T273" s="84">
        <f t="shared" si="4"/>
        <v>1.3721031573893687E-10</v>
      </c>
      <c r="U273" s="84">
        <f>R273/'סכום נכסי הקרן'!$C$42</f>
        <v>2.2350730713463503E-11</v>
      </c>
    </row>
    <row r="274" spans="2:21">
      <c r="B274" s="76" t="s">
        <v>668</v>
      </c>
      <c r="C274" s="73">
        <v>2320224</v>
      </c>
      <c r="D274" s="86" t="s">
        <v>113</v>
      </c>
      <c r="E274" s="86" t="s">
        <v>291</v>
      </c>
      <c r="F274" s="73" t="s">
        <v>562</v>
      </c>
      <c r="G274" s="86" t="s">
        <v>116</v>
      </c>
      <c r="H274" s="73" t="s">
        <v>349</v>
      </c>
      <c r="I274" s="73" t="s">
        <v>295</v>
      </c>
      <c r="J274" s="73"/>
      <c r="K274" s="83">
        <v>3.89</v>
      </c>
      <c r="L274" s="86" t="s">
        <v>122</v>
      </c>
      <c r="M274" s="87">
        <v>3.7699999999999997E-2</v>
      </c>
      <c r="N274" s="87">
        <v>6.4177215189873418E-2</v>
      </c>
      <c r="O274" s="83">
        <v>4.0599999999999995E-4</v>
      </c>
      <c r="P274" s="85">
        <v>97.32</v>
      </c>
      <c r="Q274" s="73"/>
      <c r="R274" s="83">
        <v>3.9500000000000003E-7</v>
      </c>
      <c r="S274" s="84">
        <v>3.3446667558577795E-12</v>
      </c>
      <c r="T274" s="84">
        <f t="shared" si="4"/>
        <v>1.411408195752085E-10</v>
      </c>
      <c r="U274" s="84">
        <f>R274/'סכום נכסי הקרן'!$C$42</f>
        <v>2.2990986020359594E-11</v>
      </c>
    </row>
    <row r="275" spans="2:21">
      <c r="B275" s="76" t="s">
        <v>669</v>
      </c>
      <c r="C275" s="73">
        <v>2590396</v>
      </c>
      <c r="D275" s="86" t="s">
        <v>113</v>
      </c>
      <c r="E275" s="86" t="s">
        <v>291</v>
      </c>
      <c r="F275" s="73" t="s">
        <v>601</v>
      </c>
      <c r="G275" s="86" t="s">
        <v>325</v>
      </c>
      <c r="H275" s="73" t="s">
        <v>456</v>
      </c>
      <c r="I275" s="73" t="s">
        <v>295</v>
      </c>
      <c r="J275" s="73"/>
      <c r="K275" s="83">
        <v>0.25</v>
      </c>
      <c r="L275" s="86" t="s">
        <v>122</v>
      </c>
      <c r="M275" s="87">
        <v>6.7000000000000004E-2</v>
      </c>
      <c r="N275" s="87">
        <v>7.2481751824817517E-2</v>
      </c>
      <c r="O275" s="83">
        <v>1.45E-4</v>
      </c>
      <c r="P275" s="85">
        <v>94.27</v>
      </c>
      <c r="Q275" s="73"/>
      <c r="R275" s="83">
        <v>1.37E-7</v>
      </c>
      <c r="S275" s="84">
        <v>3.4400626613344903E-13</v>
      </c>
      <c r="T275" s="84">
        <f t="shared" si="4"/>
        <v>4.8952638688110285E-11</v>
      </c>
      <c r="U275" s="84">
        <f>R275/'סכום נכסי הקרן'!$C$42</f>
        <v>7.9740888222513016E-12</v>
      </c>
    </row>
    <row r="276" spans="2:21">
      <c r="B276" s="76" t="s">
        <v>670</v>
      </c>
      <c r="C276" s="73">
        <v>2590461</v>
      </c>
      <c r="D276" s="86" t="s">
        <v>113</v>
      </c>
      <c r="E276" s="86" t="s">
        <v>291</v>
      </c>
      <c r="F276" s="73" t="s">
        <v>601</v>
      </c>
      <c r="G276" s="86" t="s">
        <v>325</v>
      </c>
      <c r="H276" s="73" t="s">
        <v>456</v>
      </c>
      <c r="I276" s="73" t="s">
        <v>295</v>
      </c>
      <c r="J276" s="73"/>
      <c r="K276" s="83">
        <v>1.64</v>
      </c>
      <c r="L276" s="86" t="s">
        <v>122</v>
      </c>
      <c r="M276" s="87">
        <v>4.7E-2</v>
      </c>
      <c r="N276" s="87">
        <v>7.568181818181817E-2</v>
      </c>
      <c r="O276" s="83">
        <v>4.699999999999999E-5</v>
      </c>
      <c r="P276" s="85">
        <v>94.32</v>
      </c>
      <c r="Q276" s="73"/>
      <c r="R276" s="83">
        <v>4.4000000000000004E-8</v>
      </c>
      <c r="S276" s="84">
        <v>9.1985967247124192E-14</v>
      </c>
      <c r="T276" s="84">
        <f t="shared" si="4"/>
        <v>1.5722015345086518E-11</v>
      </c>
      <c r="U276" s="84">
        <f>R276/'סכום נכסי הקרן'!$C$42</f>
        <v>2.5610212275843601E-12</v>
      </c>
    </row>
    <row r="277" spans="2:21">
      <c r="B277" s="76" t="s">
        <v>671</v>
      </c>
      <c r="C277" s="73">
        <v>1141332</v>
      </c>
      <c r="D277" s="86" t="s">
        <v>113</v>
      </c>
      <c r="E277" s="86" t="s">
        <v>291</v>
      </c>
      <c r="F277" s="73" t="s">
        <v>672</v>
      </c>
      <c r="G277" s="86" t="s">
        <v>116</v>
      </c>
      <c r="H277" s="73" t="s">
        <v>464</v>
      </c>
      <c r="I277" s="73" t="s">
        <v>120</v>
      </c>
      <c r="J277" s="73"/>
      <c r="K277" s="83">
        <v>3.7899999998292055</v>
      </c>
      <c r="L277" s="86" t="s">
        <v>122</v>
      </c>
      <c r="M277" s="87">
        <v>4.6900000000000004E-2</v>
      </c>
      <c r="N277" s="87">
        <v>8.4199999996299443E-2</v>
      </c>
      <c r="O277" s="83">
        <v>12518.352188999999</v>
      </c>
      <c r="P277" s="85">
        <v>89.8</v>
      </c>
      <c r="Q277" s="73"/>
      <c r="R277" s="83">
        <v>11.241582748000001</v>
      </c>
      <c r="S277" s="84">
        <v>8.2246523359611645E-6</v>
      </c>
      <c r="T277" s="84">
        <f t="shared" si="4"/>
        <v>4.0168258287980874E-3</v>
      </c>
      <c r="U277" s="84">
        <f>R277/'סכום נכסי הקרן'!$C$42</f>
        <v>6.5431663748350278E-4</v>
      </c>
    </row>
    <row r="278" spans="2:21">
      <c r="B278" s="76" t="s">
        <v>673</v>
      </c>
      <c r="C278" s="73">
        <v>1143593</v>
      </c>
      <c r="D278" s="86" t="s">
        <v>113</v>
      </c>
      <c r="E278" s="86" t="s">
        <v>291</v>
      </c>
      <c r="F278" s="73" t="s">
        <v>672</v>
      </c>
      <c r="G278" s="86" t="s">
        <v>116</v>
      </c>
      <c r="H278" s="73" t="s">
        <v>464</v>
      </c>
      <c r="I278" s="73" t="s">
        <v>120</v>
      </c>
      <c r="J278" s="73"/>
      <c r="K278" s="83">
        <v>3.950000000009998</v>
      </c>
      <c r="L278" s="86" t="s">
        <v>122</v>
      </c>
      <c r="M278" s="87">
        <v>4.6900000000000004E-2</v>
      </c>
      <c r="N278" s="87">
        <v>8.279999999990667E-2</v>
      </c>
      <c r="O278" s="83">
        <v>32822.099982</v>
      </c>
      <c r="P278" s="85">
        <v>91.42</v>
      </c>
      <c r="Q278" s="73"/>
      <c r="R278" s="83">
        <v>30.005963726000001</v>
      </c>
      <c r="S278" s="84">
        <v>2.5577156341807335E-5</v>
      </c>
      <c r="T278" s="84">
        <f t="shared" si="4"/>
        <v>1.0721686866915485E-2</v>
      </c>
      <c r="U278" s="84">
        <f>R278/'סכום נכסי הקרן'!$C$42</f>
        <v>1.7464979558275519E-3</v>
      </c>
    </row>
    <row r="279" spans="2:21">
      <c r="B279" s="72"/>
      <c r="C279" s="73"/>
      <c r="D279" s="73"/>
      <c r="E279" s="73"/>
      <c r="F279" s="73"/>
      <c r="G279" s="73"/>
      <c r="H279" s="73"/>
      <c r="I279" s="73"/>
      <c r="J279" s="73"/>
      <c r="K279" s="83"/>
      <c r="L279" s="73"/>
      <c r="M279" s="73"/>
      <c r="N279" s="73"/>
      <c r="O279" s="83"/>
      <c r="P279" s="85"/>
      <c r="Q279" s="73"/>
      <c r="R279" s="73"/>
      <c r="S279" s="73"/>
      <c r="T279" s="84"/>
      <c r="U279" s="73"/>
    </row>
    <row r="280" spans="2:21">
      <c r="B280" s="70" t="s">
        <v>179</v>
      </c>
      <c r="C280" s="71"/>
      <c r="D280" s="71"/>
      <c r="E280" s="71"/>
      <c r="F280" s="71"/>
      <c r="G280" s="71"/>
      <c r="H280" s="71"/>
      <c r="I280" s="71"/>
      <c r="J280" s="71"/>
      <c r="K280" s="80">
        <v>5.2705707731802587</v>
      </c>
      <c r="L280" s="71"/>
      <c r="M280" s="71"/>
      <c r="N280" s="91">
        <v>7.1534287492773352E-2</v>
      </c>
      <c r="O280" s="80"/>
      <c r="P280" s="82"/>
      <c r="Q280" s="71"/>
      <c r="R280" s="80">
        <v>395.89372120999991</v>
      </c>
      <c r="S280" s="71"/>
      <c r="T280" s="81">
        <f t="shared" si="4"/>
        <v>0.14146016272470505</v>
      </c>
      <c r="U280" s="81">
        <f>R280/'סכום נכסי הקרן'!$C$42</f>
        <v>2.3043005088322143E-2</v>
      </c>
    </row>
    <row r="281" spans="2:21">
      <c r="B281" s="89" t="s">
        <v>60</v>
      </c>
      <c r="C281" s="71"/>
      <c r="D281" s="71"/>
      <c r="E281" s="71"/>
      <c r="F281" s="71"/>
      <c r="G281" s="71"/>
      <c r="H281" s="71"/>
      <c r="I281" s="71"/>
      <c r="J281" s="71"/>
      <c r="K281" s="80">
        <v>5.6814122398410323</v>
      </c>
      <c r="L281" s="71"/>
      <c r="M281" s="71"/>
      <c r="N281" s="91">
        <v>7.4638884235052286E-2</v>
      </c>
      <c r="O281" s="80"/>
      <c r="P281" s="82"/>
      <c r="Q281" s="71"/>
      <c r="R281" s="80">
        <v>61.714451148999991</v>
      </c>
      <c r="S281" s="71"/>
      <c r="T281" s="81">
        <f t="shared" si="4"/>
        <v>2.2051716999503864E-2</v>
      </c>
      <c r="U281" s="81">
        <f>R281/'סכום נכסי הקרן'!$C$42</f>
        <v>3.5920913509387945E-3</v>
      </c>
    </row>
    <row r="282" spans="2:21">
      <c r="B282" s="76" t="s">
        <v>674</v>
      </c>
      <c r="C282" s="73" t="s">
        <v>675</v>
      </c>
      <c r="D282" s="86" t="s">
        <v>28</v>
      </c>
      <c r="E282" s="86" t="s">
        <v>676</v>
      </c>
      <c r="F282" s="73" t="s">
        <v>324</v>
      </c>
      <c r="G282" s="86" t="s">
        <v>325</v>
      </c>
      <c r="H282" s="73" t="s">
        <v>677</v>
      </c>
      <c r="I282" s="73" t="s">
        <v>678</v>
      </c>
      <c r="J282" s="73"/>
      <c r="K282" s="83">
        <v>7.4899999996652102</v>
      </c>
      <c r="L282" s="86" t="s">
        <v>121</v>
      </c>
      <c r="M282" s="87">
        <v>3.7499999999999999E-2</v>
      </c>
      <c r="N282" s="87">
        <v>5.5899999997976131E-2</v>
      </c>
      <c r="O282" s="83">
        <v>1677.72705</v>
      </c>
      <c r="P282" s="85">
        <v>87.170829999999995</v>
      </c>
      <c r="Q282" s="73"/>
      <c r="R282" s="83">
        <v>5.2868964729999997</v>
      </c>
      <c r="S282" s="84">
        <v>3.3554540999999998E-6</v>
      </c>
      <c r="T282" s="84">
        <f t="shared" si="4"/>
        <v>1.8891060790088585E-3</v>
      </c>
      <c r="U282" s="84">
        <f>R282/'סכום נכסי הקרן'!$C$42</f>
        <v>3.077239567134973E-4</v>
      </c>
    </row>
    <row r="283" spans="2:21">
      <c r="B283" s="76" t="s">
        <v>679</v>
      </c>
      <c r="C283" s="73" t="s">
        <v>680</v>
      </c>
      <c r="D283" s="86" t="s">
        <v>28</v>
      </c>
      <c r="E283" s="86" t="s">
        <v>676</v>
      </c>
      <c r="F283" s="73" t="s">
        <v>318</v>
      </c>
      <c r="G283" s="86" t="s">
        <v>298</v>
      </c>
      <c r="H283" s="73" t="s">
        <v>681</v>
      </c>
      <c r="I283" s="73" t="s">
        <v>289</v>
      </c>
      <c r="J283" s="73"/>
      <c r="K283" s="83">
        <v>3.3300000001058825</v>
      </c>
      <c r="L283" s="86" t="s">
        <v>121</v>
      </c>
      <c r="M283" s="87">
        <v>3.2549999999999996E-2</v>
      </c>
      <c r="N283" s="87">
        <v>8.7000000001687991E-2</v>
      </c>
      <c r="O283" s="83">
        <v>2151.5189999999998</v>
      </c>
      <c r="P283" s="85">
        <v>83.785880000000006</v>
      </c>
      <c r="Q283" s="73"/>
      <c r="R283" s="83">
        <v>6.5166485070000002</v>
      </c>
      <c r="S283" s="84">
        <v>2.151519E-6</v>
      </c>
      <c r="T283" s="84">
        <f t="shared" si="4"/>
        <v>2.3285192687633894E-3</v>
      </c>
      <c r="U283" s="84">
        <f>R283/'סכום נכסי הקרן'!$C$42</f>
        <v>3.7930170816211192E-4</v>
      </c>
    </row>
    <row r="284" spans="2:21">
      <c r="B284" s="76" t="s">
        <v>682</v>
      </c>
      <c r="C284" s="73" t="s">
        <v>683</v>
      </c>
      <c r="D284" s="86" t="s">
        <v>28</v>
      </c>
      <c r="E284" s="86" t="s">
        <v>676</v>
      </c>
      <c r="F284" s="73" t="s">
        <v>303</v>
      </c>
      <c r="G284" s="86" t="s">
        <v>298</v>
      </c>
      <c r="H284" s="73" t="s">
        <v>681</v>
      </c>
      <c r="I284" s="73" t="s">
        <v>289</v>
      </c>
      <c r="J284" s="73"/>
      <c r="K284" s="83">
        <v>2.6900000000875242</v>
      </c>
      <c r="L284" s="86" t="s">
        <v>121</v>
      </c>
      <c r="M284" s="87">
        <v>3.2750000000000001E-2</v>
      </c>
      <c r="N284" s="87">
        <v>8.4500000003334255E-2</v>
      </c>
      <c r="O284" s="83">
        <v>3045.452256</v>
      </c>
      <c r="P284" s="85">
        <v>87.174930000000003</v>
      </c>
      <c r="Q284" s="73"/>
      <c r="R284" s="83">
        <v>9.5973582640000004</v>
      </c>
      <c r="S284" s="84">
        <v>4.0606030080000005E-6</v>
      </c>
      <c r="T284" s="84">
        <f t="shared" si="4"/>
        <v>3.4293139522477475E-3</v>
      </c>
      <c r="U284" s="84">
        <f>R284/'סכום נכסי הקרן'!$C$42</f>
        <v>5.5861450551900407E-4</v>
      </c>
    </row>
    <row r="285" spans="2:21">
      <c r="B285" s="76" t="s">
        <v>684</v>
      </c>
      <c r="C285" s="73" t="s">
        <v>685</v>
      </c>
      <c r="D285" s="86" t="s">
        <v>28</v>
      </c>
      <c r="E285" s="86" t="s">
        <v>676</v>
      </c>
      <c r="F285" s="73" t="s">
        <v>303</v>
      </c>
      <c r="G285" s="86" t="s">
        <v>298</v>
      </c>
      <c r="H285" s="73" t="s">
        <v>681</v>
      </c>
      <c r="I285" s="73" t="s">
        <v>289</v>
      </c>
      <c r="J285" s="73"/>
      <c r="K285" s="83">
        <v>4.4200000001391491</v>
      </c>
      <c r="L285" s="86" t="s">
        <v>121</v>
      </c>
      <c r="M285" s="87">
        <v>7.1289999999999992E-2</v>
      </c>
      <c r="N285" s="87">
        <v>7.7400000002297589E-2</v>
      </c>
      <c r="O285" s="83">
        <v>1739.5260000000001</v>
      </c>
      <c r="P285" s="85">
        <v>98.282799999999995</v>
      </c>
      <c r="Q285" s="73"/>
      <c r="R285" s="83">
        <v>6.1804023170000004</v>
      </c>
      <c r="S285" s="84">
        <v>3.4790520000000002E-6</v>
      </c>
      <c r="T285" s="84">
        <f t="shared" si="4"/>
        <v>2.2083722742427788E-3</v>
      </c>
      <c r="U285" s="84">
        <f>R285/'סכום נכסי הקרן'!$C$42</f>
        <v>3.5973048929201278E-4</v>
      </c>
    </row>
    <row r="286" spans="2:21">
      <c r="B286" s="76" t="s">
        <v>686</v>
      </c>
      <c r="C286" s="73" t="s">
        <v>687</v>
      </c>
      <c r="D286" s="86" t="s">
        <v>28</v>
      </c>
      <c r="E286" s="86" t="s">
        <v>676</v>
      </c>
      <c r="F286" s="73" t="s">
        <v>554</v>
      </c>
      <c r="G286" s="86" t="s">
        <v>408</v>
      </c>
      <c r="H286" s="73" t="s">
        <v>688</v>
      </c>
      <c r="I286" s="73" t="s">
        <v>289</v>
      </c>
      <c r="J286" s="73"/>
      <c r="K286" s="83">
        <v>9.7000000001969617</v>
      </c>
      <c r="L286" s="86" t="s">
        <v>121</v>
      </c>
      <c r="M286" s="87">
        <v>6.3750000000000001E-2</v>
      </c>
      <c r="N286" s="87">
        <v>6.4700000001658264E-2</v>
      </c>
      <c r="O286" s="83">
        <v>4353.3927000000003</v>
      </c>
      <c r="P286" s="85">
        <v>100.011</v>
      </c>
      <c r="Q286" s="73"/>
      <c r="R286" s="83">
        <v>15.739245736999997</v>
      </c>
      <c r="S286" s="84">
        <v>6.2810455922666289E-6</v>
      </c>
      <c r="T286" s="84">
        <f t="shared" si="4"/>
        <v>5.6239241590273067E-3</v>
      </c>
      <c r="U286" s="84">
        <f>R286/'סכום נכסי הקרן'!$C$42</f>
        <v>9.1610323724144625E-4</v>
      </c>
    </row>
    <row r="287" spans="2:21">
      <c r="B287" s="76" t="s">
        <v>689</v>
      </c>
      <c r="C287" s="73" t="s">
        <v>690</v>
      </c>
      <c r="D287" s="86" t="s">
        <v>28</v>
      </c>
      <c r="E287" s="86" t="s">
        <v>676</v>
      </c>
      <c r="F287" s="73" t="s">
        <v>691</v>
      </c>
      <c r="G287" s="86" t="s">
        <v>298</v>
      </c>
      <c r="H287" s="73" t="s">
        <v>688</v>
      </c>
      <c r="I287" s="73" t="s">
        <v>678</v>
      </c>
      <c r="J287" s="73"/>
      <c r="K287" s="83">
        <v>2.8799999999002308</v>
      </c>
      <c r="L287" s="86" t="s">
        <v>121</v>
      </c>
      <c r="M287" s="87">
        <v>3.0769999999999999E-2</v>
      </c>
      <c r="N287" s="87">
        <v>8.7499999998359057E-2</v>
      </c>
      <c r="O287" s="83">
        <v>2443.5762599999998</v>
      </c>
      <c r="P287" s="85">
        <v>86.234669999999994</v>
      </c>
      <c r="Q287" s="73"/>
      <c r="R287" s="83">
        <v>7.6175638269999997</v>
      </c>
      <c r="S287" s="84">
        <v>4.0726270999999994E-6</v>
      </c>
      <c r="T287" s="84">
        <f t="shared" si="4"/>
        <v>2.7218967131879537E-3</v>
      </c>
      <c r="U287" s="84">
        <f>R287/'סכום נכסי הקרן'!$C$42</f>
        <v>4.4338051507785802E-4</v>
      </c>
    </row>
    <row r="288" spans="2:21">
      <c r="B288" s="76" t="s">
        <v>692</v>
      </c>
      <c r="C288" s="73" t="s">
        <v>693</v>
      </c>
      <c r="D288" s="86" t="s">
        <v>28</v>
      </c>
      <c r="E288" s="86" t="s">
        <v>676</v>
      </c>
      <c r="F288" s="73" t="s">
        <v>694</v>
      </c>
      <c r="G288" s="86" t="s">
        <v>695</v>
      </c>
      <c r="H288" s="73" t="s">
        <v>696</v>
      </c>
      <c r="I288" s="73" t="s">
        <v>289</v>
      </c>
      <c r="J288" s="73"/>
      <c r="K288" s="83">
        <v>5.9600000006557572</v>
      </c>
      <c r="L288" s="86" t="s">
        <v>123</v>
      </c>
      <c r="M288" s="87">
        <v>4.3749999999999997E-2</v>
      </c>
      <c r="N288" s="87">
        <v>7.1200000007202571E-2</v>
      </c>
      <c r="O288" s="83">
        <v>1098.6479999999999</v>
      </c>
      <c r="P288" s="85">
        <v>86.129540000000006</v>
      </c>
      <c r="Q288" s="73"/>
      <c r="R288" s="83">
        <v>3.7208854860000007</v>
      </c>
      <c r="S288" s="84">
        <v>7.324319999999999E-7</v>
      </c>
      <c r="T288" s="84">
        <f t="shared" si="4"/>
        <v>1.3295413342773116E-3</v>
      </c>
      <c r="U288" s="84">
        <f>R288/'סכום נכסי הקרן'!$C$42</f>
        <v>2.1657424352401246E-4</v>
      </c>
    </row>
    <row r="289" spans="2:21">
      <c r="B289" s="76" t="s">
        <v>697</v>
      </c>
      <c r="C289" s="73" t="s">
        <v>698</v>
      </c>
      <c r="D289" s="86" t="s">
        <v>28</v>
      </c>
      <c r="E289" s="86" t="s">
        <v>676</v>
      </c>
      <c r="F289" s="73" t="s">
        <v>694</v>
      </c>
      <c r="G289" s="86" t="s">
        <v>695</v>
      </c>
      <c r="H289" s="73" t="s">
        <v>696</v>
      </c>
      <c r="I289" s="73" t="s">
        <v>289</v>
      </c>
      <c r="J289" s="73"/>
      <c r="K289" s="83">
        <v>5.0699999992002329</v>
      </c>
      <c r="L289" s="86" t="s">
        <v>123</v>
      </c>
      <c r="M289" s="87">
        <v>7.3749999999999996E-2</v>
      </c>
      <c r="N289" s="87">
        <v>7.0499999989336426E-2</v>
      </c>
      <c r="O289" s="83">
        <v>938.4285000000001</v>
      </c>
      <c r="P289" s="85">
        <v>101.65321</v>
      </c>
      <c r="Q289" s="73"/>
      <c r="R289" s="83">
        <v>3.7510934000000002</v>
      </c>
      <c r="S289" s="84">
        <v>1.1730356250000002E-6</v>
      </c>
      <c r="T289" s="84">
        <f t="shared" si="4"/>
        <v>1.3403351817193809E-3</v>
      </c>
      <c r="U289" s="84">
        <f>R289/'סכום נכסי הקרן'!$C$42</f>
        <v>2.1833249600117252E-4</v>
      </c>
    </row>
    <row r="290" spans="2:21">
      <c r="B290" s="76" t="s">
        <v>699</v>
      </c>
      <c r="C290" s="73" t="s">
        <v>700</v>
      </c>
      <c r="D290" s="86" t="s">
        <v>28</v>
      </c>
      <c r="E290" s="86" t="s">
        <v>676</v>
      </c>
      <c r="F290" s="73" t="s">
        <v>694</v>
      </c>
      <c r="G290" s="86" t="s">
        <v>695</v>
      </c>
      <c r="H290" s="73" t="s">
        <v>696</v>
      </c>
      <c r="I290" s="73" t="s">
        <v>289</v>
      </c>
      <c r="J290" s="73"/>
      <c r="K290" s="83">
        <v>6.170000000466052</v>
      </c>
      <c r="L290" s="86" t="s">
        <v>121</v>
      </c>
      <c r="M290" s="87">
        <v>8.1250000000000003E-2</v>
      </c>
      <c r="N290" s="87">
        <v>7.2700000005265789E-2</v>
      </c>
      <c r="O290" s="83">
        <v>869.76300000000003</v>
      </c>
      <c r="P290" s="85">
        <v>105.09396</v>
      </c>
      <c r="Q290" s="73"/>
      <c r="R290" s="83">
        <v>3.3043571379999999</v>
      </c>
      <c r="S290" s="84">
        <v>1.7395260000000001E-6</v>
      </c>
      <c r="T290" s="84">
        <f t="shared" si="4"/>
        <v>1.1807080370291399E-3</v>
      </c>
      <c r="U290" s="84">
        <f>R290/'סכום נכסי הקרן'!$C$42</f>
        <v>1.9233019940767957E-4</v>
      </c>
    </row>
    <row r="291" spans="2:21">
      <c r="B291" s="72"/>
      <c r="C291" s="73"/>
      <c r="D291" s="73"/>
      <c r="E291" s="73"/>
      <c r="F291" s="73"/>
      <c r="G291" s="73"/>
      <c r="H291" s="73"/>
      <c r="I291" s="73"/>
      <c r="J291" s="73"/>
      <c r="K291" s="83"/>
      <c r="L291" s="73"/>
      <c r="M291" s="73"/>
      <c r="N291" s="73"/>
      <c r="O291" s="83"/>
      <c r="P291" s="85"/>
      <c r="Q291" s="73"/>
      <c r="R291" s="73"/>
      <c r="S291" s="73"/>
      <c r="T291" s="84"/>
      <c r="U291" s="73"/>
    </row>
    <row r="292" spans="2:21">
      <c r="B292" s="89" t="s">
        <v>59</v>
      </c>
      <c r="C292" s="71"/>
      <c r="D292" s="71"/>
      <c r="E292" s="71"/>
      <c r="F292" s="71"/>
      <c r="G292" s="71"/>
      <c r="H292" s="71"/>
      <c r="I292" s="71"/>
      <c r="J292" s="71"/>
      <c r="K292" s="80">
        <v>5.1946987550877193</v>
      </c>
      <c r="L292" s="71"/>
      <c r="M292" s="71"/>
      <c r="N292" s="91">
        <v>7.0960947069970526E-2</v>
      </c>
      <c r="O292" s="80"/>
      <c r="P292" s="82"/>
      <c r="Q292" s="71"/>
      <c r="R292" s="80">
        <v>334.17927006099995</v>
      </c>
      <c r="S292" s="71"/>
      <c r="T292" s="81">
        <f t="shared" si="4"/>
        <v>0.11940844572520118</v>
      </c>
      <c r="U292" s="81">
        <f>R292/'סכום נכסי הקרן'!$C$42</f>
        <v>1.9450913737383349E-2</v>
      </c>
    </row>
    <row r="293" spans="2:21">
      <c r="B293" s="76" t="s">
        <v>701</v>
      </c>
      <c r="C293" s="73" t="s">
        <v>702</v>
      </c>
      <c r="D293" s="86" t="s">
        <v>28</v>
      </c>
      <c r="E293" s="86" t="s">
        <v>676</v>
      </c>
      <c r="F293" s="73"/>
      <c r="G293" s="86" t="s">
        <v>703</v>
      </c>
      <c r="H293" s="73" t="s">
        <v>704</v>
      </c>
      <c r="I293" s="73" t="s">
        <v>705</v>
      </c>
      <c r="J293" s="73"/>
      <c r="K293" s="83">
        <v>7.5200000009004428</v>
      </c>
      <c r="L293" s="86" t="s">
        <v>123</v>
      </c>
      <c r="M293" s="87">
        <v>4.2519999999999995E-2</v>
      </c>
      <c r="N293" s="87">
        <v>5.33000000053208E-2</v>
      </c>
      <c r="O293" s="83">
        <v>915.54</v>
      </c>
      <c r="P293" s="85">
        <v>95.01267</v>
      </c>
      <c r="Q293" s="73"/>
      <c r="R293" s="83">
        <v>3.4205380460000003</v>
      </c>
      <c r="S293" s="84">
        <v>7.32432E-7</v>
      </c>
      <c r="T293" s="84">
        <f t="shared" si="4"/>
        <v>1.2222216283560058E-3</v>
      </c>
      <c r="U293" s="84">
        <f>R293/'סכום נכסי הקרן'!$C$42</f>
        <v>1.9909251239922564E-4</v>
      </c>
    </row>
    <row r="294" spans="2:21">
      <c r="B294" s="76" t="s">
        <v>706</v>
      </c>
      <c r="C294" s="73" t="s">
        <v>707</v>
      </c>
      <c r="D294" s="86" t="s">
        <v>28</v>
      </c>
      <c r="E294" s="86" t="s">
        <v>676</v>
      </c>
      <c r="F294" s="73"/>
      <c r="G294" s="86" t="s">
        <v>703</v>
      </c>
      <c r="H294" s="73" t="s">
        <v>708</v>
      </c>
      <c r="I294" s="73" t="s">
        <v>678</v>
      </c>
      <c r="J294" s="73"/>
      <c r="K294" s="83">
        <v>1.3900002987603375</v>
      </c>
      <c r="L294" s="86" t="s">
        <v>121</v>
      </c>
      <c r="M294" s="87">
        <v>4.4999999999999998E-2</v>
      </c>
      <c r="N294" s="87">
        <v>8.6800006938949792E-2</v>
      </c>
      <c r="O294" s="83">
        <v>0.59510099999999999</v>
      </c>
      <c r="P294" s="85">
        <v>96.465000000000003</v>
      </c>
      <c r="Q294" s="73"/>
      <c r="R294" s="83">
        <v>2.0752419999999997E-3</v>
      </c>
      <c r="S294" s="84">
        <v>1.1902019999999999E-9</v>
      </c>
      <c r="T294" s="84">
        <f t="shared" si="4"/>
        <v>7.4152242201745516E-7</v>
      </c>
      <c r="U294" s="84">
        <f>R294/'סכום נכסי הקרן'!$C$42</f>
        <v>1.2078951850851412E-7</v>
      </c>
    </row>
    <row r="295" spans="2:21">
      <c r="B295" s="76" t="s">
        <v>709</v>
      </c>
      <c r="C295" s="73" t="s">
        <v>710</v>
      </c>
      <c r="D295" s="86" t="s">
        <v>28</v>
      </c>
      <c r="E295" s="86" t="s">
        <v>676</v>
      </c>
      <c r="F295" s="73"/>
      <c r="G295" s="86" t="s">
        <v>703</v>
      </c>
      <c r="H295" s="73" t="s">
        <v>704</v>
      </c>
      <c r="I295" s="73" t="s">
        <v>705</v>
      </c>
      <c r="J295" s="73"/>
      <c r="K295" s="83">
        <v>6.8700000004005579</v>
      </c>
      <c r="L295" s="86" t="s">
        <v>121</v>
      </c>
      <c r="M295" s="87">
        <v>0.03</v>
      </c>
      <c r="N295" s="87">
        <v>6.9200000003901807E-2</v>
      </c>
      <c r="O295" s="83">
        <v>1693.749</v>
      </c>
      <c r="P295" s="85">
        <v>78.692670000000007</v>
      </c>
      <c r="Q295" s="73"/>
      <c r="R295" s="83">
        <v>4.8182753609999995</v>
      </c>
      <c r="S295" s="84">
        <v>9.6785657142857134E-7</v>
      </c>
      <c r="T295" s="84">
        <f t="shared" si="4"/>
        <v>1.7216590718748697E-3</v>
      </c>
      <c r="U295" s="84">
        <f>R295/'סכום נכסי הקרן'!$C$42</f>
        <v>2.8044785181517484E-4</v>
      </c>
    </row>
    <row r="296" spans="2:21">
      <c r="B296" s="76" t="s">
        <v>711</v>
      </c>
      <c r="C296" s="73" t="s">
        <v>712</v>
      </c>
      <c r="D296" s="86" t="s">
        <v>28</v>
      </c>
      <c r="E296" s="86" t="s">
        <v>676</v>
      </c>
      <c r="F296" s="73"/>
      <c r="G296" s="86" t="s">
        <v>703</v>
      </c>
      <c r="H296" s="73" t="s">
        <v>704</v>
      </c>
      <c r="I296" s="73" t="s">
        <v>705</v>
      </c>
      <c r="J296" s="73"/>
      <c r="K296" s="83">
        <v>7.4199999987264489</v>
      </c>
      <c r="L296" s="86" t="s">
        <v>121</v>
      </c>
      <c r="M296" s="87">
        <v>3.5000000000000003E-2</v>
      </c>
      <c r="N296" s="87">
        <v>7.09999999872645E-2</v>
      </c>
      <c r="O296" s="83">
        <v>686.65499999999997</v>
      </c>
      <c r="P296" s="85">
        <v>79.081890000000001</v>
      </c>
      <c r="Q296" s="73"/>
      <c r="R296" s="83">
        <v>1.963016375</v>
      </c>
      <c r="S296" s="84">
        <v>1.3733099999999999E-6</v>
      </c>
      <c r="T296" s="84">
        <f t="shared" si="4"/>
        <v>7.0142212660013873E-4</v>
      </c>
      <c r="U296" s="84">
        <f>R296/'סכום נכסי הקרן'!$C$42</f>
        <v>1.1425742287433409E-4</v>
      </c>
    </row>
    <row r="297" spans="2:21">
      <c r="B297" s="76" t="s">
        <v>713</v>
      </c>
      <c r="C297" s="73" t="s">
        <v>714</v>
      </c>
      <c r="D297" s="86" t="s">
        <v>28</v>
      </c>
      <c r="E297" s="86" t="s">
        <v>676</v>
      </c>
      <c r="F297" s="73"/>
      <c r="G297" s="86" t="s">
        <v>715</v>
      </c>
      <c r="H297" s="73" t="s">
        <v>716</v>
      </c>
      <c r="I297" s="73" t="s">
        <v>678</v>
      </c>
      <c r="J297" s="73"/>
      <c r="K297" s="83">
        <v>3.8899999986098464</v>
      </c>
      <c r="L297" s="86" t="s">
        <v>121</v>
      </c>
      <c r="M297" s="87">
        <v>5.5480000000000002E-2</v>
      </c>
      <c r="N297" s="87">
        <v>5.999999997377068E-2</v>
      </c>
      <c r="O297" s="83">
        <v>320.43900000000002</v>
      </c>
      <c r="P297" s="85">
        <v>98.737139999999997</v>
      </c>
      <c r="Q297" s="73"/>
      <c r="R297" s="83">
        <v>1.1437582310000001</v>
      </c>
      <c r="S297" s="84">
        <v>6.40878E-7</v>
      </c>
      <c r="T297" s="84">
        <f t="shared" si="4"/>
        <v>4.08686010428432E-4</v>
      </c>
      <c r="U297" s="84">
        <f>R297/'סכום נכסי הקרן'!$C$42</f>
        <v>6.6572479745803087E-5</v>
      </c>
    </row>
    <row r="298" spans="2:21">
      <c r="B298" s="76" t="s">
        <v>717</v>
      </c>
      <c r="C298" s="73" t="s">
        <v>718</v>
      </c>
      <c r="D298" s="86" t="s">
        <v>28</v>
      </c>
      <c r="E298" s="86" t="s">
        <v>676</v>
      </c>
      <c r="F298" s="73"/>
      <c r="G298" s="86" t="s">
        <v>703</v>
      </c>
      <c r="H298" s="73" t="s">
        <v>716</v>
      </c>
      <c r="I298" s="73" t="s">
        <v>289</v>
      </c>
      <c r="J298" s="73"/>
      <c r="K298" s="83">
        <v>7.8599999996800634</v>
      </c>
      <c r="L298" s="86" t="s">
        <v>123</v>
      </c>
      <c r="M298" s="87">
        <v>4.2500000000000003E-2</v>
      </c>
      <c r="N298" s="87">
        <v>5.4499999998095607E-2</v>
      </c>
      <c r="O298" s="83">
        <v>1831.08</v>
      </c>
      <c r="P298" s="85">
        <v>91.161519999999996</v>
      </c>
      <c r="Q298" s="73"/>
      <c r="R298" s="83">
        <v>6.5637869850000001</v>
      </c>
      <c r="S298" s="84">
        <v>1.464864E-6</v>
      </c>
      <c r="T298" s="84">
        <f t="shared" si="4"/>
        <v>2.3453627204556627E-3</v>
      </c>
      <c r="U298" s="84">
        <f>R298/'סכום נכסי הקרן'!$C$42</f>
        <v>3.8204540458924873E-4</v>
      </c>
    </row>
    <row r="299" spans="2:21">
      <c r="B299" s="76" t="s">
        <v>719</v>
      </c>
      <c r="C299" s="73" t="s">
        <v>720</v>
      </c>
      <c r="D299" s="86" t="s">
        <v>28</v>
      </c>
      <c r="E299" s="86" t="s">
        <v>676</v>
      </c>
      <c r="F299" s="73"/>
      <c r="G299" s="86" t="s">
        <v>721</v>
      </c>
      <c r="H299" s="73" t="s">
        <v>716</v>
      </c>
      <c r="I299" s="73" t="s">
        <v>289</v>
      </c>
      <c r="J299" s="73"/>
      <c r="K299" s="83">
        <v>3.8799999988725817</v>
      </c>
      <c r="L299" s="86" t="s">
        <v>121</v>
      </c>
      <c r="M299" s="87">
        <v>4.2500000000000003E-2</v>
      </c>
      <c r="N299" s="87">
        <v>6.0499999981209689E-2</v>
      </c>
      <c r="O299" s="83">
        <v>314.18654800000002</v>
      </c>
      <c r="P299" s="85">
        <v>93.713059999999999</v>
      </c>
      <c r="Q299" s="73"/>
      <c r="R299" s="83">
        <v>1.0643782399999999</v>
      </c>
      <c r="S299" s="84">
        <v>7.7942361535092841E-7</v>
      </c>
      <c r="T299" s="84">
        <f t="shared" si="4"/>
        <v>3.8032206868764037E-4</v>
      </c>
      <c r="U299" s="84">
        <f>R299/'סכום נכסי הקרן'!$C$42</f>
        <v>6.1952165154974541E-5</v>
      </c>
    </row>
    <row r="300" spans="2:21">
      <c r="B300" s="76" t="s">
        <v>722</v>
      </c>
      <c r="C300" s="73" t="s">
        <v>723</v>
      </c>
      <c r="D300" s="86" t="s">
        <v>28</v>
      </c>
      <c r="E300" s="86" t="s">
        <v>676</v>
      </c>
      <c r="F300" s="73"/>
      <c r="G300" s="86" t="s">
        <v>715</v>
      </c>
      <c r="H300" s="73" t="s">
        <v>716</v>
      </c>
      <c r="I300" s="73" t="s">
        <v>678</v>
      </c>
      <c r="J300" s="73"/>
      <c r="K300" s="83">
        <v>3.9799999999859734</v>
      </c>
      <c r="L300" s="86" t="s">
        <v>124</v>
      </c>
      <c r="M300" s="87">
        <v>4.6249999999999999E-2</v>
      </c>
      <c r="N300" s="87">
        <v>6.5600000000420766E-2</v>
      </c>
      <c r="O300" s="83">
        <v>1373.31</v>
      </c>
      <c r="P300" s="85">
        <v>92.972350000000006</v>
      </c>
      <c r="Q300" s="73"/>
      <c r="R300" s="83">
        <v>5.7037144460000011</v>
      </c>
      <c r="S300" s="84">
        <v>2.7466199999999998E-6</v>
      </c>
      <c r="T300" s="84">
        <f t="shared" si="4"/>
        <v>2.0380428646364465E-3</v>
      </c>
      <c r="U300" s="84">
        <f>R300/'סכום נכסי הקרן'!$C$42</f>
        <v>3.3198485846103567E-4</v>
      </c>
    </row>
    <row r="301" spans="2:21">
      <c r="B301" s="76" t="s">
        <v>724</v>
      </c>
      <c r="C301" s="73" t="s">
        <v>725</v>
      </c>
      <c r="D301" s="86" t="s">
        <v>28</v>
      </c>
      <c r="E301" s="86" t="s">
        <v>676</v>
      </c>
      <c r="F301" s="73"/>
      <c r="G301" s="86" t="s">
        <v>703</v>
      </c>
      <c r="H301" s="73" t="s">
        <v>726</v>
      </c>
      <c r="I301" s="73" t="s">
        <v>705</v>
      </c>
      <c r="J301" s="73"/>
      <c r="K301" s="83">
        <v>4.1000000002575261</v>
      </c>
      <c r="L301" s="86" t="s">
        <v>121</v>
      </c>
      <c r="M301" s="87">
        <v>3.2000000000000001E-2</v>
      </c>
      <c r="N301" s="87">
        <v>0.11760000000927098</v>
      </c>
      <c r="O301" s="83">
        <v>1464.864</v>
      </c>
      <c r="P301" s="85">
        <v>73.328329999999994</v>
      </c>
      <c r="Q301" s="73"/>
      <c r="R301" s="83">
        <v>3.8830896899999998</v>
      </c>
      <c r="S301" s="84">
        <v>1.1718912E-6</v>
      </c>
      <c r="T301" s="84">
        <f t="shared" si="4"/>
        <v>1.3874999021028917E-3</v>
      </c>
      <c r="U301" s="84">
        <f>R301/'סכום נכסי הקרן'!$C$42</f>
        <v>2.2601534374327206E-4</v>
      </c>
    </row>
    <row r="302" spans="2:21">
      <c r="B302" s="76" t="s">
        <v>727</v>
      </c>
      <c r="C302" s="73" t="s">
        <v>728</v>
      </c>
      <c r="D302" s="86" t="s">
        <v>28</v>
      </c>
      <c r="E302" s="86" t="s">
        <v>676</v>
      </c>
      <c r="F302" s="73"/>
      <c r="G302" s="86" t="s">
        <v>715</v>
      </c>
      <c r="H302" s="73" t="s">
        <v>677</v>
      </c>
      <c r="I302" s="73" t="s">
        <v>678</v>
      </c>
      <c r="J302" s="73"/>
      <c r="K302" s="83">
        <v>7.1699999990891534</v>
      </c>
      <c r="L302" s="86" t="s">
        <v>121</v>
      </c>
      <c r="M302" s="87">
        <v>6.7419999999999994E-2</v>
      </c>
      <c r="N302" s="87">
        <v>6.1599999989633877E-2</v>
      </c>
      <c r="O302" s="83">
        <v>686.65499999999997</v>
      </c>
      <c r="P302" s="85">
        <v>105.70751</v>
      </c>
      <c r="Q302" s="73"/>
      <c r="R302" s="83">
        <v>2.623932967</v>
      </c>
      <c r="S302" s="84">
        <v>5.49324E-7</v>
      </c>
      <c r="T302" s="84">
        <f t="shared" si="4"/>
        <v>9.3757987208300891E-4</v>
      </c>
      <c r="U302" s="84">
        <f>R302/'סכום נכסי הקרן'!$C$42</f>
        <v>1.5272609155103208E-4</v>
      </c>
    </row>
    <row r="303" spans="2:21">
      <c r="B303" s="76" t="s">
        <v>729</v>
      </c>
      <c r="C303" s="73" t="s">
        <v>730</v>
      </c>
      <c r="D303" s="86" t="s">
        <v>28</v>
      </c>
      <c r="E303" s="86" t="s">
        <v>676</v>
      </c>
      <c r="F303" s="73"/>
      <c r="G303" s="86" t="s">
        <v>715</v>
      </c>
      <c r="H303" s="73" t="s">
        <v>677</v>
      </c>
      <c r="I303" s="73" t="s">
        <v>678</v>
      </c>
      <c r="J303" s="73"/>
      <c r="K303" s="83">
        <v>5.5700000004682222</v>
      </c>
      <c r="L303" s="86" t="s">
        <v>121</v>
      </c>
      <c r="M303" s="87">
        <v>3.9329999999999997E-2</v>
      </c>
      <c r="N303" s="87">
        <v>6.360000000388713E-2</v>
      </c>
      <c r="O303" s="83">
        <v>1425.9535499999997</v>
      </c>
      <c r="P303" s="85">
        <v>87.835650000000001</v>
      </c>
      <c r="Q303" s="73"/>
      <c r="R303" s="83">
        <v>4.5277714839999996</v>
      </c>
      <c r="S303" s="84">
        <v>9.5063569999999985E-7</v>
      </c>
      <c r="T303" s="84">
        <f t="shared" si="4"/>
        <v>1.6178566534202985E-3</v>
      </c>
      <c r="U303" s="84">
        <f>R303/'סכום נכסי הקרן'!$C$42</f>
        <v>2.6353906554943494E-4</v>
      </c>
    </row>
    <row r="304" spans="2:21">
      <c r="B304" s="76" t="s">
        <v>731</v>
      </c>
      <c r="C304" s="73" t="s">
        <v>732</v>
      </c>
      <c r="D304" s="86" t="s">
        <v>28</v>
      </c>
      <c r="E304" s="86" t="s">
        <v>676</v>
      </c>
      <c r="F304" s="73"/>
      <c r="G304" s="86" t="s">
        <v>733</v>
      </c>
      <c r="H304" s="73" t="s">
        <v>677</v>
      </c>
      <c r="I304" s="73" t="s">
        <v>289</v>
      </c>
      <c r="J304" s="73"/>
      <c r="K304" s="83">
        <v>3.2199999996492288</v>
      </c>
      <c r="L304" s="86" t="s">
        <v>121</v>
      </c>
      <c r="M304" s="87">
        <v>4.7500000000000001E-2</v>
      </c>
      <c r="N304" s="87">
        <v>7.91999999906461E-2</v>
      </c>
      <c r="O304" s="83">
        <v>1052.8710000000001</v>
      </c>
      <c r="P304" s="85">
        <v>89.882170000000002</v>
      </c>
      <c r="Q304" s="73"/>
      <c r="R304" s="83">
        <v>3.4210309099999998</v>
      </c>
      <c r="S304" s="84">
        <v>7.0191400000000007E-7</v>
      </c>
      <c r="T304" s="84">
        <f t="shared" si="4"/>
        <v>1.2223977377962564E-3</v>
      </c>
      <c r="U304" s="84">
        <f>R304/'סכום נכסי הקרן'!$C$42</f>
        <v>1.9912119956209633E-4</v>
      </c>
    </row>
    <row r="305" spans="2:21">
      <c r="B305" s="76" t="s">
        <v>734</v>
      </c>
      <c r="C305" s="73" t="s">
        <v>735</v>
      </c>
      <c r="D305" s="86" t="s">
        <v>28</v>
      </c>
      <c r="E305" s="86" t="s">
        <v>676</v>
      </c>
      <c r="F305" s="73"/>
      <c r="G305" s="86" t="s">
        <v>733</v>
      </c>
      <c r="H305" s="73" t="s">
        <v>677</v>
      </c>
      <c r="I305" s="73" t="s">
        <v>289</v>
      </c>
      <c r="J305" s="73"/>
      <c r="K305" s="83">
        <v>6.1700000004749684</v>
      </c>
      <c r="L305" s="86" t="s">
        <v>121</v>
      </c>
      <c r="M305" s="87">
        <v>5.1249999999999997E-2</v>
      </c>
      <c r="N305" s="87">
        <v>7.7900000007974229E-2</v>
      </c>
      <c r="O305" s="83">
        <v>753.03165000000013</v>
      </c>
      <c r="P305" s="85">
        <v>84.302419999999998</v>
      </c>
      <c r="Q305" s="73"/>
      <c r="R305" s="83">
        <v>2.2948883230000003</v>
      </c>
      <c r="S305" s="84">
        <v>5.0202110000000012E-7</v>
      </c>
      <c r="T305" s="84">
        <f t="shared" si="4"/>
        <v>8.2000612339695148E-4</v>
      </c>
      <c r="U305" s="84">
        <f>R305/'סכום נכסי הקרן'!$C$42</f>
        <v>1.3357403886678348E-4</v>
      </c>
    </row>
    <row r="306" spans="2:21">
      <c r="B306" s="76" t="s">
        <v>736</v>
      </c>
      <c r="C306" s="73" t="s">
        <v>737</v>
      </c>
      <c r="D306" s="86" t="s">
        <v>28</v>
      </c>
      <c r="E306" s="86" t="s">
        <v>676</v>
      </c>
      <c r="F306" s="73"/>
      <c r="G306" s="86" t="s">
        <v>738</v>
      </c>
      <c r="H306" s="73" t="s">
        <v>681</v>
      </c>
      <c r="I306" s="73" t="s">
        <v>289</v>
      </c>
      <c r="J306" s="73"/>
      <c r="K306" s="83">
        <v>7.5400000002432366</v>
      </c>
      <c r="L306" s="86" t="s">
        <v>121</v>
      </c>
      <c r="M306" s="87">
        <v>3.3000000000000002E-2</v>
      </c>
      <c r="N306" s="87">
        <v>5.8399999999999987E-2</v>
      </c>
      <c r="O306" s="83">
        <v>1373.31</v>
      </c>
      <c r="P306" s="85">
        <v>82.811999999999998</v>
      </c>
      <c r="Q306" s="73"/>
      <c r="R306" s="83">
        <v>4.1112147000000006</v>
      </c>
      <c r="S306" s="84">
        <v>3.4332749999999998E-7</v>
      </c>
      <c r="T306" s="84">
        <f t="shared" si="4"/>
        <v>1.4690131954623923E-3</v>
      </c>
      <c r="U306" s="84">
        <f>R306/'סכום נכסי הקרן'!$C$42</f>
        <v>2.3929336631492879E-4</v>
      </c>
    </row>
    <row r="307" spans="2:21">
      <c r="B307" s="76" t="s">
        <v>739</v>
      </c>
      <c r="C307" s="73" t="s">
        <v>740</v>
      </c>
      <c r="D307" s="86" t="s">
        <v>28</v>
      </c>
      <c r="E307" s="86" t="s">
        <v>676</v>
      </c>
      <c r="F307" s="73"/>
      <c r="G307" s="86" t="s">
        <v>703</v>
      </c>
      <c r="H307" s="73" t="s">
        <v>681</v>
      </c>
      <c r="I307" s="73" t="s">
        <v>289</v>
      </c>
      <c r="J307" s="73"/>
      <c r="K307" s="83">
        <v>6.8499999992362151</v>
      </c>
      <c r="L307" s="86" t="s">
        <v>123</v>
      </c>
      <c r="M307" s="87">
        <v>5.7999999999999996E-2</v>
      </c>
      <c r="N307" s="87">
        <v>5.3599999994722938E-2</v>
      </c>
      <c r="O307" s="83">
        <v>686.65499999999997</v>
      </c>
      <c r="P307" s="85">
        <v>106.67863</v>
      </c>
      <c r="Q307" s="73"/>
      <c r="R307" s="83">
        <v>2.8803921319999999</v>
      </c>
      <c r="S307" s="84">
        <v>1.3733099999999999E-6</v>
      </c>
      <c r="T307" s="84">
        <f t="shared" si="4"/>
        <v>1.0292174840720559E-3</v>
      </c>
      <c r="U307" s="84">
        <f>R307/'סכום נכסי הקרן'!$C$42</f>
        <v>1.676533044049766E-4</v>
      </c>
    </row>
    <row r="308" spans="2:21">
      <c r="B308" s="76" t="s">
        <v>741</v>
      </c>
      <c r="C308" s="73" t="s">
        <v>742</v>
      </c>
      <c r="D308" s="86" t="s">
        <v>28</v>
      </c>
      <c r="E308" s="86" t="s">
        <v>676</v>
      </c>
      <c r="F308" s="73"/>
      <c r="G308" s="86" t="s">
        <v>743</v>
      </c>
      <c r="H308" s="73" t="s">
        <v>681</v>
      </c>
      <c r="I308" s="73" t="s">
        <v>678</v>
      </c>
      <c r="J308" s="73"/>
      <c r="K308" s="83">
        <v>7.5899999996314129</v>
      </c>
      <c r="L308" s="86" t="s">
        <v>121</v>
      </c>
      <c r="M308" s="87">
        <v>5.5E-2</v>
      </c>
      <c r="N308" s="87">
        <v>5.5999999996072435E-2</v>
      </c>
      <c r="O308" s="83">
        <v>1831.08</v>
      </c>
      <c r="P308" s="85">
        <v>100.00783</v>
      </c>
      <c r="Q308" s="73"/>
      <c r="R308" s="83">
        <v>6.6198727159999997</v>
      </c>
      <c r="S308" s="84">
        <v>1.6646181818181818E-6</v>
      </c>
      <c r="T308" s="84">
        <f t="shared" si="4"/>
        <v>2.3654031914425353E-3</v>
      </c>
      <c r="U308" s="84">
        <f>R308/'סכום נכסי הקרן'!$C$42</f>
        <v>3.8530987612687566E-4</v>
      </c>
    </row>
    <row r="309" spans="2:21">
      <c r="B309" s="76" t="s">
        <v>744</v>
      </c>
      <c r="C309" s="73" t="s">
        <v>745</v>
      </c>
      <c r="D309" s="86" t="s">
        <v>28</v>
      </c>
      <c r="E309" s="86" t="s">
        <v>676</v>
      </c>
      <c r="F309" s="73"/>
      <c r="G309" s="86" t="s">
        <v>715</v>
      </c>
      <c r="H309" s="73" t="s">
        <v>681</v>
      </c>
      <c r="I309" s="73" t="s">
        <v>678</v>
      </c>
      <c r="J309" s="73"/>
      <c r="K309" s="83">
        <v>4.6000000003072268</v>
      </c>
      <c r="L309" s="86" t="s">
        <v>123</v>
      </c>
      <c r="M309" s="87">
        <v>4.1250000000000002E-2</v>
      </c>
      <c r="N309" s="87">
        <v>5.2000000002304203E-2</v>
      </c>
      <c r="O309" s="83">
        <v>1359.5769</v>
      </c>
      <c r="P309" s="85">
        <v>97.414000000000001</v>
      </c>
      <c r="Q309" s="73"/>
      <c r="R309" s="83">
        <v>5.207877409</v>
      </c>
      <c r="S309" s="84">
        <v>1.3595768999999999E-6</v>
      </c>
      <c r="T309" s="84">
        <f t="shared" si="4"/>
        <v>1.8608711031733501E-3</v>
      </c>
      <c r="U309" s="84">
        <f>R309/'סכום נכסי הקרן'!$C$42</f>
        <v>3.0312464988877349E-4</v>
      </c>
    </row>
    <row r="310" spans="2:21">
      <c r="B310" s="76" t="s">
        <v>746</v>
      </c>
      <c r="C310" s="73" t="s">
        <v>747</v>
      </c>
      <c r="D310" s="86" t="s">
        <v>28</v>
      </c>
      <c r="E310" s="86" t="s">
        <v>676</v>
      </c>
      <c r="F310" s="73"/>
      <c r="G310" s="86" t="s">
        <v>703</v>
      </c>
      <c r="H310" s="73" t="s">
        <v>681</v>
      </c>
      <c r="I310" s="73" t="s">
        <v>289</v>
      </c>
      <c r="J310" s="73"/>
      <c r="K310" s="83">
        <v>7.0600000005066743</v>
      </c>
      <c r="L310" s="86" t="s">
        <v>121</v>
      </c>
      <c r="M310" s="87">
        <v>0.06</v>
      </c>
      <c r="N310" s="87">
        <v>6.9100000006617784E-2</v>
      </c>
      <c r="O310" s="83">
        <v>1144.425</v>
      </c>
      <c r="P310" s="85">
        <v>93.504329999999996</v>
      </c>
      <c r="Q310" s="73"/>
      <c r="R310" s="83">
        <v>3.8683643839999999</v>
      </c>
      <c r="S310" s="84">
        <v>9.5368750000000005E-7</v>
      </c>
      <c r="T310" s="84">
        <f t="shared" si="4"/>
        <v>1.382238277400776E-3</v>
      </c>
      <c r="U310" s="84">
        <f>R310/'סכום נכסי הקרן'!$C$42</f>
        <v>2.2515825689671125E-4</v>
      </c>
    </row>
    <row r="311" spans="2:21">
      <c r="B311" s="76" t="s">
        <v>748</v>
      </c>
      <c r="C311" s="73" t="s">
        <v>749</v>
      </c>
      <c r="D311" s="86" t="s">
        <v>28</v>
      </c>
      <c r="E311" s="86" t="s">
        <v>676</v>
      </c>
      <c r="F311" s="73"/>
      <c r="G311" s="86" t="s">
        <v>750</v>
      </c>
      <c r="H311" s="73" t="s">
        <v>681</v>
      </c>
      <c r="I311" s="73" t="s">
        <v>289</v>
      </c>
      <c r="J311" s="73"/>
      <c r="K311" s="83">
        <v>7.1299999996575529</v>
      </c>
      <c r="L311" s="86" t="s">
        <v>121</v>
      </c>
      <c r="M311" s="87">
        <v>6.3750000000000001E-2</v>
      </c>
      <c r="N311" s="87">
        <v>5.6499999996575526E-2</v>
      </c>
      <c r="O311" s="83">
        <v>384.52679999999998</v>
      </c>
      <c r="P311" s="85">
        <v>105.03675</v>
      </c>
      <c r="Q311" s="73"/>
      <c r="R311" s="83">
        <v>1.4600784499999999</v>
      </c>
      <c r="S311" s="84">
        <v>5.49324E-7</v>
      </c>
      <c r="T311" s="84">
        <f t="shared" si="4"/>
        <v>5.2171308627113936E-4</v>
      </c>
      <c r="U311" s="84">
        <f>R311/'סכום נכסי הקרן'!$C$42</f>
        <v>8.4983906917919747E-5</v>
      </c>
    </row>
    <row r="312" spans="2:21">
      <c r="B312" s="76" t="s">
        <v>751</v>
      </c>
      <c r="C312" s="73" t="s">
        <v>752</v>
      </c>
      <c r="D312" s="86" t="s">
        <v>28</v>
      </c>
      <c r="E312" s="86" t="s">
        <v>676</v>
      </c>
      <c r="F312" s="73"/>
      <c r="G312" s="86" t="s">
        <v>715</v>
      </c>
      <c r="H312" s="73" t="s">
        <v>681</v>
      </c>
      <c r="I312" s="73" t="s">
        <v>678</v>
      </c>
      <c r="J312" s="73"/>
      <c r="K312" s="83">
        <v>3.8200000002585992</v>
      </c>
      <c r="L312" s="86" t="s">
        <v>121</v>
      </c>
      <c r="M312" s="87">
        <v>8.1250000000000003E-2</v>
      </c>
      <c r="N312" s="87">
        <v>7.6300000008580782E-2</v>
      </c>
      <c r="O312" s="83">
        <v>915.54</v>
      </c>
      <c r="P312" s="85">
        <v>102.81816999999999</v>
      </c>
      <c r="Q312" s="73"/>
      <c r="R312" s="83">
        <v>3.4029493160000004</v>
      </c>
      <c r="S312" s="84">
        <v>5.2316571428571423E-7</v>
      </c>
      <c r="T312" s="84">
        <f t="shared" si="4"/>
        <v>1.2159368491978107E-3</v>
      </c>
      <c r="U312" s="84">
        <f>R312/'סכום נכסי הקרן'!$C$42</f>
        <v>1.9806875987885632E-4</v>
      </c>
    </row>
    <row r="313" spans="2:21">
      <c r="B313" s="76" t="s">
        <v>753</v>
      </c>
      <c r="C313" s="73" t="s">
        <v>754</v>
      </c>
      <c r="D313" s="86" t="s">
        <v>28</v>
      </c>
      <c r="E313" s="86" t="s">
        <v>676</v>
      </c>
      <c r="F313" s="73"/>
      <c r="G313" s="86" t="s">
        <v>715</v>
      </c>
      <c r="H313" s="73" t="s">
        <v>688</v>
      </c>
      <c r="I313" s="73" t="s">
        <v>678</v>
      </c>
      <c r="J313" s="73"/>
      <c r="K313" s="83">
        <v>4.5399999997123839</v>
      </c>
      <c r="L313" s="86" t="s">
        <v>123</v>
      </c>
      <c r="M313" s="87">
        <v>7.2499999999999995E-2</v>
      </c>
      <c r="N313" s="87">
        <v>7.7099999995685745E-2</v>
      </c>
      <c r="O313" s="83">
        <v>1634.2389000000001</v>
      </c>
      <c r="P313" s="85">
        <v>97.38861</v>
      </c>
      <c r="Q313" s="73"/>
      <c r="R313" s="83">
        <v>6.2583421699999997</v>
      </c>
      <c r="S313" s="84">
        <v>1.3073911199999999E-6</v>
      </c>
      <c r="T313" s="84">
        <f t="shared" si="4"/>
        <v>2.2362216279895918E-3</v>
      </c>
      <c r="U313" s="84">
        <f>R313/'סכום נכסי הקרן'!$C$42</f>
        <v>3.642669806103719E-4</v>
      </c>
    </row>
    <row r="314" spans="2:21">
      <c r="B314" s="76" t="s">
        <v>755</v>
      </c>
      <c r="C314" s="73" t="s">
        <v>756</v>
      </c>
      <c r="D314" s="86" t="s">
        <v>28</v>
      </c>
      <c r="E314" s="86" t="s">
        <v>676</v>
      </c>
      <c r="F314" s="73"/>
      <c r="G314" s="86" t="s">
        <v>757</v>
      </c>
      <c r="H314" s="73" t="s">
        <v>688</v>
      </c>
      <c r="I314" s="73" t="s">
        <v>678</v>
      </c>
      <c r="J314" s="73"/>
      <c r="K314" s="83">
        <v>3.4999999999999996</v>
      </c>
      <c r="L314" s="86" t="s">
        <v>121</v>
      </c>
      <c r="M314" s="87">
        <v>2.6249999999999999E-2</v>
      </c>
      <c r="N314" s="87">
        <v>7.6099999997000692E-2</v>
      </c>
      <c r="O314" s="83">
        <v>1160.675835</v>
      </c>
      <c r="P314" s="85">
        <v>84.22963</v>
      </c>
      <c r="Q314" s="73"/>
      <c r="R314" s="83">
        <v>3.5341429460000002</v>
      </c>
      <c r="S314" s="84">
        <v>9.3476771662104278E-7</v>
      </c>
      <c r="T314" s="84">
        <f t="shared" si="4"/>
        <v>1.2628147642895742E-3</v>
      </c>
      <c r="U314" s="84">
        <f>R314/'סכום נכסי הקרן'!$C$42</f>
        <v>2.0570488877326196E-4</v>
      </c>
    </row>
    <row r="315" spans="2:21">
      <c r="B315" s="76" t="s">
        <v>758</v>
      </c>
      <c r="C315" s="73" t="s">
        <v>759</v>
      </c>
      <c r="D315" s="86" t="s">
        <v>28</v>
      </c>
      <c r="E315" s="86" t="s">
        <v>676</v>
      </c>
      <c r="F315" s="73"/>
      <c r="G315" s="86" t="s">
        <v>757</v>
      </c>
      <c r="H315" s="73" t="s">
        <v>688</v>
      </c>
      <c r="I315" s="73" t="s">
        <v>678</v>
      </c>
      <c r="J315" s="73"/>
      <c r="K315" s="83">
        <v>2.3200000003409116</v>
      </c>
      <c r="L315" s="86" t="s">
        <v>121</v>
      </c>
      <c r="M315" s="87">
        <v>7.0499999999999993E-2</v>
      </c>
      <c r="N315" s="87">
        <v>7.2000000015828056E-2</v>
      </c>
      <c r="O315" s="83">
        <v>457.77</v>
      </c>
      <c r="P315" s="85">
        <v>99.263580000000005</v>
      </c>
      <c r="Q315" s="73"/>
      <c r="R315" s="83">
        <v>1.6426520420000001</v>
      </c>
      <c r="S315" s="84">
        <v>5.7221250000000003E-7</v>
      </c>
      <c r="T315" s="84">
        <f t="shared" si="4"/>
        <v>5.8695001388549327E-4</v>
      </c>
      <c r="U315" s="84">
        <f>R315/'סכום נכסי הקרן'!$C$42</f>
        <v>9.5610607934018083E-5</v>
      </c>
    </row>
    <row r="316" spans="2:21">
      <c r="B316" s="76" t="s">
        <v>760</v>
      </c>
      <c r="C316" s="73" t="s">
        <v>761</v>
      </c>
      <c r="D316" s="86" t="s">
        <v>28</v>
      </c>
      <c r="E316" s="86" t="s">
        <v>676</v>
      </c>
      <c r="F316" s="73"/>
      <c r="G316" s="86" t="s">
        <v>762</v>
      </c>
      <c r="H316" s="73" t="s">
        <v>688</v>
      </c>
      <c r="I316" s="73" t="s">
        <v>678</v>
      </c>
      <c r="J316" s="73"/>
      <c r="K316" s="83">
        <v>5.4899999999257751</v>
      </c>
      <c r="L316" s="86" t="s">
        <v>121</v>
      </c>
      <c r="M316" s="87">
        <v>0.04</v>
      </c>
      <c r="N316" s="87">
        <v>5.6799999999222403E-2</v>
      </c>
      <c r="O316" s="83">
        <v>1705.19325</v>
      </c>
      <c r="P316" s="85">
        <v>91.793890000000005</v>
      </c>
      <c r="Q316" s="73"/>
      <c r="R316" s="83">
        <v>5.6584264579999992</v>
      </c>
      <c r="S316" s="84">
        <v>3.4103865000000001E-6</v>
      </c>
      <c r="T316" s="84">
        <f t="shared" si="4"/>
        <v>2.0218606273118074E-3</v>
      </c>
      <c r="U316" s="84">
        <f>R316/'סכום נכסי הקרן'!$C$42</f>
        <v>3.2934886985597678E-4</v>
      </c>
    </row>
    <row r="317" spans="2:21">
      <c r="B317" s="76" t="s">
        <v>763</v>
      </c>
      <c r="C317" s="73" t="s">
        <v>764</v>
      </c>
      <c r="D317" s="86" t="s">
        <v>28</v>
      </c>
      <c r="E317" s="86" t="s">
        <v>676</v>
      </c>
      <c r="F317" s="73"/>
      <c r="G317" s="86" t="s">
        <v>765</v>
      </c>
      <c r="H317" s="73" t="s">
        <v>688</v>
      </c>
      <c r="I317" s="73" t="s">
        <v>289</v>
      </c>
      <c r="J317" s="73"/>
      <c r="K317" s="83">
        <v>3.7900000013551942</v>
      </c>
      <c r="L317" s="86" t="s">
        <v>121</v>
      </c>
      <c r="M317" s="87">
        <v>5.5E-2</v>
      </c>
      <c r="N317" s="87">
        <v>8.7900000023301533E-2</v>
      </c>
      <c r="O317" s="83">
        <v>320.43900000000002</v>
      </c>
      <c r="P317" s="85">
        <v>88.544110000000003</v>
      </c>
      <c r="Q317" s="73"/>
      <c r="R317" s="83">
        <v>1.0256834590000001</v>
      </c>
      <c r="S317" s="84">
        <v>3.20439E-7</v>
      </c>
      <c r="T317" s="84">
        <f t="shared" si="4"/>
        <v>3.6649570639998678E-4</v>
      </c>
      <c r="U317" s="84">
        <f>R317/'סכום נכסי הקרן'!$C$42</f>
        <v>5.9699934347298925E-5</v>
      </c>
    </row>
    <row r="318" spans="2:21">
      <c r="B318" s="76" t="s">
        <v>766</v>
      </c>
      <c r="C318" s="73" t="s">
        <v>767</v>
      </c>
      <c r="D318" s="86" t="s">
        <v>28</v>
      </c>
      <c r="E318" s="86" t="s">
        <v>676</v>
      </c>
      <c r="F318" s="73"/>
      <c r="G318" s="86" t="s">
        <v>765</v>
      </c>
      <c r="H318" s="73" t="s">
        <v>688</v>
      </c>
      <c r="I318" s="73" t="s">
        <v>289</v>
      </c>
      <c r="J318" s="73"/>
      <c r="K318" s="83">
        <v>3.3800000003080886</v>
      </c>
      <c r="L318" s="86" t="s">
        <v>121</v>
      </c>
      <c r="M318" s="87">
        <v>0.06</v>
      </c>
      <c r="N318" s="87">
        <v>8.3000000005134814E-2</v>
      </c>
      <c r="O318" s="83">
        <v>984.66327000000001</v>
      </c>
      <c r="P318" s="85">
        <v>93.00967</v>
      </c>
      <c r="Q318" s="73"/>
      <c r="R318" s="83">
        <v>3.3107327710000001</v>
      </c>
      <c r="S318" s="84">
        <v>1.31288436E-6</v>
      </c>
      <c r="T318" s="84">
        <f t="shared" si="4"/>
        <v>1.1829861688441546E-3</v>
      </c>
      <c r="U318" s="84">
        <f>R318/'סכום נכסי הקרן'!$C$42</f>
        <v>1.9270129330432246E-4</v>
      </c>
    </row>
    <row r="319" spans="2:21">
      <c r="B319" s="76" t="s">
        <v>768</v>
      </c>
      <c r="C319" s="73" t="s">
        <v>769</v>
      </c>
      <c r="D319" s="86" t="s">
        <v>28</v>
      </c>
      <c r="E319" s="86" t="s">
        <v>676</v>
      </c>
      <c r="F319" s="73"/>
      <c r="G319" s="86" t="s">
        <v>770</v>
      </c>
      <c r="H319" s="73" t="s">
        <v>688</v>
      </c>
      <c r="I319" s="73" t="s">
        <v>289</v>
      </c>
      <c r="J319" s="73"/>
      <c r="K319" s="83">
        <v>6.3900000004315913</v>
      </c>
      <c r="L319" s="86" t="s">
        <v>123</v>
      </c>
      <c r="M319" s="87">
        <v>6.6250000000000003E-2</v>
      </c>
      <c r="N319" s="87">
        <v>6.460000000460181E-2</v>
      </c>
      <c r="O319" s="83">
        <v>1831.08</v>
      </c>
      <c r="P319" s="85">
        <v>102.01015</v>
      </c>
      <c r="Q319" s="73"/>
      <c r="R319" s="83">
        <v>7.3449070970000001</v>
      </c>
      <c r="S319" s="84">
        <v>2.4414399999999999E-6</v>
      </c>
      <c r="T319" s="84">
        <f t="shared" si="4"/>
        <v>2.624471411074292E-3</v>
      </c>
      <c r="U319" s="84">
        <f>R319/'סכום נכסי הקרן'!$C$42</f>
        <v>4.2751052250118216E-4</v>
      </c>
    </row>
    <row r="320" spans="2:21">
      <c r="B320" s="76" t="s">
        <v>771</v>
      </c>
      <c r="C320" s="73" t="s">
        <v>772</v>
      </c>
      <c r="D320" s="86" t="s">
        <v>28</v>
      </c>
      <c r="E320" s="86" t="s">
        <v>676</v>
      </c>
      <c r="F320" s="73"/>
      <c r="G320" s="86" t="s">
        <v>773</v>
      </c>
      <c r="H320" s="73" t="s">
        <v>688</v>
      </c>
      <c r="I320" s="73" t="s">
        <v>289</v>
      </c>
      <c r="J320" s="73"/>
      <c r="K320" s="83">
        <v>6.1200000006393385</v>
      </c>
      <c r="L320" s="86" t="s">
        <v>121</v>
      </c>
      <c r="M320" s="87">
        <v>3.2500000000000001E-2</v>
      </c>
      <c r="N320" s="87">
        <v>5.5800000003683153E-2</v>
      </c>
      <c r="O320" s="83">
        <v>915.54</v>
      </c>
      <c r="P320" s="85">
        <v>86.956249999999997</v>
      </c>
      <c r="Q320" s="73"/>
      <c r="R320" s="83">
        <v>2.8779710930000002</v>
      </c>
      <c r="S320" s="84">
        <v>7.3267817986843581E-7</v>
      </c>
      <c r="T320" s="84">
        <f t="shared" si="4"/>
        <v>1.028352401974123E-3</v>
      </c>
      <c r="U320" s="84">
        <f>R320/'סכום נכסי הקרן'!$C$42</f>
        <v>1.675123877624355E-4</v>
      </c>
    </row>
    <row r="321" spans="2:21">
      <c r="B321" s="76" t="s">
        <v>774</v>
      </c>
      <c r="C321" s="73" t="s">
        <v>775</v>
      </c>
      <c r="D321" s="86" t="s">
        <v>28</v>
      </c>
      <c r="E321" s="86" t="s">
        <v>676</v>
      </c>
      <c r="F321" s="73"/>
      <c r="G321" s="86" t="s">
        <v>757</v>
      </c>
      <c r="H321" s="73" t="s">
        <v>688</v>
      </c>
      <c r="I321" s="73" t="s">
        <v>289</v>
      </c>
      <c r="J321" s="73"/>
      <c r="K321" s="83">
        <v>1.8000000000580103</v>
      </c>
      <c r="L321" s="86" t="s">
        <v>121</v>
      </c>
      <c r="M321" s="87">
        <v>4.2500000000000003E-2</v>
      </c>
      <c r="N321" s="87">
        <v>7.670000000240744E-2</v>
      </c>
      <c r="O321" s="83">
        <v>1007.0940000000001</v>
      </c>
      <c r="P321" s="85">
        <v>94.699060000000003</v>
      </c>
      <c r="Q321" s="73"/>
      <c r="R321" s="83">
        <v>3.4476562509999997</v>
      </c>
      <c r="S321" s="84">
        <v>2.1201978947368422E-6</v>
      </c>
      <c r="T321" s="84">
        <f t="shared" si="4"/>
        <v>1.2319114655183056E-3</v>
      </c>
      <c r="U321" s="84">
        <f>R321/'סכום נכסי הקרן'!$C$42</f>
        <v>2.0067092827783889E-4</v>
      </c>
    </row>
    <row r="322" spans="2:21">
      <c r="B322" s="76" t="s">
        <v>776</v>
      </c>
      <c r="C322" s="73" t="s">
        <v>777</v>
      </c>
      <c r="D322" s="86" t="s">
        <v>28</v>
      </c>
      <c r="E322" s="86" t="s">
        <v>676</v>
      </c>
      <c r="F322" s="73"/>
      <c r="G322" s="86" t="s">
        <v>757</v>
      </c>
      <c r="H322" s="73" t="s">
        <v>688</v>
      </c>
      <c r="I322" s="73" t="s">
        <v>289</v>
      </c>
      <c r="J322" s="73"/>
      <c r="K322" s="83">
        <v>4.9700000000108355</v>
      </c>
      <c r="L322" s="86" t="s">
        <v>121</v>
      </c>
      <c r="M322" s="87">
        <v>3.125E-2</v>
      </c>
      <c r="N322" s="87">
        <v>7.0799999999711066E-2</v>
      </c>
      <c r="O322" s="83">
        <v>915.54</v>
      </c>
      <c r="P322" s="85">
        <v>83.658330000000007</v>
      </c>
      <c r="Q322" s="73"/>
      <c r="R322" s="83">
        <v>2.7688207010000001</v>
      </c>
      <c r="S322" s="84">
        <v>1.2207199999999999E-6</v>
      </c>
      <c r="T322" s="84">
        <f t="shared" si="4"/>
        <v>9.8935094429352744E-4</v>
      </c>
      <c r="U322" s="84">
        <f>R322/'סכום נכסי הקרן'!$C$42</f>
        <v>1.6115928615081837E-4</v>
      </c>
    </row>
    <row r="323" spans="2:21">
      <c r="B323" s="76" t="s">
        <v>778</v>
      </c>
      <c r="C323" s="73" t="s">
        <v>779</v>
      </c>
      <c r="D323" s="86" t="s">
        <v>28</v>
      </c>
      <c r="E323" s="86" t="s">
        <v>676</v>
      </c>
      <c r="F323" s="73"/>
      <c r="G323" s="86" t="s">
        <v>770</v>
      </c>
      <c r="H323" s="73" t="s">
        <v>688</v>
      </c>
      <c r="I323" s="73" t="s">
        <v>678</v>
      </c>
      <c r="J323" s="73"/>
      <c r="K323" s="83">
        <v>4.7499999997395506</v>
      </c>
      <c r="L323" s="86" t="s">
        <v>123</v>
      </c>
      <c r="M323" s="87">
        <v>4.8750000000000002E-2</v>
      </c>
      <c r="N323" s="87">
        <v>5.5799999998291445E-2</v>
      </c>
      <c r="O323" s="83">
        <v>1254.2898</v>
      </c>
      <c r="P323" s="85">
        <v>97.309150000000002</v>
      </c>
      <c r="Q323" s="73"/>
      <c r="R323" s="83">
        <v>4.7994024790000003</v>
      </c>
      <c r="S323" s="84">
        <v>1.2542898000000001E-6</v>
      </c>
      <c r="T323" s="84">
        <f t="shared" si="4"/>
        <v>1.7149154414110061E-3</v>
      </c>
      <c r="U323" s="84">
        <f>R323/'סכום נכסי הקרן'!$C$42</f>
        <v>2.7934935519181815E-4</v>
      </c>
    </row>
    <row r="324" spans="2:21">
      <c r="B324" s="76" t="s">
        <v>780</v>
      </c>
      <c r="C324" s="73" t="s">
        <v>781</v>
      </c>
      <c r="D324" s="86" t="s">
        <v>28</v>
      </c>
      <c r="E324" s="86" t="s">
        <v>676</v>
      </c>
      <c r="F324" s="73"/>
      <c r="G324" s="86" t="s">
        <v>762</v>
      </c>
      <c r="H324" s="73" t="s">
        <v>688</v>
      </c>
      <c r="I324" s="73" t="s">
        <v>678</v>
      </c>
      <c r="J324" s="73"/>
      <c r="K324" s="83">
        <v>7.5900000001329637</v>
      </c>
      <c r="L324" s="86" t="s">
        <v>121</v>
      </c>
      <c r="M324" s="87">
        <v>5.9000000000000004E-2</v>
      </c>
      <c r="N324" s="87">
        <v>5.8600000001029391E-2</v>
      </c>
      <c r="O324" s="83">
        <v>1281.7560000000001</v>
      </c>
      <c r="P324" s="85">
        <v>100.63411000000001</v>
      </c>
      <c r="Q324" s="73"/>
      <c r="R324" s="83">
        <v>4.662929782</v>
      </c>
      <c r="S324" s="84">
        <v>2.563512E-6</v>
      </c>
      <c r="T324" s="84">
        <f t="shared" si="4"/>
        <v>1.6661512178560208E-3</v>
      </c>
      <c r="U324" s="84">
        <f>R324/'סכום נכסי הקרן'!$C$42</f>
        <v>2.7140595805539344E-4</v>
      </c>
    </row>
    <row r="325" spans="2:21">
      <c r="B325" s="76" t="s">
        <v>782</v>
      </c>
      <c r="C325" s="73" t="s">
        <v>783</v>
      </c>
      <c r="D325" s="86" t="s">
        <v>28</v>
      </c>
      <c r="E325" s="86" t="s">
        <v>676</v>
      </c>
      <c r="F325" s="73"/>
      <c r="G325" s="86" t="s">
        <v>784</v>
      </c>
      <c r="H325" s="73" t="s">
        <v>688</v>
      </c>
      <c r="I325" s="73" t="s">
        <v>678</v>
      </c>
      <c r="J325" s="73"/>
      <c r="K325" s="83">
        <v>7.2400000007265151</v>
      </c>
      <c r="L325" s="86" t="s">
        <v>121</v>
      </c>
      <c r="M325" s="87">
        <v>3.15E-2</v>
      </c>
      <c r="N325" s="87">
        <v>6.7100000004907845E-2</v>
      </c>
      <c r="O325" s="83">
        <v>915.54</v>
      </c>
      <c r="P325" s="85">
        <v>78.185749999999999</v>
      </c>
      <c r="Q325" s="73"/>
      <c r="R325" s="83">
        <v>2.587695863</v>
      </c>
      <c r="S325" s="84">
        <v>1.4120706328360327E-6</v>
      </c>
      <c r="T325" s="84">
        <f t="shared" si="4"/>
        <v>9.2463168332961119E-4</v>
      </c>
      <c r="U325" s="84">
        <f>R325/'סכום נכסי הקרן'!$C$42</f>
        <v>1.5061690990170976E-4</v>
      </c>
    </row>
    <row r="326" spans="2:21">
      <c r="B326" s="76" t="s">
        <v>785</v>
      </c>
      <c r="C326" s="73" t="s">
        <v>786</v>
      </c>
      <c r="D326" s="86" t="s">
        <v>28</v>
      </c>
      <c r="E326" s="86" t="s">
        <v>676</v>
      </c>
      <c r="F326" s="73"/>
      <c r="G326" s="86" t="s">
        <v>757</v>
      </c>
      <c r="H326" s="73" t="s">
        <v>787</v>
      </c>
      <c r="I326" s="73" t="s">
        <v>705</v>
      </c>
      <c r="J326" s="73"/>
      <c r="K326" s="83">
        <v>7.209999999867577</v>
      </c>
      <c r="L326" s="86" t="s">
        <v>121</v>
      </c>
      <c r="M326" s="87">
        <v>6.7979999999999999E-2</v>
      </c>
      <c r="N326" s="87">
        <v>6.6999999997648552E-2</v>
      </c>
      <c r="O326" s="83">
        <v>2197.2959999999998</v>
      </c>
      <c r="P326" s="85">
        <v>101.7236</v>
      </c>
      <c r="Q326" s="73"/>
      <c r="R326" s="83">
        <v>8.0801344670000006</v>
      </c>
      <c r="S326" s="84">
        <v>2.197296E-6</v>
      </c>
      <c r="T326" s="84">
        <f t="shared" si="4"/>
        <v>2.8871817745576467E-3</v>
      </c>
      <c r="U326" s="84">
        <f>R326/'סכום נכסי הקרן'!$C$42</f>
        <v>4.7030445208461448E-4</v>
      </c>
    </row>
    <row r="327" spans="2:21">
      <c r="B327" s="76" t="s">
        <v>788</v>
      </c>
      <c r="C327" s="73" t="s">
        <v>789</v>
      </c>
      <c r="D327" s="86" t="s">
        <v>28</v>
      </c>
      <c r="E327" s="86" t="s">
        <v>676</v>
      </c>
      <c r="F327" s="73"/>
      <c r="G327" s="86" t="s">
        <v>743</v>
      </c>
      <c r="H327" s="73" t="s">
        <v>688</v>
      </c>
      <c r="I327" s="73" t="s">
        <v>289</v>
      </c>
      <c r="J327" s="73"/>
      <c r="K327" s="83">
        <v>7.0099999992529032</v>
      </c>
      <c r="L327" s="86" t="s">
        <v>121</v>
      </c>
      <c r="M327" s="87">
        <v>5.5999999999999994E-2</v>
      </c>
      <c r="N327" s="87">
        <v>5.4599999994495073E-2</v>
      </c>
      <c r="O327" s="83">
        <v>343.32749999999999</v>
      </c>
      <c r="P327" s="85">
        <v>102.45411</v>
      </c>
      <c r="Q327" s="73"/>
      <c r="R327" s="83">
        <v>1.271587595</v>
      </c>
      <c r="S327" s="84">
        <v>5.7221250000000003E-7</v>
      </c>
      <c r="T327" s="84">
        <f t="shared" si="4"/>
        <v>4.5436181093662858E-4</v>
      </c>
      <c r="U327" s="84">
        <f>R327/'סכום נכסי הקרן'!$C$42</f>
        <v>7.4012791443816891E-5</v>
      </c>
    </row>
    <row r="328" spans="2:21">
      <c r="B328" s="76" t="s">
        <v>790</v>
      </c>
      <c r="C328" s="73" t="s">
        <v>791</v>
      </c>
      <c r="D328" s="86" t="s">
        <v>28</v>
      </c>
      <c r="E328" s="86" t="s">
        <v>676</v>
      </c>
      <c r="F328" s="73"/>
      <c r="G328" s="86" t="s">
        <v>738</v>
      </c>
      <c r="H328" s="73" t="s">
        <v>688</v>
      </c>
      <c r="I328" s="73" t="s">
        <v>289</v>
      </c>
      <c r="J328" s="73"/>
      <c r="K328" s="83">
        <v>4.7700000001985297</v>
      </c>
      <c r="L328" s="86" t="s">
        <v>121</v>
      </c>
      <c r="M328" s="87">
        <v>4.4999999999999998E-2</v>
      </c>
      <c r="N328" s="87">
        <v>6.1800000004035696E-2</v>
      </c>
      <c r="O328" s="83">
        <v>1838.266989</v>
      </c>
      <c r="P328" s="85">
        <v>92.473500000000001</v>
      </c>
      <c r="Q328" s="73"/>
      <c r="R328" s="83">
        <v>6.1451740140000002</v>
      </c>
      <c r="S328" s="84">
        <v>3.063778315E-6</v>
      </c>
      <c r="T328" s="84">
        <f t="shared" si="4"/>
        <v>2.1957845487803385E-3</v>
      </c>
      <c r="U328" s="84">
        <f>R328/'סכום נכסי הקרן'!$C$42</f>
        <v>3.5768002493304064E-4</v>
      </c>
    </row>
    <row r="329" spans="2:21">
      <c r="B329" s="76" t="s">
        <v>792</v>
      </c>
      <c r="C329" s="73" t="s">
        <v>793</v>
      </c>
      <c r="D329" s="86" t="s">
        <v>28</v>
      </c>
      <c r="E329" s="86" t="s">
        <v>676</v>
      </c>
      <c r="F329" s="73"/>
      <c r="G329" s="86" t="s">
        <v>765</v>
      </c>
      <c r="H329" s="73" t="s">
        <v>688</v>
      </c>
      <c r="I329" s="73" t="s">
        <v>289</v>
      </c>
      <c r="J329" s="73"/>
      <c r="K329" s="83">
        <v>7.3199999985449686</v>
      </c>
      <c r="L329" s="86" t="s">
        <v>121</v>
      </c>
      <c r="M329" s="87">
        <v>0.04</v>
      </c>
      <c r="N329" s="87">
        <v>5.7399999986813777E-2</v>
      </c>
      <c r="O329" s="83">
        <v>686.65499999999997</v>
      </c>
      <c r="P329" s="85">
        <v>88.599329999999995</v>
      </c>
      <c r="Q329" s="73"/>
      <c r="R329" s="83">
        <v>2.1992638849999997</v>
      </c>
      <c r="S329" s="84">
        <v>6.8665499999999995E-7</v>
      </c>
      <c r="T329" s="84">
        <f t="shared" si="4"/>
        <v>7.8583773972419504E-4</v>
      </c>
      <c r="U329" s="84">
        <f>R329/'סכום נכסי הקרן'!$C$42</f>
        <v>1.2800821578510562E-4</v>
      </c>
    </row>
    <row r="330" spans="2:21">
      <c r="B330" s="76" t="s">
        <v>794</v>
      </c>
      <c r="C330" s="73" t="s">
        <v>795</v>
      </c>
      <c r="D330" s="86" t="s">
        <v>28</v>
      </c>
      <c r="E330" s="86" t="s">
        <v>676</v>
      </c>
      <c r="F330" s="73"/>
      <c r="G330" s="86" t="s">
        <v>765</v>
      </c>
      <c r="H330" s="73" t="s">
        <v>688</v>
      </c>
      <c r="I330" s="73" t="s">
        <v>289</v>
      </c>
      <c r="J330" s="73"/>
      <c r="K330" s="83">
        <v>3.3499999996737237</v>
      </c>
      <c r="L330" s="86" t="s">
        <v>121</v>
      </c>
      <c r="M330" s="87">
        <v>6.8750000000000006E-2</v>
      </c>
      <c r="N330" s="87">
        <v>6.0999999994406681E-2</v>
      </c>
      <c r="O330" s="83">
        <v>1144.425</v>
      </c>
      <c r="P330" s="85">
        <v>103.71629</v>
      </c>
      <c r="Q330" s="73"/>
      <c r="R330" s="83">
        <v>4.2908429439999995</v>
      </c>
      <c r="S330" s="84">
        <v>1.6846278855467265E-6</v>
      </c>
      <c r="T330" s="84">
        <f t="shared" si="4"/>
        <v>1.5331976956573681E-3</v>
      </c>
      <c r="U330" s="84">
        <f>R330/'סכום נכסי הקרן'!$C$42</f>
        <v>2.4974863326851287E-4</v>
      </c>
    </row>
    <row r="331" spans="2:21">
      <c r="B331" s="76" t="s">
        <v>796</v>
      </c>
      <c r="C331" s="73" t="s">
        <v>797</v>
      </c>
      <c r="D331" s="86" t="s">
        <v>28</v>
      </c>
      <c r="E331" s="86" t="s">
        <v>676</v>
      </c>
      <c r="F331" s="73"/>
      <c r="G331" s="86" t="s">
        <v>798</v>
      </c>
      <c r="H331" s="73" t="s">
        <v>787</v>
      </c>
      <c r="I331" s="73" t="s">
        <v>705</v>
      </c>
      <c r="J331" s="73"/>
      <c r="K331" s="83">
        <v>3.5200000005004837</v>
      </c>
      <c r="L331" s="86" t="s">
        <v>121</v>
      </c>
      <c r="M331" s="87">
        <v>4.7E-2</v>
      </c>
      <c r="N331" s="87">
        <v>7.3900000009835889E-2</v>
      </c>
      <c r="O331" s="83">
        <v>869.76300000000003</v>
      </c>
      <c r="P331" s="85">
        <v>91.508889999999994</v>
      </c>
      <c r="Q331" s="73"/>
      <c r="R331" s="83">
        <v>2.877216303</v>
      </c>
      <c r="S331" s="84">
        <v>1.7539080459770115E-6</v>
      </c>
      <c r="T331" s="84">
        <f t="shared" ref="T331:T386" si="5">IFERROR(R331/$R$11,0)</f>
        <v>1.028082701520434E-3</v>
      </c>
      <c r="U331" s="84">
        <f>R331/'סכום נכסי הקרן'!$C$42</f>
        <v>1.674684551894271E-4</v>
      </c>
    </row>
    <row r="332" spans="2:21">
      <c r="B332" s="76" t="s">
        <v>799</v>
      </c>
      <c r="C332" s="73" t="s">
        <v>800</v>
      </c>
      <c r="D332" s="86" t="s">
        <v>28</v>
      </c>
      <c r="E332" s="86" t="s">
        <v>676</v>
      </c>
      <c r="F332" s="73"/>
      <c r="G332" s="86" t="s">
        <v>757</v>
      </c>
      <c r="H332" s="73" t="s">
        <v>688</v>
      </c>
      <c r="I332" s="73" t="s">
        <v>289</v>
      </c>
      <c r="J332" s="73"/>
      <c r="K332" s="83">
        <v>3.1000000006802266</v>
      </c>
      <c r="L332" s="86" t="s">
        <v>121</v>
      </c>
      <c r="M332" s="87">
        <v>3.4000000000000002E-2</v>
      </c>
      <c r="N332" s="87">
        <v>7.370000001987774E-2</v>
      </c>
      <c r="O332" s="83">
        <v>411.99300000000005</v>
      </c>
      <c r="P332" s="85">
        <v>88.836330000000004</v>
      </c>
      <c r="Q332" s="73"/>
      <c r="R332" s="83">
        <v>1.323088101</v>
      </c>
      <c r="S332" s="84">
        <v>4.1199300000000005E-7</v>
      </c>
      <c r="T332" s="84">
        <f t="shared" si="5"/>
        <v>4.7276389606416765E-4</v>
      </c>
      <c r="U332" s="84">
        <f>R332/'סכום נכסי הקרן'!$C$42</f>
        <v>7.7010379832392708E-5</v>
      </c>
    </row>
    <row r="333" spans="2:21">
      <c r="B333" s="76" t="s">
        <v>801</v>
      </c>
      <c r="C333" s="73" t="s">
        <v>802</v>
      </c>
      <c r="D333" s="86" t="s">
        <v>28</v>
      </c>
      <c r="E333" s="86" t="s">
        <v>676</v>
      </c>
      <c r="F333" s="73"/>
      <c r="G333" s="86" t="s">
        <v>757</v>
      </c>
      <c r="H333" s="73" t="s">
        <v>688</v>
      </c>
      <c r="I333" s="73" t="s">
        <v>289</v>
      </c>
      <c r="J333" s="73"/>
      <c r="K333" s="83">
        <v>2.2099999998362776</v>
      </c>
      <c r="L333" s="86" t="s">
        <v>121</v>
      </c>
      <c r="M333" s="87">
        <v>3.7499999999999999E-2</v>
      </c>
      <c r="N333" s="87">
        <v>7.6499999980899056E-2</v>
      </c>
      <c r="O333" s="83">
        <v>274.66199999999998</v>
      </c>
      <c r="P333" s="85">
        <v>92.273330000000001</v>
      </c>
      <c r="Q333" s="73"/>
      <c r="R333" s="83">
        <v>0.91618481499999993</v>
      </c>
      <c r="S333" s="84">
        <v>5.49324E-7</v>
      </c>
      <c r="T333" s="84">
        <f t="shared" si="5"/>
        <v>3.2736981182648293E-4</v>
      </c>
      <c r="U333" s="84">
        <f>R333/'סכום נכסי הקרן'!$C$42</f>
        <v>5.3326562718305665E-5</v>
      </c>
    </row>
    <row r="334" spans="2:21">
      <c r="B334" s="76" t="s">
        <v>803</v>
      </c>
      <c r="C334" s="73" t="s">
        <v>804</v>
      </c>
      <c r="D334" s="86" t="s">
        <v>28</v>
      </c>
      <c r="E334" s="86" t="s">
        <v>676</v>
      </c>
      <c r="F334" s="73"/>
      <c r="G334" s="86" t="s">
        <v>715</v>
      </c>
      <c r="H334" s="73" t="s">
        <v>787</v>
      </c>
      <c r="I334" s="73" t="s">
        <v>705</v>
      </c>
      <c r="J334" s="73"/>
      <c r="K334" s="83">
        <v>3.6600000002400415</v>
      </c>
      <c r="L334" s="86" t="s">
        <v>121</v>
      </c>
      <c r="M334" s="87">
        <v>6.8750000000000006E-2</v>
      </c>
      <c r="N334" s="87">
        <v>8.7400000001292527E-2</v>
      </c>
      <c r="O334" s="83">
        <v>952.16160000000002</v>
      </c>
      <c r="P334" s="85">
        <v>94.403750000000002</v>
      </c>
      <c r="Q334" s="73"/>
      <c r="R334" s="83">
        <v>3.249437667</v>
      </c>
      <c r="S334" s="84">
        <v>1.9043232E-6</v>
      </c>
      <c r="T334" s="84">
        <f t="shared" si="5"/>
        <v>1.1610842923517302E-3</v>
      </c>
      <c r="U334" s="84">
        <f>R334/'סכום נכסי הקרן'!$C$42</f>
        <v>1.8913361006589086E-4</v>
      </c>
    </row>
    <row r="335" spans="2:21">
      <c r="B335" s="76" t="s">
        <v>805</v>
      </c>
      <c r="C335" s="73" t="s">
        <v>806</v>
      </c>
      <c r="D335" s="86" t="s">
        <v>28</v>
      </c>
      <c r="E335" s="86" t="s">
        <v>676</v>
      </c>
      <c r="F335" s="73"/>
      <c r="G335" s="86" t="s">
        <v>703</v>
      </c>
      <c r="H335" s="73" t="s">
        <v>688</v>
      </c>
      <c r="I335" s="73" t="s">
        <v>289</v>
      </c>
      <c r="J335" s="73"/>
      <c r="K335" s="83">
        <v>2.1999999992747821</v>
      </c>
      <c r="L335" s="86" t="s">
        <v>121</v>
      </c>
      <c r="M335" s="87">
        <v>5.7500000000000002E-2</v>
      </c>
      <c r="N335" s="87">
        <v>8.0399999975342598E-2</v>
      </c>
      <c r="O335" s="83">
        <v>387.96007500000002</v>
      </c>
      <c r="P335" s="85">
        <v>98.318719999999999</v>
      </c>
      <c r="Q335" s="73"/>
      <c r="R335" s="83">
        <v>1.37889616</v>
      </c>
      <c r="S335" s="84">
        <v>5.5422867857142863E-7</v>
      </c>
      <c r="T335" s="84">
        <f t="shared" si="5"/>
        <v>4.9270514970001982E-4</v>
      </c>
      <c r="U335" s="84">
        <f>R335/'סכום נכסי הקרן'!$C$42</f>
        <v>8.025868946351272E-5</v>
      </c>
    </row>
    <row r="336" spans="2:21">
      <c r="B336" s="76" t="s">
        <v>807</v>
      </c>
      <c r="C336" s="73" t="s">
        <v>808</v>
      </c>
      <c r="D336" s="86" t="s">
        <v>28</v>
      </c>
      <c r="E336" s="86" t="s">
        <v>676</v>
      </c>
      <c r="F336" s="73"/>
      <c r="G336" s="86" t="s">
        <v>770</v>
      </c>
      <c r="H336" s="73" t="s">
        <v>688</v>
      </c>
      <c r="I336" s="73" t="s">
        <v>289</v>
      </c>
      <c r="J336" s="73"/>
      <c r="K336" s="83">
        <v>4.259999999748775</v>
      </c>
      <c r="L336" s="86" t="s">
        <v>123</v>
      </c>
      <c r="M336" s="87">
        <v>0.04</v>
      </c>
      <c r="N336" s="87">
        <v>6.3299999995295689E-2</v>
      </c>
      <c r="O336" s="83">
        <v>1098.6479999999999</v>
      </c>
      <c r="P336" s="85">
        <v>93.981669999999994</v>
      </c>
      <c r="Q336" s="73"/>
      <c r="R336" s="83">
        <v>4.0601054269999999</v>
      </c>
      <c r="S336" s="84">
        <v>1.098648E-6</v>
      </c>
      <c r="T336" s="84">
        <f t="shared" si="5"/>
        <v>1.4507509051355236E-3</v>
      </c>
      <c r="U336" s="84">
        <f>R336/'סכום נכסי הקרן'!$C$42</f>
        <v>2.3631854965403318E-4</v>
      </c>
    </row>
    <row r="337" spans="2:21">
      <c r="B337" s="76" t="s">
        <v>809</v>
      </c>
      <c r="C337" s="73" t="s">
        <v>810</v>
      </c>
      <c r="D337" s="86" t="s">
        <v>28</v>
      </c>
      <c r="E337" s="86" t="s">
        <v>676</v>
      </c>
      <c r="F337" s="73"/>
      <c r="G337" s="86" t="s">
        <v>811</v>
      </c>
      <c r="H337" s="73" t="s">
        <v>688</v>
      </c>
      <c r="I337" s="73" t="s">
        <v>678</v>
      </c>
      <c r="J337" s="73"/>
      <c r="K337" s="83">
        <v>4.2500000005476375</v>
      </c>
      <c r="L337" s="86" t="s">
        <v>123</v>
      </c>
      <c r="M337" s="87">
        <v>4.6249999999999999E-2</v>
      </c>
      <c r="N337" s="87">
        <v>5.3400000007009757E-2</v>
      </c>
      <c r="O337" s="83">
        <v>938.4285000000001</v>
      </c>
      <c r="P337" s="85">
        <v>98.969210000000004</v>
      </c>
      <c r="Q337" s="73"/>
      <c r="R337" s="83">
        <v>3.6520513160000001</v>
      </c>
      <c r="S337" s="84">
        <v>1.5640475000000001E-6</v>
      </c>
      <c r="T337" s="84">
        <f t="shared" si="5"/>
        <v>1.3049456097998955E-3</v>
      </c>
      <c r="U337" s="84">
        <f>R337/'סכום נכסי הקרן'!$C$42</f>
        <v>2.1256774873871357E-4</v>
      </c>
    </row>
    <row r="338" spans="2:21">
      <c r="B338" s="76" t="s">
        <v>812</v>
      </c>
      <c r="C338" s="73" t="s">
        <v>813</v>
      </c>
      <c r="D338" s="86" t="s">
        <v>28</v>
      </c>
      <c r="E338" s="86" t="s">
        <v>676</v>
      </c>
      <c r="F338" s="73"/>
      <c r="G338" s="86" t="s">
        <v>765</v>
      </c>
      <c r="H338" s="73" t="s">
        <v>688</v>
      </c>
      <c r="I338" s="73" t="s">
        <v>289</v>
      </c>
      <c r="J338" s="73"/>
      <c r="K338" s="83">
        <v>3.5700000002222034</v>
      </c>
      <c r="L338" s="86" t="s">
        <v>121</v>
      </c>
      <c r="M338" s="87">
        <v>5.2999999999999999E-2</v>
      </c>
      <c r="N338" s="87">
        <v>9.9800000006419212E-2</v>
      </c>
      <c r="O338" s="83">
        <v>1325.24415</v>
      </c>
      <c r="P338" s="85">
        <v>84.544830000000005</v>
      </c>
      <c r="Q338" s="73"/>
      <c r="R338" s="83">
        <v>4.0503380300000007</v>
      </c>
      <c r="S338" s="84">
        <v>8.8349610000000003E-7</v>
      </c>
      <c r="T338" s="84">
        <f t="shared" si="5"/>
        <v>1.4472608331919886E-3</v>
      </c>
      <c r="U338" s="84">
        <f>R338/'סכום נכסי הקרן'!$C$42</f>
        <v>2.3575003803914135E-4</v>
      </c>
    </row>
    <row r="339" spans="2:21">
      <c r="B339" s="76" t="s">
        <v>814</v>
      </c>
      <c r="C339" s="73" t="s">
        <v>815</v>
      </c>
      <c r="D339" s="86" t="s">
        <v>28</v>
      </c>
      <c r="E339" s="86" t="s">
        <v>676</v>
      </c>
      <c r="F339" s="73"/>
      <c r="G339" s="86" t="s">
        <v>750</v>
      </c>
      <c r="H339" s="73" t="s">
        <v>688</v>
      </c>
      <c r="I339" s="73" t="s">
        <v>678</v>
      </c>
      <c r="J339" s="73"/>
      <c r="K339" s="83">
        <v>4.5699999996461633</v>
      </c>
      <c r="L339" s="86" t="s">
        <v>123</v>
      </c>
      <c r="M339" s="87">
        <v>4.6249999999999999E-2</v>
      </c>
      <c r="N339" s="87">
        <v>6.6099999997077011E-2</v>
      </c>
      <c r="O339" s="83">
        <v>874.34069999999997</v>
      </c>
      <c r="P339" s="85">
        <v>94.531930000000003</v>
      </c>
      <c r="Q339" s="73"/>
      <c r="R339" s="83">
        <v>3.2500857949999999</v>
      </c>
      <c r="S339" s="84">
        <v>5.8289380000000002E-7</v>
      </c>
      <c r="T339" s="84">
        <f t="shared" si="5"/>
        <v>1.1613158804963115E-3</v>
      </c>
      <c r="U339" s="84">
        <f>R339/'סכום נכסי הקרן'!$C$42</f>
        <v>1.891713343742134E-4</v>
      </c>
    </row>
    <row r="340" spans="2:21">
      <c r="B340" s="76" t="s">
        <v>816</v>
      </c>
      <c r="C340" s="73" t="s">
        <v>817</v>
      </c>
      <c r="D340" s="86" t="s">
        <v>28</v>
      </c>
      <c r="E340" s="86" t="s">
        <v>676</v>
      </c>
      <c r="F340" s="73"/>
      <c r="G340" s="86" t="s">
        <v>818</v>
      </c>
      <c r="H340" s="73" t="s">
        <v>688</v>
      </c>
      <c r="I340" s="73" t="s">
        <v>289</v>
      </c>
      <c r="J340" s="73"/>
      <c r="K340" s="83">
        <v>7.4100000001573907</v>
      </c>
      <c r="L340" s="86" t="s">
        <v>121</v>
      </c>
      <c r="M340" s="87">
        <v>4.2790000000000002E-2</v>
      </c>
      <c r="N340" s="87">
        <v>5.8200000001455442E-2</v>
      </c>
      <c r="O340" s="83">
        <v>1831.08</v>
      </c>
      <c r="P340" s="85">
        <v>89.266289999999998</v>
      </c>
      <c r="Q340" s="73"/>
      <c r="R340" s="83">
        <v>5.908852027</v>
      </c>
      <c r="S340" s="84">
        <v>3.66216E-7</v>
      </c>
      <c r="T340" s="84">
        <f t="shared" si="5"/>
        <v>2.1113423236440811E-3</v>
      </c>
      <c r="U340" s="84">
        <f>R340/'סכום נכסי הקרן'!$C$42</f>
        <v>3.439248970864062E-4</v>
      </c>
    </row>
    <row r="341" spans="2:21">
      <c r="B341" s="76" t="s">
        <v>819</v>
      </c>
      <c r="C341" s="73" t="s">
        <v>820</v>
      </c>
      <c r="D341" s="86" t="s">
        <v>28</v>
      </c>
      <c r="E341" s="86" t="s">
        <v>676</v>
      </c>
      <c r="F341" s="73"/>
      <c r="G341" s="86" t="s">
        <v>738</v>
      </c>
      <c r="H341" s="73" t="s">
        <v>821</v>
      </c>
      <c r="I341" s="73" t="s">
        <v>289</v>
      </c>
      <c r="J341" s="73"/>
      <c r="K341" s="83">
        <v>2.0400000006333543</v>
      </c>
      <c r="L341" s="86" t="s">
        <v>121</v>
      </c>
      <c r="M341" s="87">
        <v>6.5000000000000002E-2</v>
      </c>
      <c r="N341" s="87">
        <v>9.4000000025334152E-2</v>
      </c>
      <c r="O341" s="83">
        <v>457.77</v>
      </c>
      <c r="P341" s="85">
        <v>95.410830000000004</v>
      </c>
      <c r="Q341" s="73"/>
      <c r="R341" s="83">
        <v>1.57889525</v>
      </c>
      <c r="S341" s="84">
        <v>9.1554E-7</v>
      </c>
      <c r="T341" s="84">
        <f t="shared" si="5"/>
        <v>5.6416853065418659E-4</v>
      </c>
      <c r="U341" s="84">
        <f>R341/'סכום נכסי הקרן'!$C$42</f>
        <v>9.1899642076866239E-5</v>
      </c>
    </row>
    <row r="342" spans="2:21">
      <c r="B342" s="76" t="s">
        <v>822</v>
      </c>
      <c r="C342" s="73" t="s">
        <v>823</v>
      </c>
      <c r="D342" s="86" t="s">
        <v>28</v>
      </c>
      <c r="E342" s="86" t="s">
        <v>676</v>
      </c>
      <c r="F342" s="73"/>
      <c r="G342" s="86" t="s">
        <v>770</v>
      </c>
      <c r="H342" s="73" t="s">
        <v>821</v>
      </c>
      <c r="I342" s="73" t="s">
        <v>289</v>
      </c>
      <c r="J342" s="73"/>
      <c r="K342" s="83">
        <v>4.6399999995459487</v>
      </c>
      <c r="L342" s="86" t="s">
        <v>121</v>
      </c>
      <c r="M342" s="87">
        <v>4.1250000000000002E-2</v>
      </c>
      <c r="N342" s="87">
        <v>5.9799999995679178E-2</v>
      </c>
      <c r="O342" s="83">
        <v>1638.8166000000001</v>
      </c>
      <c r="P342" s="85">
        <v>92.195130000000006</v>
      </c>
      <c r="Q342" s="73"/>
      <c r="R342" s="83">
        <v>5.4619360820000002</v>
      </c>
      <c r="S342" s="84">
        <v>4.0970415000000001E-6</v>
      </c>
      <c r="T342" s="84">
        <f t="shared" si="5"/>
        <v>1.9516509748883119E-3</v>
      </c>
      <c r="U342" s="84">
        <f>R342/'סכום נכסי הקרן'!$C$42</f>
        <v>3.1791214203888521E-4</v>
      </c>
    </row>
    <row r="343" spans="2:21">
      <c r="B343" s="76" t="s">
        <v>824</v>
      </c>
      <c r="C343" s="73" t="s">
        <v>825</v>
      </c>
      <c r="D343" s="86" t="s">
        <v>28</v>
      </c>
      <c r="E343" s="86" t="s">
        <v>676</v>
      </c>
      <c r="F343" s="73"/>
      <c r="G343" s="86" t="s">
        <v>826</v>
      </c>
      <c r="H343" s="73" t="s">
        <v>821</v>
      </c>
      <c r="I343" s="73" t="s">
        <v>678</v>
      </c>
      <c r="J343" s="73"/>
      <c r="K343" s="83">
        <v>4.290000000290032</v>
      </c>
      <c r="L343" s="86" t="s">
        <v>123</v>
      </c>
      <c r="M343" s="87">
        <v>3.125E-2</v>
      </c>
      <c r="N343" s="87">
        <v>6.5000000003175545E-2</v>
      </c>
      <c r="O343" s="83">
        <v>1373.31</v>
      </c>
      <c r="P343" s="85">
        <v>87.472070000000002</v>
      </c>
      <c r="Q343" s="73"/>
      <c r="R343" s="83">
        <v>4.7236050470000004</v>
      </c>
      <c r="S343" s="84">
        <v>1.83108E-6</v>
      </c>
      <c r="T343" s="84">
        <f t="shared" si="5"/>
        <v>1.6878316143877753E-3</v>
      </c>
      <c r="U343" s="84">
        <f>R343/'סכום נכסי הקרן'!$C$42</f>
        <v>2.7493756354753676E-4</v>
      </c>
    </row>
    <row r="344" spans="2:21">
      <c r="B344" s="76" t="s">
        <v>827</v>
      </c>
      <c r="C344" s="73" t="s">
        <v>828</v>
      </c>
      <c r="D344" s="86" t="s">
        <v>28</v>
      </c>
      <c r="E344" s="86" t="s">
        <v>676</v>
      </c>
      <c r="F344" s="73"/>
      <c r="G344" s="86" t="s">
        <v>715</v>
      </c>
      <c r="H344" s="73" t="s">
        <v>829</v>
      </c>
      <c r="I344" s="73" t="s">
        <v>705</v>
      </c>
      <c r="J344" s="73"/>
      <c r="K344" s="83">
        <v>5.1999999996081341</v>
      </c>
      <c r="L344" s="86" t="s">
        <v>123</v>
      </c>
      <c r="M344" s="87">
        <v>6.8750000000000006E-2</v>
      </c>
      <c r="N344" s="87">
        <v>8.1399999993011729E-2</v>
      </c>
      <c r="O344" s="83">
        <v>805.67520000000002</v>
      </c>
      <c r="P344" s="85">
        <v>96.660404999999997</v>
      </c>
      <c r="Q344" s="73"/>
      <c r="R344" s="83">
        <v>3.062275101</v>
      </c>
      <c r="S344" s="84">
        <v>8.056752E-7</v>
      </c>
      <c r="T344" s="84">
        <f t="shared" si="5"/>
        <v>1.0942076392908718E-3</v>
      </c>
      <c r="U344" s="84">
        <f>R344/'סכום נכסי הקרן'!$C$42</f>
        <v>1.782398076900918E-4</v>
      </c>
    </row>
    <row r="345" spans="2:21">
      <c r="B345" s="76" t="s">
        <v>830</v>
      </c>
      <c r="C345" s="73" t="s">
        <v>831</v>
      </c>
      <c r="D345" s="86" t="s">
        <v>28</v>
      </c>
      <c r="E345" s="86" t="s">
        <v>676</v>
      </c>
      <c r="F345" s="73"/>
      <c r="G345" s="86" t="s">
        <v>715</v>
      </c>
      <c r="H345" s="73" t="s">
        <v>829</v>
      </c>
      <c r="I345" s="73" t="s">
        <v>705</v>
      </c>
      <c r="J345" s="73"/>
      <c r="K345" s="83">
        <v>5.0600000005745942</v>
      </c>
      <c r="L345" s="86" t="s">
        <v>121</v>
      </c>
      <c r="M345" s="87">
        <v>7.7499999999999999E-2</v>
      </c>
      <c r="N345" s="87">
        <v>8.6900000009535794E-2</v>
      </c>
      <c r="O345" s="83">
        <v>945.15771900000004</v>
      </c>
      <c r="P345" s="85">
        <v>95.760220000000004</v>
      </c>
      <c r="Q345" s="73"/>
      <c r="R345" s="83">
        <v>3.2718827519999993</v>
      </c>
      <c r="S345" s="84">
        <v>4.7257885950000001E-7</v>
      </c>
      <c r="T345" s="84">
        <f t="shared" si="5"/>
        <v>1.169104337142452E-3</v>
      </c>
      <c r="U345" s="84">
        <f>R345/'סכום נכסי הקרן'!$C$42</f>
        <v>1.9044002686452571E-4</v>
      </c>
    </row>
    <row r="346" spans="2:21">
      <c r="B346" s="76" t="s">
        <v>832</v>
      </c>
      <c r="C346" s="73" t="s">
        <v>833</v>
      </c>
      <c r="D346" s="86" t="s">
        <v>28</v>
      </c>
      <c r="E346" s="86" t="s">
        <v>676</v>
      </c>
      <c r="F346" s="73"/>
      <c r="G346" s="86" t="s">
        <v>743</v>
      </c>
      <c r="H346" s="73" t="s">
        <v>829</v>
      </c>
      <c r="I346" s="73" t="s">
        <v>705</v>
      </c>
      <c r="J346" s="73"/>
      <c r="K346" s="83">
        <v>5.3199999999250789</v>
      </c>
      <c r="L346" s="86" t="s">
        <v>121</v>
      </c>
      <c r="M346" s="87">
        <v>3.2500000000000001E-2</v>
      </c>
      <c r="N346" s="87">
        <v>5.6599999999625394E-2</v>
      </c>
      <c r="O346" s="83">
        <v>672.83034599999996</v>
      </c>
      <c r="P346" s="85">
        <v>87.801249999999996</v>
      </c>
      <c r="Q346" s="73"/>
      <c r="R346" s="83">
        <v>2.1355737380000002</v>
      </c>
      <c r="S346" s="84">
        <v>9.6118620857142849E-7</v>
      </c>
      <c r="T346" s="84">
        <f t="shared" si="5"/>
        <v>7.6308006998635847E-4</v>
      </c>
      <c r="U346" s="84">
        <f>R346/'סכום נכסי הקרן'!$C$42</f>
        <v>1.2430112900203819E-4</v>
      </c>
    </row>
    <row r="347" spans="2:21">
      <c r="B347" s="76" t="s">
        <v>834</v>
      </c>
      <c r="C347" s="73" t="s">
        <v>835</v>
      </c>
      <c r="D347" s="86" t="s">
        <v>28</v>
      </c>
      <c r="E347" s="86" t="s">
        <v>676</v>
      </c>
      <c r="F347" s="73"/>
      <c r="G347" s="86" t="s">
        <v>765</v>
      </c>
      <c r="H347" s="73" t="s">
        <v>829</v>
      </c>
      <c r="I347" s="73" t="s">
        <v>705</v>
      </c>
      <c r="J347" s="73"/>
      <c r="K347" s="83">
        <v>7.5499999988339486</v>
      </c>
      <c r="L347" s="86" t="s">
        <v>121</v>
      </c>
      <c r="M347" s="87">
        <v>3.2500000000000001E-2</v>
      </c>
      <c r="N347" s="87">
        <v>5.7699999998250921E-2</v>
      </c>
      <c r="O347" s="83">
        <v>228.88499999999999</v>
      </c>
      <c r="P347" s="85">
        <v>82.917670000000001</v>
      </c>
      <c r="Q347" s="73"/>
      <c r="R347" s="83">
        <v>0.68607675600000007</v>
      </c>
      <c r="S347" s="84">
        <v>1.9151809583895695E-7</v>
      </c>
      <c r="T347" s="84">
        <f t="shared" si="5"/>
        <v>2.4514793831225404E-4</v>
      </c>
      <c r="U347" s="84">
        <f>R347/'סכום נכסי הקרן'!$C$42</f>
        <v>3.9933116724277622E-5</v>
      </c>
    </row>
    <row r="348" spans="2:21">
      <c r="B348" s="76" t="s">
        <v>836</v>
      </c>
      <c r="C348" s="73" t="s">
        <v>837</v>
      </c>
      <c r="D348" s="86" t="s">
        <v>28</v>
      </c>
      <c r="E348" s="86" t="s">
        <v>676</v>
      </c>
      <c r="F348" s="73"/>
      <c r="G348" s="86" t="s">
        <v>765</v>
      </c>
      <c r="H348" s="73" t="s">
        <v>829</v>
      </c>
      <c r="I348" s="73" t="s">
        <v>705</v>
      </c>
      <c r="J348" s="73"/>
      <c r="K348" s="83">
        <v>5.6700000006583764</v>
      </c>
      <c r="L348" s="86" t="s">
        <v>121</v>
      </c>
      <c r="M348" s="87">
        <v>4.4999999999999998E-2</v>
      </c>
      <c r="N348" s="87">
        <v>5.7500000005271702E-2</v>
      </c>
      <c r="O348" s="83">
        <v>1240.5567000000001</v>
      </c>
      <c r="P348" s="85">
        <v>95.171499999999995</v>
      </c>
      <c r="Q348" s="73"/>
      <c r="R348" s="83">
        <v>4.2680729570000002</v>
      </c>
      <c r="S348" s="84">
        <v>8.2709293952930199E-7</v>
      </c>
      <c r="T348" s="84">
        <f t="shared" si="5"/>
        <v>1.5250615573614268E-3</v>
      </c>
      <c r="U348" s="84">
        <f>R348/'סכום נכסי הקרן'!$C$42</f>
        <v>2.4842330553990339E-4</v>
      </c>
    </row>
    <row r="349" spans="2:21">
      <c r="B349" s="76" t="s">
        <v>838</v>
      </c>
      <c r="C349" s="73" t="s">
        <v>839</v>
      </c>
      <c r="D349" s="86" t="s">
        <v>28</v>
      </c>
      <c r="E349" s="86" t="s">
        <v>676</v>
      </c>
      <c r="F349" s="73"/>
      <c r="G349" s="86" t="s">
        <v>757</v>
      </c>
      <c r="H349" s="73" t="s">
        <v>821</v>
      </c>
      <c r="I349" s="73" t="s">
        <v>289</v>
      </c>
      <c r="J349" s="73"/>
      <c r="K349" s="83">
        <v>0.35000002012755232</v>
      </c>
      <c r="L349" s="86" t="s">
        <v>121</v>
      </c>
      <c r="M349" s="87">
        <v>6.5000000000000002E-2</v>
      </c>
      <c r="N349" s="87">
        <v>0.19309999730290803</v>
      </c>
      <c r="O349" s="83">
        <v>2.151519</v>
      </c>
      <c r="P349" s="85">
        <v>95.817939999999993</v>
      </c>
      <c r="Q349" s="73"/>
      <c r="R349" s="83">
        <v>7.4524710000000004E-3</v>
      </c>
      <c r="S349" s="84">
        <v>8.6060759999999995E-10</v>
      </c>
      <c r="T349" s="84">
        <f t="shared" si="5"/>
        <v>2.6629059868366422E-6</v>
      </c>
      <c r="U349" s="84">
        <f>R349/'סכום נכסי הקרן'!$C$42</f>
        <v>4.3377128247629186E-7</v>
      </c>
    </row>
    <row r="350" spans="2:21">
      <c r="B350" s="76" t="s">
        <v>840</v>
      </c>
      <c r="C350" s="73" t="s">
        <v>841</v>
      </c>
      <c r="D350" s="86" t="s">
        <v>28</v>
      </c>
      <c r="E350" s="86" t="s">
        <v>676</v>
      </c>
      <c r="F350" s="73"/>
      <c r="G350" s="86" t="s">
        <v>715</v>
      </c>
      <c r="H350" s="73" t="s">
        <v>829</v>
      </c>
      <c r="I350" s="73" t="s">
        <v>705</v>
      </c>
      <c r="J350" s="73"/>
      <c r="K350" s="83">
        <v>4.5800000002933565</v>
      </c>
      <c r="L350" s="86" t="s">
        <v>121</v>
      </c>
      <c r="M350" s="87">
        <v>7.4999999999999997E-2</v>
      </c>
      <c r="N350" s="87">
        <v>9.6700000007444623E-2</v>
      </c>
      <c r="O350" s="83">
        <v>1098.6479999999999</v>
      </c>
      <c r="P350" s="85">
        <v>90.979330000000004</v>
      </c>
      <c r="Q350" s="73"/>
      <c r="R350" s="83">
        <v>3.6133465930000002</v>
      </c>
      <c r="S350" s="84">
        <v>1.098648E-6</v>
      </c>
      <c r="T350" s="84">
        <f t="shared" si="5"/>
        <v>1.291115695051411E-3</v>
      </c>
      <c r="U350" s="84">
        <f>R350/'סכום נכסי הקרן'!$C$42</f>
        <v>2.1031493925665056E-4</v>
      </c>
    </row>
    <row r="351" spans="2:21">
      <c r="B351" s="76" t="s">
        <v>842</v>
      </c>
      <c r="C351" s="73" t="s">
        <v>843</v>
      </c>
      <c r="D351" s="86" t="s">
        <v>28</v>
      </c>
      <c r="E351" s="86" t="s">
        <v>676</v>
      </c>
      <c r="F351" s="73"/>
      <c r="G351" s="86" t="s">
        <v>844</v>
      </c>
      <c r="H351" s="73" t="s">
        <v>821</v>
      </c>
      <c r="I351" s="73" t="s">
        <v>289</v>
      </c>
      <c r="J351" s="73"/>
      <c r="K351" s="83">
        <v>5.3799999997291437</v>
      </c>
      <c r="L351" s="86" t="s">
        <v>121</v>
      </c>
      <c r="M351" s="87">
        <v>3.7499999999999999E-2</v>
      </c>
      <c r="N351" s="87">
        <v>5.8399999997868671E-2</v>
      </c>
      <c r="O351" s="83">
        <v>1373.31</v>
      </c>
      <c r="P351" s="85">
        <v>90.728579999999994</v>
      </c>
      <c r="Q351" s="73"/>
      <c r="R351" s="83">
        <v>4.5042347190000003</v>
      </c>
      <c r="S351" s="84">
        <v>2.2888500000000001E-6</v>
      </c>
      <c r="T351" s="84">
        <f t="shared" si="5"/>
        <v>1.6094465311361239E-3</v>
      </c>
      <c r="U351" s="84">
        <f>R351/'סכום נכסי הקרן'!$C$42</f>
        <v>2.6216910748594259E-4</v>
      </c>
    </row>
    <row r="352" spans="2:21">
      <c r="B352" s="76" t="s">
        <v>845</v>
      </c>
      <c r="C352" s="73" t="s">
        <v>846</v>
      </c>
      <c r="D352" s="86" t="s">
        <v>28</v>
      </c>
      <c r="E352" s="86" t="s">
        <v>676</v>
      </c>
      <c r="F352" s="73"/>
      <c r="G352" s="86" t="s">
        <v>757</v>
      </c>
      <c r="H352" s="73" t="s">
        <v>829</v>
      </c>
      <c r="I352" s="73" t="s">
        <v>705</v>
      </c>
      <c r="J352" s="73"/>
      <c r="K352" s="83">
        <v>6.4699999995716535</v>
      </c>
      <c r="L352" s="86" t="s">
        <v>121</v>
      </c>
      <c r="M352" s="87">
        <v>3.6249999999999998E-2</v>
      </c>
      <c r="N352" s="87">
        <v>5.7499999995646894E-2</v>
      </c>
      <c r="O352" s="83">
        <v>1831.08</v>
      </c>
      <c r="P352" s="85">
        <v>86.761009999999999</v>
      </c>
      <c r="Q352" s="73"/>
      <c r="R352" s="83">
        <v>5.7430188179999995</v>
      </c>
      <c r="S352" s="84">
        <v>2.0345333333333332E-6</v>
      </c>
      <c r="T352" s="84">
        <f t="shared" si="5"/>
        <v>2.0520870450844685E-3</v>
      </c>
      <c r="U352" s="84">
        <f>R352/'סכום נכסי הקרן'!$C$42</f>
        <v>3.3427257052987355E-4</v>
      </c>
    </row>
    <row r="353" spans="2:21">
      <c r="B353" s="76" t="s">
        <v>847</v>
      </c>
      <c r="C353" s="73" t="s">
        <v>848</v>
      </c>
      <c r="D353" s="86" t="s">
        <v>28</v>
      </c>
      <c r="E353" s="86" t="s">
        <v>676</v>
      </c>
      <c r="F353" s="73"/>
      <c r="G353" s="86" t="s">
        <v>715</v>
      </c>
      <c r="H353" s="73" t="s">
        <v>821</v>
      </c>
      <c r="I353" s="73" t="s">
        <v>678</v>
      </c>
      <c r="J353" s="73"/>
      <c r="K353" s="83">
        <v>4.1199999997992904</v>
      </c>
      <c r="L353" s="86" t="s">
        <v>124</v>
      </c>
      <c r="M353" s="87">
        <v>7.4160000000000004E-2</v>
      </c>
      <c r="N353" s="87">
        <v>7.1399999997658392E-2</v>
      </c>
      <c r="O353" s="83">
        <v>1556.4179999999999</v>
      </c>
      <c r="P353" s="85">
        <v>103.18897</v>
      </c>
      <c r="Q353" s="73"/>
      <c r="R353" s="83">
        <v>7.1745539620000001</v>
      </c>
      <c r="S353" s="84">
        <v>2.3944892307692307E-6</v>
      </c>
      <c r="T353" s="84">
        <f t="shared" si="5"/>
        <v>2.5636010791980739E-3</v>
      </c>
      <c r="U353" s="84">
        <f>R353/'סכום נכסי הקרן'!$C$42</f>
        <v>4.1759511352571524E-4</v>
      </c>
    </row>
    <row r="354" spans="2:21">
      <c r="B354" s="76" t="s">
        <v>849</v>
      </c>
      <c r="C354" s="73" t="s">
        <v>850</v>
      </c>
      <c r="D354" s="86" t="s">
        <v>28</v>
      </c>
      <c r="E354" s="86" t="s">
        <v>676</v>
      </c>
      <c r="F354" s="73"/>
      <c r="G354" s="86" t="s">
        <v>818</v>
      </c>
      <c r="H354" s="73" t="s">
        <v>821</v>
      </c>
      <c r="I354" s="73" t="s">
        <v>678</v>
      </c>
      <c r="J354" s="73"/>
      <c r="K354" s="83">
        <v>7.1199999996252581</v>
      </c>
      <c r="L354" s="86" t="s">
        <v>121</v>
      </c>
      <c r="M354" s="87">
        <v>5.1249999999999997E-2</v>
      </c>
      <c r="N354" s="87">
        <v>6.0699999995799267E-2</v>
      </c>
      <c r="O354" s="83">
        <v>984.20550000000003</v>
      </c>
      <c r="P354" s="85">
        <v>93.002629999999996</v>
      </c>
      <c r="Q354" s="73"/>
      <c r="R354" s="83">
        <v>3.3089430769999999</v>
      </c>
      <c r="S354" s="84">
        <v>1.9684110000000002E-6</v>
      </c>
      <c r="T354" s="84">
        <f t="shared" si="5"/>
        <v>1.1823466780139043E-3</v>
      </c>
      <c r="U354" s="84">
        <f>R354/'סכום נכסי הקרן'!$C$42</f>
        <v>1.9259712411512063E-4</v>
      </c>
    </row>
    <row r="355" spans="2:21">
      <c r="B355" s="76" t="s">
        <v>851</v>
      </c>
      <c r="C355" s="73" t="s">
        <v>852</v>
      </c>
      <c r="D355" s="86" t="s">
        <v>28</v>
      </c>
      <c r="E355" s="86" t="s">
        <v>676</v>
      </c>
      <c r="F355" s="73"/>
      <c r="G355" s="86" t="s">
        <v>738</v>
      </c>
      <c r="H355" s="73" t="s">
        <v>821</v>
      </c>
      <c r="I355" s="73" t="s">
        <v>678</v>
      </c>
      <c r="J355" s="73"/>
      <c r="K355" s="83">
        <v>7.3300000010350024</v>
      </c>
      <c r="L355" s="86" t="s">
        <v>121</v>
      </c>
      <c r="M355" s="87">
        <v>6.4000000000000001E-2</v>
      </c>
      <c r="N355" s="87">
        <v>6.3400000009127128E-2</v>
      </c>
      <c r="O355" s="83">
        <v>915.54</v>
      </c>
      <c r="P355" s="85">
        <v>101.29833000000001</v>
      </c>
      <c r="Q355" s="73"/>
      <c r="R355" s="83">
        <v>3.3526477410000002</v>
      </c>
      <c r="S355" s="84">
        <v>7.32432E-7</v>
      </c>
      <c r="T355" s="84">
        <f t="shared" si="5"/>
        <v>1.1979631643334464E-3</v>
      </c>
      <c r="U355" s="84">
        <f>R355/'סכום נכסי הקרן'!$C$42</f>
        <v>1.9514095530258525E-4</v>
      </c>
    </row>
    <row r="356" spans="2:21">
      <c r="B356" s="76" t="s">
        <v>853</v>
      </c>
      <c r="C356" s="73" t="s">
        <v>854</v>
      </c>
      <c r="D356" s="86" t="s">
        <v>28</v>
      </c>
      <c r="E356" s="86" t="s">
        <v>676</v>
      </c>
      <c r="F356" s="73"/>
      <c r="G356" s="86" t="s">
        <v>715</v>
      </c>
      <c r="H356" s="73" t="s">
        <v>829</v>
      </c>
      <c r="I356" s="73" t="s">
        <v>705</v>
      </c>
      <c r="J356" s="73"/>
      <c r="K356" s="83">
        <v>4.499999999894353</v>
      </c>
      <c r="L356" s="86" t="s">
        <v>121</v>
      </c>
      <c r="M356" s="87">
        <v>7.6249999999999998E-2</v>
      </c>
      <c r="N356" s="87">
        <v>8.7199999998478675E-2</v>
      </c>
      <c r="O356" s="83">
        <v>1373.31</v>
      </c>
      <c r="P356" s="85">
        <v>95.331680000000006</v>
      </c>
      <c r="Q356" s="73"/>
      <c r="R356" s="83">
        <v>4.7327562009999999</v>
      </c>
      <c r="S356" s="84">
        <v>2.7466199999999998E-6</v>
      </c>
      <c r="T356" s="84">
        <f t="shared" si="5"/>
        <v>1.6911014912880764E-3</v>
      </c>
      <c r="U356" s="84">
        <f>R356/'סכום נכסי הקרן'!$C$42</f>
        <v>2.7547020672142068E-4</v>
      </c>
    </row>
    <row r="357" spans="2:21">
      <c r="B357" s="76" t="s">
        <v>855</v>
      </c>
      <c r="C357" s="73" t="s">
        <v>856</v>
      </c>
      <c r="D357" s="86" t="s">
        <v>28</v>
      </c>
      <c r="E357" s="86" t="s">
        <v>676</v>
      </c>
      <c r="F357" s="73"/>
      <c r="G357" s="86" t="s">
        <v>811</v>
      </c>
      <c r="H357" s="73" t="s">
        <v>821</v>
      </c>
      <c r="I357" s="73" t="s">
        <v>289</v>
      </c>
      <c r="J357" s="73"/>
      <c r="K357" s="83">
        <v>6.5500000010958033</v>
      </c>
      <c r="L357" s="86" t="s">
        <v>121</v>
      </c>
      <c r="M357" s="87">
        <v>4.1250000000000002E-2</v>
      </c>
      <c r="N357" s="87">
        <v>7.7800000013965129E-2</v>
      </c>
      <c r="O357" s="83">
        <v>686.65499999999997</v>
      </c>
      <c r="P357" s="85">
        <v>79.042169999999999</v>
      </c>
      <c r="Q357" s="73"/>
      <c r="R357" s="83">
        <v>1.9620303670000001</v>
      </c>
      <c r="S357" s="84">
        <v>6.8665499999999995E-7</v>
      </c>
      <c r="T357" s="84">
        <f t="shared" si="5"/>
        <v>7.0106980767044844E-4</v>
      </c>
      <c r="U357" s="84">
        <f>R357/'סכום נכסי הקרן'!$C$42</f>
        <v>1.1420003225118482E-4</v>
      </c>
    </row>
    <row r="358" spans="2:21">
      <c r="B358" s="76" t="s">
        <v>857</v>
      </c>
      <c r="C358" s="73" t="s">
        <v>858</v>
      </c>
      <c r="D358" s="86" t="s">
        <v>28</v>
      </c>
      <c r="E358" s="86" t="s">
        <v>676</v>
      </c>
      <c r="F358" s="73"/>
      <c r="G358" s="86" t="s">
        <v>811</v>
      </c>
      <c r="H358" s="73" t="s">
        <v>821</v>
      </c>
      <c r="I358" s="73" t="s">
        <v>289</v>
      </c>
      <c r="J358" s="73"/>
      <c r="K358" s="83">
        <v>1.2000000000956104</v>
      </c>
      <c r="L358" s="86" t="s">
        <v>121</v>
      </c>
      <c r="M358" s="87">
        <v>6.25E-2</v>
      </c>
      <c r="N358" s="87">
        <v>8.4900000001705042E-2</v>
      </c>
      <c r="O358" s="83">
        <v>1739.5260000000001</v>
      </c>
      <c r="P358" s="85">
        <v>99.794920000000005</v>
      </c>
      <c r="Q358" s="73"/>
      <c r="R358" s="83">
        <v>6.2754900569999998</v>
      </c>
      <c r="S358" s="84">
        <v>1.3380969230769232E-6</v>
      </c>
      <c r="T358" s="84">
        <f t="shared" si="5"/>
        <v>2.242348885774815E-3</v>
      </c>
      <c r="U358" s="84">
        <f>R358/'סכום נכסי הקרן'!$C$42</f>
        <v>3.6526507385162689E-4</v>
      </c>
    </row>
    <row r="359" spans="2:21">
      <c r="B359" s="76" t="s">
        <v>859</v>
      </c>
      <c r="C359" s="73" t="s">
        <v>860</v>
      </c>
      <c r="D359" s="86" t="s">
        <v>28</v>
      </c>
      <c r="E359" s="86" t="s">
        <v>676</v>
      </c>
      <c r="F359" s="73"/>
      <c r="G359" s="86" t="s">
        <v>738</v>
      </c>
      <c r="H359" s="73" t="s">
        <v>821</v>
      </c>
      <c r="I359" s="73" t="s">
        <v>678</v>
      </c>
      <c r="J359" s="73"/>
      <c r="K359" s="83">
        <v>3.0199999997589511</v>
      </c>
      <c r="L359" s="86" t="s">
        <v>123</v>
      </c>
      <c r="M359" s="87">
        <v>5.7500000000000002E-2</v>
      </c>
      <c r="N359" s="87">
        <v>5.5799999995836423E-2</v>
      </c>
      <c r="O359" s="83">
        <v>1377.8877</v>
      </c>
      <c r="P359" s="85">
        <v>101.06919000000001</v>
      </c>
      <c r="Q359" s="73"/>
      <c r="R359" s="83">
        <v>5.4760602159999996</v>
      </c>
      <c r="S359" s="84">
        <v>2.1198272307692308E-6</v>
      </c>
      <c r="T359" s="84">
        <f t="shared" si="5"/>
        <v>1.9566977896947673E-3</v>
      </c>
      <c r="U359" s="84">
        <f>R359/'סכום נכסי הקרן'!$C$42</f>
        <v>3.1873423765241347E-4</v>
      </c>
    </row>
    <row r="360" spans="2:21">
      <c r="B360" s="76" t="s">
        <v>861</v>
      </c>
      <c r="C360" s="73" t="s">
        <v>862</v>
      </c>
      <c r="D360" s="86" t="s">
        <v>28</v>
      </c>
      <c r="E360" s="86" t="s">
        <v>676</v>
      </c>
      <c r="F360" s="73"/>
      <c r="G360" s="86" t="s">
        <v>738</v>
      </c>
      <c r="H360" s="73" t="s">
        <v>863</v>
      </c>
      <c r="I360" s="73" t="s">
        <v>705</v>
      </c>
      <c r="J360" s="73"/>
      <c r="K360" s="83">
        <v>6.6999999996007338</v>
      </c>
      <c r="L360" s="86" t="s">
        <v>121</v>
      </c>
      <c r="M360" s="87">
        <v>3.7499999999999999E-2</v>
      </c>
      <c r="N360" s="87">
        <v>6.1099999996805862E-2</v>
      </c>
      <c r="O360" s="83">
        <v>1464.864</v>
      </c>
      <c r="P360" s="85">
        <v>85.134</v>
      </c>
      <c r="Q360" s="73"/>
      <c r="R360" s="83">
        <v>4.5082568039999993</v>
      </c>
      <c r="S360" s="84">
        <v>1.464864E-6</v>
      </c>
      <c r="T360" s="84">
        <f t="shared" si="5"/>
        <v>1.6108836966381519E-3</v>
      </c>
      <c r="U360" s="84">
        <f>R360/'סכום נכסי הקרן'!$C$42</f>
        <v>2.6240321305558227E-4</v>
      </c>
    </row>
    <row r="361" spans="2:21">
      <c r="B361" s="76" t="s">
        <v>864</v>
      </c>
      <c r="C361" s="73" t="s">
        <v>865</v>
      </c>
      <c r="D361" s="86" t="s">
        <v>28</v>
      </c>
      <c r="E361" s="86" t="s">
        <v>676</v>
      </c>
      <c r="F361" s="73"/>
      <c r="G361" s="86" t="s">
        <v>738</v>
      </c>
      <c r="H361" s="73" t="s">
        <v>863</v>
      </c>
      <c r="I361" s="73" t="s">
        <v>705</v>
      </c>
      <c r="J361" s="73"/>
      <c r="K361" s="83">
        <v>5.1399999987788085</v>
      </c>
      <c r="L361" s="86" t="s">
        <v>121</v>
      </c>
      <c r="M361" s="87">
        <v>5.8749999999999997E-2</v>
      </c>
      <c r="N361" s="87">
        <v>6.3199999983717448E-2</v>
      </c>
      <c r="O361" s="83">
        <v>137.33099999999999</v>
      </c>
      <c r="P361" s="85">
        <v>98.967010000000002</v>
      </c>
      <c r="Q361" s="73"/>
      <c r="R361" s="83">
        <v>0.49132328999999997</v>
      </c>
      <c r="S361" s="84">
        <v>2.74662E-7</v>
      </c>
      <c r="T361" s="84">
        <f t="shared" si="5"/>
        <v>1.7555891601769071E-4</v>
      </c>
      <c r="U361" s="84">
        <f>R361/'סכום נכסי הקרן'!$C$42</f>
        <v>2.8597485802195144E-5</v>
      </c>
    </row>
    <row r="362" spans="2:21">
      <c r="B362" s="76" t="s">
        <v>866</v>
      </c>
      <c r="C362" s="73" t="s">
        <v>867</v>
      </c>
      <c r="D362" s="86" t="s">
        <v>28</v>
      </c>
      <c r="E362" s="86" t="s">
        <v>676</v>
      </c>
      <c r="F362" s="73"/>
      <c r="G362" s="86" t="s">
        <v>826</v>
      </c>
      <c r="H362" s="73" t="s">
        <v>868</v>
      </c>
      <c r="I362" s="73" t="s">
        <v>678</v>
      </c>
      <c r="J362" s="73"/>
      <c r="K362" s="83">
        <v>6.7900000000829186</v>
      </c>
      <c r="L362" s="86" t="s">
        <v>121</v>
      </c>
      <c r="M362" s="87">
        <v>0.04</v>
      </c>
      <c r="N362" s="87">
        <v>5.8000000000360527E-2</v>
      </c>
      <c r="O362" s="83">
        <v>1750.9702499999999</v>
      </c>
      <c r="P362" s="85">
        <v>87.642669999999995</v>
      </c>
      <c r="Q362" s="73"/>
      <c r="R362" s="83">
        <v>5.5475682260000001</v>
      </c>
      <c r="S362" s="84">
        <v>3.5019404999999998E-6</v>
      </c>
      <c r="T362" s="84">
        <f t="shared" si="5"/>
        <v>1.9822489267519632E-3</v>
      </c>
      <c r="U362" s="84">
        <f>R362/'סכום נכסי הקרן'!$C$42</f>
        <v>3.2289636336951154E-4</v>
      </c>
    </row>
    <row r="363" spans="2:21">
      <c r="B363" s="76" t="s">
        <v>869</v>
      </c>
      <c r="C363" s="73" t="s">
        <v>870</v>
      </c>
      <c r="D363" s="86" t="s">
        <v>28</v>
      </c>
      <c r="E363" s="86" t="s">
        <v>676</v>
      </c>
      <c r="F363" s="73"/>
      <c r="G363" s="86" t="s">
        <v>871</v>
      </c>
      <c r="H363" s="73" t="s">
        <v>863</v>
      </c>
      <c r="I363" s="73" t="s">
        <v>705</v>
      </c>
      <c r="J363" s="73"/>
      <c r="K363" s="83">
        <v>7.1800000001296436</v>
      </c>
      <c r="L363" s="86" t="s">
        <v>121</v>
      </c>
      <c r="M363" s="87">
        <v>6.0999999999999999E-2</v>
      </c>
      <c r="N363" s="87">
        <v>6.570000000244329E-2</v>
      </c>
      <c r="O363" s="83">
        <v>1144.425</v>
      </c>
      <c r="P363" s="85">
        <v>96.951719999999995</v>
      </c>
      <c r="Q363" s="73"/>
      <c r="R363" s="83">
        <v>4.0109861860000002</v>
      </c>
      <c r="S363" s="84">
        <v>6.5395714285714278E-7</v>
      </c>
      <c r="T363" s="84">
        <f t="shared" si="5"/>
        <v>1.4331996901186827E-3</v>
      </c>
      <c r="U363" s="84">
        <f>R363/'סכום נכסי הקרן'!$C$42</f>
        <v>2.3345956286121886E-4</v>
      </c>
    </row>
    <row r="364" spans="2:21">
      <c r="B364" s="76" t="s">
        <v>872</v>
      </c>
      <c r="C364" s="73" t="s">
        <v>873</v>
      </c>
      <c r="D364" s="86" t="s">
        <v>28</v>
      </c>
      <c r="E364" s="86" t="s">
        <v>676</v>
      </c>
      <c r="F364" s="73"/>
      <c r="G364" s="86" t="s">
        <v>871</v>
      </c>
      <c r="H364" s="73" t="s">
        <v>863</v>
      </c>
      <c r="I364" s="73" t="s">
        <v>705</v>
      </c>
      <c r="J364" s="73"/>
      <c r="K364" s="83">
        <v>3.8099999995208647</v>
      </c>
      <c r="L364" s="86" t="s">
        <v>121</v>
      </c>
      <c r="M364" s="87">
        <v>7.3499999999999996E-2</v>
      </c>
      <c r="N364" s="87">
        <v>6.5499999990345781E-2</v>
      </c>
      <c r="O364" s="83">
        <v>732.43200000000002</v>
      </c>
      <c r="P364" s="85">
        <v>105.62582999999999</v>
      </c>
      <c r="Q364" s="73"/>
      <c r="R364" s="83">
        <v>2.7966992139999998</v>
      </c>
      <c r="S364" s="84">
        <v>4.8828800000000004E-7</v>
      </c>
      <c r="T364" s="84">
        <f t="shared" si="5"/>
        <v>9.9931245359316805E-4</v>
      </c>
      <c r="U364" s="84">
        <f>R364/'סכום נכסי הקרן'!$C$42</f>
        <v>1.6278195577778393E-4</v>
      </c>
    </row>
    <row r="365" spans="2:21">
      <c r="B365" s="76" t="s">
        <v>874</v>
      </c>
      <c r="C365" s="73" t="s">
        <v>875</v>
      </c>
      <c r="D365" s="86" t="s">
        <v>28</v>
      </c>
      <c r="E365" s="86" t="s">
        <v>676</v>
      </c>
      <c r="F365" s="73"/>
      <c r="G365" s="86" t="s">
        <v>871</v>
      </c>
      <c r="H365" s="73" t="s">
        <v>868</v>
      </c>
      <c r="I365" s="73" t="s">
        <v>678</v>
      </c>
      <c r="J365" s="73"/>
      <c r="K365" s="83">
        <v>5.9800000000230593</v>
      </c>
      <c r="L365" s="86" t="s">
        <v>121</v>
      </c>
      <c r="M365" s="87">
        <v>3.7499999999999999E-2</v>
      </c>
      <c r="N365" s="87">
        <v>5.9600000000461194E-2</v>
      </c>
      <c r="O365" s="83">
        <v>1098.6479999999999</v>
      </c>
      <c r="P365" s="85">
        <v>87.350579999999994</v>
      </c>
      <c r="Q365" s="73"/>
      <c r="R365" s="83">
        <v>3.469226704</v>
      </c>
      <c r="S365" s="84">
        <v>2.7466199999999998E-6</v>
      </c>
      <c r="T365" s="84">
        <f t="shared" si="5"/>
        <v>1.239618988087998E-3</v>
      </c>
      <c r="U365" s="84">
        <f>R365/'סכום נכסי הקרן'!$C$42</f>
        <v>2.0192643709651188E-4</v>
      </c>
    </row>
    <row r="366" spans="2:21">
      <c r="B366" s="76" t="s">
        <v>876</v>
      </c>
      <c r="C366" s="73" t="s">
        <v>877</v>
      </c>
      <c r="D366" s="86" t="s">
        <v>28</v>
      </c>
      <c r="E366" s="86" t="s">
        <v>676</v>
      </c>
      <c r="F366" s="73"/>
      <c r="G366" s="86" t="s">
        <v>765</v>
      </c>
      <c r="H366" s="73" t="s">
        <v>863</v>
      </c>
      <c r="I366" s="73" t="s">
        <v>705</v>
      </c>
      <c r="J366" s="73"/>
      <c r="K366" s="83">
        <v>4.5400000004304086</v>
      </c>
      <c r="L366" s="86" t="s">
        <v>121</v>
      </c>
      <c r="M366" s="87">
        <v>5.1249999999999997E-2</v>
      </c>
      <c r="N366" s="87">
        <v>6.1600000004868559E-2</v>
      </c>
      <c r="O366" s="83">
        <v>1632.728259</v>
      </c>
      <c r="P366" s="85">
        <v>96.047790000000006</v>
      </c>
      <c r="Q366" s="73"/>
      <c r="R366" s="83">
        <v>5.6690409639999988</v>
      </c>
      <c r="S366" s="84">
        <v>2.9685968345454545E-6</v>
      </c>
      <c r="T366" s="84">
        <f t="shared" si="5"/>
        <v>2.0256533869984555E-3</v>
      </c>
      <c r="U366" s="84">
        <f>R366/'סכום נכסי הקרן'!$C$42</f>
        <v>3.2996668747384771E-4</v>
      </c>
    </row>
    <row r="367" spans="2:21">
      <c r="B367" s="76" t="s">
        <v>878</v>
      </c>
      <c r="C367" s="73" t="s">
        <v>879</v>
      </c>
      <c r="D367" s="86" t="s">
        <v>28</v>
      </c>
      <c r="E367" s="86" t="s">
        <v>676</v>
      </c>
      <c r="F367" s="73"/>
      <c r="G367" s="86" t="s">
        <v>773</v>
      </c>
      <c r="H367" s="73" t="s">
        <v>863</v>
      </c>
      <c r="I367" s="73" t="s">
        <v>705</v>
      </c>
      <c r="J367" s="73"/>
      <c r="K367" s="83">
        <v>6.7600000001809688</v>
      </c>
      <c r="L367" s="86" t="s">
        <v>121</v>
      </c>
      <c r="M367" s="87">
        <v>0.04</v>
      </c>
      <c r="N367" s="87">
        <v>5.9100000001486526E-2</v>
      </c>
      <c r="O367" s="83">
        <v>1441.9754999999998</v>
      </c>
      <c r="P367" s="85">
        <v>89.044560000000004</v>
      </c>
      <c r="Q367" s="73"/>
      <c r="R367" s="83">
        <v>4.6416624410000002</v>
      </c>
      <c r="S367" s="84">
        <v>1.310886818181818E-6</v>
      </c>
      <c r="T367" s="84">
        <f t="shared" si="5"/>
        <v>1.6585520028207668E-3</v>
      </c>
      <c r="U367" s="84">
        <f>R367/'סכום נכסי הקרן'!$C$42</f>
        <v>2.7016809187913716E-4</v>
      </c>
    </row>
    <row r="368" spans="2:21">
      <c r="B368" s="76" t="s">
        <v>880</v>
      </c>
      <c r="C368" s="73" t="s">
        <v>881</v>
      </c>
      <c r="D368" s="86" t="s">
        <v>28</v>
      </c>
      <c r="E368" s="86" t="s">
        <v>676</v>
      </c>
      <c r="F368" s="73"/>
      <c r="G368" s="86" t="s">
        <v>743</v>
      </c>
      <c r="H368" s="73" t="s">
        <v>863</v>
      </c>
      <c r="I368" s="73" t="s">
        <v>705</v>
      </c>
      <c r="J368" s="73"/>
      <c r="K368" s="83">
        <v>5.3800000005077395</v>
      </c>
      <c r="L368" s="86" t="s">
        <v>121</v>
      </c>
      <c r="M368" s="87">
        <v>4.0910000000000002E-2</v>
      </c>
      <c r="N368" s="87">
        <v>6.2400000004778716E-2</v>
      </c>
      <c r="O368" s="83">
        <v>622.10942999999997</v>
      </c>
      <c r="P368" s="85">
        <v>89.327299999999994</v>
      </c>
      <c r="Q368" s="73"/>
      <c r="R368" s="83">
        <v>2.008904571</v>
      </c>
      <c r="S368" s="84">
        <v>1.2442188599999999E-6</v>
      </c>
      <c r="T368" s="84">
        <f t="shared" si="5"/>
        <v>7.1781882936537375E-4</v>
      </c>
      <c r="U368" s="84">
        <f>R368/'סכום נכסי הקרן'!$C$42</f>
        <v>1.1692834660277844E-4</v>
      </c>
    </row>
    <row r="369" spans="2:21">
      <c r="B369" s="76" t="s">
        <v>882</v>
      </c>
      <c r="C369" s="73" t="s">
        <v>883</v>
      </c>
      <c r="D369" s="86" t="s">
        <v>28</v>
      </c>
      <c r="E369" s="86" t="s">
        <v>676</v>
      </c>
      <c r="F369" s="73"/>
      <c r="G369" s="86" t="s">
        <v>715</v>
      </c>
      <c r="H369" s="73" t="s">
        <v>868</v>
      </c>
      <c r="I369" s="73" t="s">
        <v>678</v>
      </c>
      <c r="J369" s="73"/>
      <c r="K369" s="83">
        <v>4.930000000074493</v>
      </c>
      <c r="L369" s="86" t="s">
        <v>123</v>
      </c>
      <c r="M369" s="87">
        <v>7.8750000000000001E-2</v>
      </c>
      <c r="N369" s="87">
        <v>9.6599999999879213E-2</v>
      </c>
      <c r="O369" s="83">
        <v>1364.1546000000003</v>
      </c>
      <c r="P369" s="85">
        <v>92.595299999999995</v>
      </c>
      <c r="Q369" s="73"/>
      <c r="R369" s="83">
        <v>4.9669309909999999</v>
      </c>
      <c r="S369" s="84">
        <v>1.3641546000000003E-6</v>
      </c>
      <c r="T369" s="84">
        <f t="shared" si="5"/>
        <v>1.7747764831474494E-3</v>
      </c>
      <c r="U369" s="84">
        <f>R369/'סכום נכסי הקרן'!$C$42</f>
        <v>2.8910035690676411E-4</v>
      </c>
    </row>
    <row r="370" spans="2:21">
      <c r="B370" s="76" t="s">
        <v>884</v>
      </c>
      <c r="C370" s="73" t="s">
        <v>885</v>
      </c>
      <c r="D370" s="86" t="s">
        <v>28</v>
      </c>
      <c r="E370" s="86" t="s">
        <v>676</v>
      </c>
      <c r="F370" s="73"/>
      <c r="G370" s="86" t="s">
        <v>811</v>
      </c>
      <c r="H370" s="73" t="s">
        <v>868</v>
      </c>
      <c r="I370" s="73" t="s">
        <v>678</v>
      </c>
      <c r="J370" s="73"/>
      <c r="K370" s="83">
        <v>5.8899999997151244</v>
      </c>
      <c r="L370" s="86" t="s">
        <v>123</v>
      </c>
      <c r="M370" s="87">
        <v>6.1349999999999995E-2</v>
      </c>
      <c r="N370" s="87">
        <v>6.6699999997151233E-2</v>
      </c>
      <c r="O370" s="83">
        <v>457.77</v>
      </c>
      <c r="P370" s="85">
        <v>97.506069999999994</v>
      </c>
      <c r="Q370" s="73"/>
      <c r="R370" s="83">
        <v>1.75515135</v>
      </c>
      <c r="S370" s="84">
        <v>4.5777E-7</v>
      </c>
      <c r="T370" s="84">
        <f t="shared" si="5"/>
        <v>6.2714810131021164E-4</v>
      </c>
      <c r="U370" s="84">
        <f>R370/'סכום נכסי הקרן'!$C$42</f>
        <v>1.0215863329484878E-4</v>
      </c>
    </row>
    <row r="371" spans="2:21">
      <c r="B371" s="76" t="s">
        <v>886</v>
      </c>
      <c r="C371" s="73" t="s">
        <v>887</v>
      </c>
      <c r="D371" s="86" t="s">
        <v>28</v>
      </c>
      <c r="E371" s="86" t="s">
        <v>676</v>
      </c>
      <c r="F371" s="73"/>
      <c r="G371" s="86" t="s">
        <v>811</v>
      </c>
      <c r="H371" s="73" t="s">
        <v>868</v>
      </c>
      <c r="I371" s="73" t="s">
        <v>678</v>
      </c>
      <c r="J371" s="73"/>
      <c r="K371" s="83">
        <v>4.5599999996228924</v>
      </c>
      <c r="L371" s="86" t="s">
        <v>123</v>
      </c>
      <c r="M371" s="87">
        <v>7.1249999999999994E-2</v>
      </c>
      <c r="N371" s="87">
        <v>6.6399999995944314E-2</v>
      </c>
      <c r="O371" s="83">
        <v>1373.31</v>
      </c>
      <c r="P371" s="85">
        <v>104.10363</v>
      </c>
      <c r="Q371" s="73"/>
      <c r="R371" s="83">
        <v>5.6217309269999998</v>
      </c>
      <c r="S371" s="84">
        <v>1.83108E-6</v>
      </c>
      <c r="T371" s="84">
        <f t="shared" si="5"/>
        <v>2.0087486340963964E-3</v>
      </c>
      <c r="U371" s="84">
        <f>R371/'סכום נכסי הקרן'!$C$42</f>
        <v>3.2721300545032956E-4</v>
      </c>
    </row>
    <row r="372" spans="2:21">
      <c r="B372" s="76" t="s">
        <v>888</v>
      </c>
      <c r="C372" s="73" t="s">
        <v>889</v>
      </c>
      <c r="D372" s="86" t="s">
        <v>28</v>
      </c>
      <c r="E372" s="86" t="s">
        <v>676</v>
      </c>
      <c r="F372" s="73"/>
      <c r="G372" s="86" t="s">
        <v>762</v>
      </c>
      <c r="H372" s="73" t="s">
        <v>696</v>
      </c>
      <c r="I372" s="73" t="s">
        <v>678</v>
      </c>
      <c r="J372" s="73"/>
      <c r="K372" s="83">
        <v>4.5100000004754248</v>
      </c>
      <c r="L372" s="86" t="s">
        <v>121</v>
      </c>
      <c r="M372" s="87">
        <v>4.6249999999999999E-2</v>
      </c>
      <c r="N372" s="87">
        <v>6.1100000007324115E-2</v>
      </c>
      <c r="O372" s="83">
        <v>1144.5623310000001</v>
      </c>
      <c r="P372" s="85">
        <v>94.046379999999999</v>
      </c>
      <c r="Q372" s="73"/>
      <c r="R372" s="83">
        <v>3.8912560649999999</v>
      </c>
      <c r="S372" s="84">
        <v>2.0810224200000001E-6</v>
      </c>
      <c r="T372" s="84">
        <f t="shared" si="5"/>
        <v>1.3904178992179767E-3</v>
      </c>
      <c r="U372" s="84">
        <f>R372/'סכום נכסי הקרן'!$C$42</f>
        <v>2.2649066782798601E-4</v>
      </c>
    </row>
    <row r="373" spans="2:21">
      <c r="B373" s="76" t="s">
        <v>890</v>
      </c>
      <c r="C373" s="73" t="s">
        <v>891</v>
      </c>
      <c r="D373" s="86" t="s">
        <v>28</v>
      </c>
      <c r="E373" s="86" t="s">
        <v>676</v>
      </c>
      <c r="F373" s="73"/>
      <c r="G373" s="86" t="s">
        <v>762</v>
      </c>
      <c r="H373" s="73" t="s">
        <v>892</v>
      </c>
      <c r="I373" s="73" t="s">
        <v>705</v>
      </c>
      <c r="J373" s="73"/>
      <c r="K373" s="83">
        <v>4.1899999995495545</v>
      </c>
      <c r="L373" s="86" t="s">
        <v>121</v>
      </c>
      <c r="M373" s="87">
        <v>6.3750000000000001E-2</v>
      </c>
      <c r="N373" s="87">
        <v>5.7699999994867017E-2</v>
      </c>
      <c r="O373" s="83">
        <v>1281.7560000000001</v>
      </c>
      <c r="P373" s="85">
        <v>103.01075</v>
      </c>
      <c r="Q373" s="73"/>
      <c r="R373" s="83">
        <v>4.773052485</v>
      </c>
      <c r="S373" s="84">
        <v>2.563512E-6</v>
      </c>
      <c r="T373" s="84">
        <f t="shared" si="5"/>
        <v>1.7055001002743938E-3</v>
      </c>
      <c r="U373" s="84">
        <f>R373/'סכום נכסי הקרן'!$C$42</f>
        <v>2.7781565305589267E-4</v>
      </c>
    </row>
    <row r="374" spans="2:21">
      <c r="B374" s="76" t="s">
        <v>893</v>
      </c>
      <c r="C374" s="73" t="s">
        <v>894</v>
      </c>
      <c r="D374" s="86" t="s">
        <v>28</v>
      </c>
      <c r="E374" s="86" t="s">
        <v>676</v>
      </c>
      <c r="F374" s="73"/>
      <c r="G374" s="86" t="s">
        <v>715</v>
      </c>
      <c r="H374" s="73" t="s">
        <v>696</v>
      </c>
      <c r="I374" s="73" t="s">
        <v>678</v>
      </c>
      <c r="J374" s="73"/>
      <c r="K374" s="83">
        <v>4.0699999991594087</v>
      </c>
      <c r="L374" s="86" t="s">
        <v>124</v>
      </c>
      <c r="M374" s="87">
        <v>8.5000000000000006E-2</v>
      </c>
      <c r="N374" s="87">
        <v>0.10239999997420073</v>
      </c>
      <c r="O374" s="83">
        <v>457.77</v>
      </c>
      <c r="P374" s="85">
        <v>92.497389999999996</v>
      </c>
      <c r="Q374" s="73"/>
      <c r="R374" s="83">
        <v>1.8915255369999999</v>
      </c>
      <c r="S374" s="84">
        <v>6.1035999999999997E-7</v>
      </c>
      <c r="T374" s="84">
        <f t="shared" si="5"/>
        <v>6.7587712541675019E-4</v>
      </c>
      <c r="U374" s="84">
        <f>R374/'סכום נכסי הקרן'!$C$42</f>
        <v>1.1009629665397512E-4</v>
      </c>
    </row>
    <row r="375" spans="2:21">
      <c r="B375" s="76" t="s">
        <v>895</v>
      </c>
      <c r="C375" s="73" t="s">
        <v>896</v>
      </c>
      <c r="D375" s="86" t="s">
        <v>28</v>
      </c>
      <c r="E375" s="86" t="s">
        <v>676</v>
      </c>
      <c r="F375" s="73"/>
      <c r="G375" s="86" t="s">
        <v>715</v>
      </c>
      <c r="H375" s="73" t="s">
        <v>696</v>
      </c>
      <c r="I375" s="73" t="s">
        <v>678</v>
      </c>
      <c r="J375" s="73"/>
      <c r="K375" s="83">
        <v>4.3800000009836939</v>
      </c>
      <c r="L375" s="86" t="s">
        <v>124</v>
      </c>
      <c r="M375" s="87">
        <v>8.5000000000000006E-2</v>
      </c>
      <c r="N375" s="87">
        <v>0.10100000002485679</v>
      </c>
      <c r="O375" s="83">
        <v>457.77</v>
      </c>
      <c r="P375" s="85">
        <v>92.463390000000004</v>
      </c>
      <c r="Q375" s="73"/>
      <c r="R375" s="83">
        <v>1.8908302530000001</v>
      </c>
      <c r="S375" s="84">
        <v>6.1035999999999997E-7</v>
      </c>
      <c r="T375" s="84">
        <f t="shared" si="5"/>
        <v>6.7562868755954137E-4</v>
      </c>
      <c r="U375" s="84">
        <f>R375/'סכום נכסי הקרן'!$C$42</f>
        <v>1.1005582762935695E-4</v>
      </c>
    </row>
    <row r="376" spans="2:21">
      <c r="B376" s="76" t="s">
        <v>897</v>
      </c>
      <c r="C376" s="73" t="s">
        <v>898</v>
      </c>
      <c r="D376" s="86" t="s">
        <v>28</v>
      </c>
      <c r="E376" s="86" t="s">
        <v>676</v>
      </c>
      <c r="F376" s="73"/>
      <c r="G376" s="86" t="s">
        <v>818</v>
      </c>
      <c r="H376" s="73" t="s">
        <v>892</v>
      </c>
      <c r="I376" s="73" t="s">
        <v>705</v>
      </c>
      <c r="J376" s="73"/>
      <c r="K376" s="83">
        <v>6.2600000003158369</v>
      </c>
      <c r="L376" s="86" t="s">
        <v>121</v>
      </c>
      <c r="M376" s="87">
        <v>4.1250000000000002E-2</v>
      </c>
      <c r="N376" s="87">
        <v>6.3700000002807441E-2</v>
      </c>
      <c r="O376" s="83">
        <v>1466.054202</v>
      </c>
      <c r="P376" s="85">
        <v>86.028040000000004</v>
      </c>
      <c r="Q376" s="73"/>
      <c r="R376" s="83">
        <v>4.5593020560000008</v>
      </c>
      <c r="S376" s="84">
        <v>2.9321084040000003E-6</v>
      </c>
      <c r="T376" s="84">
        <f t="shared" si="5"/>
        <v>1.6291231110753754E-3</v>
      </c>
      <c r="U376" s="84">
        <f>R376/'סכום נכסי הקרן'!$C$42</f>
        <v>2.6537430337238675E-4</v>
      </c>
    </row>
    <row r="377" spans="2:21">
      <c r="B377" s="76" t="s">
        <v>899</v>
      </c>
      <c r="C377" s="73" t="s">
        <v>900</v>
      </c>
      <c r="D377" s="86" t="s">
        <v>28</v>
      </c>
      <c r="E377" s="86" t="s">
        <v>676</v>
      </c>
      <c r="F377" s="73"/>
      <c r="G377" s="86" t="s">
        <v>818</v>
      </c>
      <c r="H377" s="73" t="s">
        <v>892</v>
      </c>
      <c r="I377" s="73" t="s">
        <v>705</v>
      </c>
      <c r="J377" s="73"/>
      <c r="K377" s="83">
        <v>4.7199999994972597</v>
      </c>
      <c r="L377" s="86" t="s">
        <v>121</v>
      </c>
      <c r="M377" s="87">
        <v>0.04</v>
      </c>
      <c r="N377" s="87">
        <v>7.1699999991248597E-2</v>
      </c>
      <c r="O377" s="83">
        <v>686.65499999999997</v>
      </c>
      <c r="P377" s="85">
        <v>86.543329999999997</v>
      </c>
      <c r="Q377" s="73"/>
      <c r="R377" s="83">
        <v>2.1482286640000003</v>
      </c>
      <c r="S377" s="84">
        <v>3.4332749999999998E-7</v>
      </c>
      <c r="T377" s="84">
        <f t="shared" si="5"/>
        <v>7.6760190954915249E-4</v>
      </c>
      <c r="U377" s="84">
        <f>R377/'סכום נכסי הקרן'!$C$42</f>
        <v>1.2503770932293612E-4</v>
      </c>
    </row>
    <row r="378" spans="2:21">
      <c r="B378" s="76" t="s">
        <v>901</v>
      </c>
      <c r="C378" s="73" t="s">
        <v>902</v>
      </c>
      <c r="D378" s="86" t="s">
        <v>28</v>
      </c>
      <c r="E378" s="86" t="s">
        <v>676</v>
      </c>
      <c r="F378" s="73"/>
      <c r="G378" s="86" t="s">
        <v>721</v>
      </c>
      <c r="H378" s="73" t="s">
        <v>696</v>
      </c>
      <c r="I378" s="73" t="s">
        <v>678</v>
      </c>
      <c r="J378" s="73"/>
      <c r="K378" s="83">
        <v>2.8099999996212568</v>
      </c>
      <c r="L378" s="86" t="s">
        <v>121</v>
      </c>
      <c r="M378" s="87">
        <v>4.3749999999999997E-2</v>
      </c>
      <c r="N378" s="87">
        <v>6.0799999988013394E-2</v>
      </c>
      <c r="O378" s="83">
        <v>686.65499999999997</v>
      </c>
      <c r="P378" s="85">
        <v>96.794210000000007</v>
      </c>
      <c r="Q378" s="73"/>
      <c r="R378" s="83">
        <v>2.4026818109999999</v>
      </c>
      <c r="S378" s="84">
        <v>3.4332749999999998E-7</v>
      </c>
      <c r="T378" s="84">
        <f t="shared" si="5"/>
        <v>8.5852273413414217E-4</v>
      </c>
      <c r="U378" s="84">
        <f>R378/'סכום נכסי הקרן'!$C$42</f>
        <v>1.3984816184322345E-4</v>
      </c>
    </row>
    <row r="379" spans="2:21">
      <c r="B379" s="76" t="s">
        <v>903</v>
      </c>
      <c r="C379" s="73" t="s">
        <v>904</v>
      </c>
      <c r="D379" s="86" t="s">
        <v>28</v>
      </c>
      <c r="E379" s="86" t="s">
        <v>676</v>
      </c>
      <c r="F379" s="73"/>
      <c r="G379" s="86" t="s">
        <v>733</v>
      </c>
      <c r="H379" s="73" t="s">
        <v>905</v>
      </c>
      <c r="I379" s="73" t="s">
        <v>705</v>
      </c>
      <c r="J379" s="73"/>
      <c r="K379" s="83">
        <v>4.1200000009417819</v>
      </c>
      <c r="L379" s="86" t="s">
        <v>123</v>
      </c>
      <c r="M379" s="87">
        <v>2.6249999999999999E-2</v>
      </c>
      <c r="N379" s="87">
        <v>0.10460000001957914</v>
      </c>
      <c r="O379" s="83">
        <v>826.27485000000001</v>
      </c>
      <c r="P379" s="85">
        <v>74.511700000000005</v>
      </c>
      <c r="Q379" s="73"/>
      <c r="R379" s="83">
        <v>2.4209431810000002</v>
      </c>
      <c r="S379" s="84">
        <v>2.7542495000000002E-6</v>
      </c>
      <c r="T379" s="84">
        <f t="shared" si="5"/>
        <v>8.6504786002874015E-4</v>
      </c>
      <c r="U379" s="84">
        <f>R379/'סכום נכסי הקרן'!$C$42</f>
        <v>1.4091106539355921E-4</v>
      </c>
    </row>
    <row r="380" spans="2:21">
      <c r="B380" s="76" t="s">
        <v>906</v>
      </c>
      <c r="C380" s="73" t="s">
        <v>907</v>
      </c>
      <c r="D380" s="86" t="s">
        <v>28</v>
      </c>
      <c r="E380" s="86" t="s">
        <v>676</v>
      </c>
      <c r="F380" s="73"/>
      <c r="G380" s="86" t="s">
        <v>715</v>
      </c>
      <c r="H380" s="73" t="s">
        <v>908</v>
      </c>
      <c r="I380" s="73" t="s">
        <v>678</v>
      </c>
      <c r="J380" s="73"/>
      <c r="K380" s="83">
        <v>3.9800000000053051</v>
      </c>
      <c r="L380" s="86" t="s">
        <v>124</v>
      </c>
      <c r="M380" s="87">
        <v>8.8749999999999996E-2</v>
      </c>
      <c r="N380" s="87">
        <v>0.11229999999673745</v>
      </c>
      <c r="O380" s="83">
        <v>929.2731</v>
      </c>
      <c r="P380" s="85">
        <v>90.816869999999994</v>
      </c>
      <c r="Q380" s="73"/>
      <c r="R380" s="83">
        <v>3.7700342010000001</v>
      </c>
      <c r="S380" s="84">
        <v>7.4341847999999996E-7</v>
      </c>
      <c r="T380" s="84">
        <f t="shared" si="5"/>
        <v>1.3471030809005223E-3</v>
      </c>
      <c r="U380" s="84">
        <f>R380/'סכום נכסי הקרן'!$C$42</f>
        <v>2.1943494585181911E-4</v>
      </c>
    </row>
    <row r="381" spans="2:21">
      <c r="B381" s="76" t="s">
        <v>909</v>
      </c>
      <c r="C381" s="73" t="s">
        <v>910</v>
      </c>
      <c r="D381" s="86" t="s">
        <v>28</v>
      </c>
      <c r="E381" s="86" t="s">
        <v>676</v>
      </c>
      <c r="F381" s="73"/>
      <c r="G381" s="86" t="s">
        <v>818</v>
      </c>
      <c r="H381" s="73" t="s">
        <v>905</v>
      </c>
      <c r="I381" s="73" t="s">
        <v>705</v>
      </c>
      <c r="J381" s="73"/>
      <c r="K381" s="83">
        <v>6.2000000004097124</v>
      </c>
      <c r="L381" s="86" t="s">
        <v>121</v>
      </c>
      <c r="M381" s="87">
        <v>4.4999999999999998E-2</v>
      </c>
      <c r="N381" s="87">
        <v>7.2400000006965115E-2</v>
      </c>
      <c r="O381" s="83">
        <v>320.43900000000002</v>
      </c>
      <c r="P381" s="85">
        <v>84.280500000000004</v>
      </c>
      <c r="Q381" s="73"/>
      <c r="R381" s="83">
        <v>0.97629434300000006</v>
      </c>
      <c r="S381" s="84">
        <v>1.1652327272727273E-7</v>
      </c>
      <c r="T381" s="84">
        <f t="shared" si="5"/>
        <v>3.4884806004470816E-4</v>
      </c>
      <c r="U381" s="84">
        <f>R381/'סכום נכסי הקרן'!$C$42</f>
        <v>5.6825239472580138E-5</v>
      </c>
    </row>
    <row r="382" spans="2:21">
      <c r="B382" s="76" t="s">
        <v>911</v>
      </c>
      <c r="C382" s="73" t="s">
        <v>912</v>
      </c>
      <c r="D382" s="86" t="s">
        <v>28</v>
      </c>
      <c r="E382" s="86" t="s">
        <v>676</v>
      </c>
      <c r="F382" s="73"/>
      <c r="G382" s="86" t="s">
        <v>818</v>
      </c>
      <c r="H382" s="73" t="s">
        <v>905</v>
      </c>
      <c r="I382" s="73" t="s">
        <v>705</v>
      </c>
      <c r="J382" s="73"/>
      <c r="K382" s="83">
        <v>5.860000000157406</v>
      </c>
      <c r="L382" s="86" t="s">
        <v>121</v>
      </c>
      <c r="M382" s="87">
        <v>4.7500000000000001E-2</v>
      </c>
      <c r="N382" s="87">
        <v>7.2200000003148121E-2</v>
      </c>
      <c r="O382" s="83">
        <v>1464.864</v>
      </c>
      <c r="P382" s="85">
        <v>86.378640000000004</v>
      </c>
      <c r="Q382" s="73"/>
      <c r="R382" s="83">
        <v>4.5741664479999997</v>
      </c>
      <c r="S382" s="84">
        <v>4.8028327868852459E-7</v>
      </c>
      <c r="T382" s="84">
        <f t="shared" si="5"/>
        <v>1.6344344337826337E-3</v>
      </c>
      <c r="U382" s="84">
        <f>R382/'סכום נכסי הקרן'!$C$42</f>
        <v>2.6623948572345797E-4</v>
      </c>
    </row>
    <row r="383" spans="2:21">
      <c r="B383" s="76" t="s">
        <v>913</v>
      </c>
      <c r="C383" s="73" t="s">
        <v>914</v>
      </c>
      <c r="D383" s="86" t="s">
        <v>28</v>
      </c>
      <c r="E383" s="86" t="s">
        <v>676</v>
      </c>
      <c r="F383" s="73"/>
      <c r="G383" s="86" t="s">
        <v>770</v>
      </c>
      <c r="H383" s="73" t="s">
        <v>908</v>
      </c>
      <c r="I383" s="73" t="s">
        <v>678</v>
      </c>
      <c r="J383" s="73"/>
      <c r="K383" s="83">
        <v>2.5999999999079813</v>
      </c>
      <c r="L383" s="86" t="s">
        <v>124</v>
      </c>
      <c r="M383" s="87">
        <v>0.06</v>
      </c>
      <c r="N383" s="87">
        <v>0.10379999999535303</v>
      </c>
      <c r="O383" s="83">
        <v>1084.9149</v>
      </c>
      <c r="P383" s="85">
        <v>89.691329999999994</v>
      </c>
      <c r="Q383" s="73"/>
      <c r="R383" s="83">
        <v>4.3469190289999995</v>
      </c>
      <c r="S383" s="84">
        <v>8.6793191999999994E-7</v>
      </c>
      <c r="T383" s="84">
        <f t="shared" si="5"/>
        <v>1.5532347199496948E-3</v>
      </c>
      <c r="U383" s="84">
        <f>R383/'סכום נכסי הקרן'!$C$42</f>
        <v>2.5301254336044073E-4</v>
      </c>
    </row>
    <row r="384" spans="2:21">
      <c r="B384" s="76" t="s">
        <v>915</v>
      </c>
      <c r="C384" s="73" t="s">
        <v>916</v>
      </c>
      <c r="D384" s="86" t="s">
        <v>28</v>
      </c>
      <c r="E384" s="86" t="s">
        <v>676</v>
      </c>
      <c r="F384" s="73"/>
      <c r="G384" s="86" t="s">
        <v>770</v>
      </c>
      <c r="H384" s="73" t="s">
        <v>908</v>
      </c>
      <c r="I384" s="73" t="s">
        <v>678</v>
      </c>
      <c r="J384" s="73"/>
      <c r="K384" s="83">
        <v>2.6599999996177961</v>
      </c>
      <c r="L384" s="86" t="s">
        <v>123</v>
      </c>
      <c r="M384" s="87">
        <v>0.05</v>
      </c>
      <c r="N384" s="87">
        <v>8.0299999981367554E-2</v>
      </c>
      <c r="O384" s="83">
        <v>457.77</v>
      </c>
      <c r="P384" s="85">
        <v>93.025509999999997</v>
      </c>
      <c r="Q384" s="73"/>
      <c r="R384" s="83">
        <v>1.674499304</v>
      </c>
      <c r="S384" s="84">
        <v>4.5777E-7</v>
      </c>
      <c r="T384" s="84">
        <f t="shared" si="5"/>
        <v>5.9832963074601573E-4</v>
      </c>
      <c r="U384" s="84">
        <f>R384/'סכום נכסי הקרן'!$C$42</f>
        <v>9.7464278707255368E-5</v>
      </c>
    </row>
    <row r="385" spans="2:21">
      <c r="B385" s="76" t="s">
        <v>917</v>
      </c>
      <c r="C385" s="73" t="s">
        <v>918</v>
      </c>
      <c r="D385" s="86" t="s">
        <v>28</v>
      </c>
      <c r="E385" s="86" t="s">
        <v>676</v>
      </c>
      <c r="F385" s="73"/>
      <c r="G385" s="86" t="s">
        <v>762</v>
      </c>
      <c r="H385" s="73" t="s">
        <v>905</v>
      </c>
      <c r="I385" s="73" t="s">
        <v>705</v>
      </c>
      <c r="J385" s="73"/>
      <c r="K385" s="83">
        <v>6.4499999995970843</v>
      </c>
      <c r="L385" s="86" t="s">
        <v>121</v>
      </c>
      <c r="M385" s="87">
        <v>5.1249999999999997E-2</v>
      </c>
      <c r="N385" s="87">
        <v>6.9999999995523157E-2</v>
      </c>
      <c r="O385" s="83">
        <v>1373.31</v>
      </c>
      <c r="P385" s="85">
        <v>89.98742</v>
      </c>
      <c r="Q385" s="73"/>
      <c r="R385" s="83">
        <v>4.4674393840000004</v>
      </c>
      <c r="S385" s="84">
        <v>6.8665499999999995E-7</v>
      </c>
      <c r="T385" s="84">
        <f t="shared" si="5"/>
        <v>1.5962988761020877E-3</v>
      </c>
      <c r="U385" s="84">
        <f>R385/'סכום נכסי הקרן'!$C$42</f>
        <v>2.6002743398569083E-4</v>
      </c>
    </row>
    <row r="386" spans="2:21">
      <c r="B386" s="76" t="s">
        <v>919</v>
      </c>
      <c r="C386" s="73" t="s">
        <v>920</v>
      </c>
      <c r="D386" s="86" t="s">
        <v>28</v>
      </c>
      <c r="E386" s="86" t="s">
        <v>676</v>
      </c>
      <c r="F386" s="73"/>
      <c r="G386" s="86" t="s">
        <v>733</v>
      </c>
      <c r="H386" s="73" t="s">
        <v>921</v>
      </c>
      <c r="I386" s="73" t="s">
        <v>705</v>
      </c>
      <c r="J386" s="73"/>
      <c r="K386" s="83">
        <v>3.200000000298191</v>
      </c>
      <c r="L386" s="86" t="s">
        <v>123</v>
      </c>
      <c r="M386" s="87">
        <v>3.6249999999999998E-2</v>
      </c>
      <c r="N386" s="87">
        <v>0.3961000000257438</v>
      </c>
      <c r="O386" s="83">
        <v>1419.0870000000002</v>
      </c>
      <c r="P386" s="85">
        <v>36.058929999999997</v>
      </c>
      <c r="Q386" s="73"/>
      <c r="R386" s="83">
        <v>2.0121366620000001</v>
      </c>
      <c r="S386" s="84">
        <v>4.0545342857142864E-6</v>
      </c>
      <c r="T386" s="84">
        <f t="shared" si="5"/>
        <v>7.189737153721628E-4</v>
      </c>
      <c r="U386" s="84">
        <f>R386/'סכום נכסי הקרן'!$C$42</f>
        <v>1.1711647054960764E-4</v>
      </c>
    </row>
    <row r="387" spans="2:21">
      <c r="B387" s="119"/>
      <c r="C387" s="120"/>
      <c r="D387" s="120"/>
      <c r="E387" s="120"/>
      <c r="F387" s="120"/>
      <c r="G387" s="120"/>
      <c r="H387" s="120"/>
      <c r="I387" s="120"/>
      <c r="J387" s="120"/>
      <c r="K387" s="128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</row>
    <row r="388" spans="2:21">
      <c r="B388" s="119"/>
      <c r="C388" s="120"/>
      <c r="D388" s="120"/>
      <c r="E388" s="120"/>
      <c r="F388" s="120"/>
      <c r="G388" s="120"/>
      <c r="H388" s="120"/>
      <c r="I388" s="120"/>
      <c r="J388" s="120"/>
      <c r="K388" s="128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</row>
    <row r="389" spans="2:21">
      <c r="B389" s="119"/>
      <c r="C389" s="120"/>
      <c r="D389" s="120"/>
      <c r="E389" s="120"/>
      <c r="F389" s="120"/>
      <c r="G389" s="120"/>
      <c r="H389" s="120"/>
      <c r="I389" s="120"/>
      <c r="J389" s="120"/>
      <c r="K389" s="128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</row>
    <row r="390" spans="2:21">
      <c r="B390" s="121" t="s">
        <v>199</v>
      </c>
      <c r="C390" s="123"/>
      <c r="D390" s="123"/>
      <c r="E390" s="123"/>
      <c r="F390" s="123"/>
      <c r="G390" s="123"/>
      <c r="H390" s="123"/>
      <c r="I390" s="123"/>
      <c r="J390" s="123"/>
      <c r="K390" s="129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</row>
    <row r="391" spans="2:21">
      <c r="B391" s="121" t="s">
        <v>105</v>
      </c>
      <c r="C391" s="123"/>
      <c r="D391" s="123"/>
      <c r="E391" s="123"/>
      <c r="F391" s="123"/>
      <c r="G391" s="123"/>
      <c r="H391" s="123"/>
      <c r="I391" s="123"/>
      <c r="J391" s="123"/>
      <c r="K391" s="129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</row>
    <row r="392" spans="2:21">
      <c r="B392" s="121" t="s">
        <v>182</v>
      </c>
      <c r="C392" s="123"/>
      <c r="D392" s="123"/>
      <c r="E392" s="123"/>
      <c r="F392" s="123"/>
      <c r="G392" s="123"/>
      <c r="H392" s="123"/>
      <c r="I392" s="123"/>
      <c r="J392" s="123"/>
      <c r="K392" s="129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</row>
    <row r="393" spans="2:21">
      <c r="B393" s="121" t="s">
        <v>190</v>
      </c>
      <c r="C393" s="123"/>
      <c r="D393" s="123"/>
      <c r="E393" s="123"/>
      <c r="F393" s="123"/>
      <c r="G393" s="123"/>
      <c r="H393" s="123"/>
      <c r="I393" s="123"/>
      <c r="J393" s="123"/>
      <c r="K393" s="129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</row>
    <row r="394" spans="2:21">
      <c r="B394" s="157" t="s">
        <v>195</v>
      </c>
      <c r="C394" s="157"/>
      <c r="D394" s="157"/>
      <c r="E394" s="157"/>
      <c r="F394" s="157"/>
      <c r="G394" s="157"/>
      <c r="H394" s="157"/>
      <c r="I394" s="157"/>
      <c r="J394" s="157"/>
      <c r="K394" s="157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</row>
    <row r="395" spans="2:21">
      <c r="B395" s="119"/>
      <c r="C395" s="120"/>
      <c r="D395" s="120"/>
      <c r="E395" s="120"/>
      <c r="F395" s="120"/>
      <c r="G395" s="120"/>
      <c r="H395" s="120"/>
      <c r="I395" s="120"/>
      <c r="J395" s="120"/>
      <c r="K395" s="128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</row>
    <row r="396" spans="2:21">
      <c r="B396" s="119"/>
      <c r="C396" s="120"/>
      <c r="D396" s="120"/>
      <c r="E396" s="120"/>
      <c r="F396" s="120"/>
      <c r="G396" s="120"/>
      <c r="H396" s="120"/>
      <c r="I396" s="120"/>
      <c r="J396" s="120"/>
      <c r="K396" s="128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</row>
    <row r="397" spans="2:21">
      <c r="B397" s="119"/>
      <c r="C397" s="120"/>
      <c r="D397" s="120"/>
      <c r="E397" s="120"/>
      <c r="F397" s="120"/>
      <c r="G397" s="120"/>
      <c r="H397" s="120"/>
      <c r="I397" s="120"/>
      <c r="J397" s="120"/>
      <c r="K397" s="128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</row>
    <row r="398" spans="2:21">
      <c r="B398" s="119"/>
      <c r="C398" s="120"/>
      <c r="D398" s="120"/>
      <c r="E398" s="120"/>
      <c r="F398" s="120"/>
      <c r="G398" s="120"/>
      <c r="H398" s="120"/>
      <c r="I398" s="120"/>
      <c r="J398" s="120"/>
      <c r="K398" s="128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</row>
    <row r="399" spans="2:21">
      <c r="B399" s="119"/>
      <c r="C399" s="120"/>
      <c r="D399" s="120"/>
      <c r="E399" s="120"/>
      <c r="F399" s="120"/>
      <c r="G399" s="120"/>
      <c r="H399" s="120"/>
      <c r="I399" s="120"/>
      <c r="J399" s="120"/>
      <c r="K399" s="128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</row>
    <row r="400" spans="2:21">
      <c r="B400" s="119"/>
      <c r="C400" s="120"/>
      <c r="D400" s="120"/>
      <c r="E400" s="120"/>
      <c r="F400" s="120"/>
      <c r="G400" s="120"/>
      <c r="H400" s="120"/>
      <c r="I400" s="120"/>
      <c r="J400" s="120"/>
      <c r="K400" s="128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</row>
    <row r="401" spans="2:21">
      <c r="B401" s="119"/>
      <c r="C401" s="120"/>
      <c r="D401" s="120"/>
      <c r="E401" s="120"/>
      <c r="F401" s="120"/>
      <c r="G401" s="120"/>
      <c r="H401" s="120"/>
      <c r="I401" s="120"/>
      <c r="J401" s="120"/>
      <c r="K401" s="128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</row>
    <row r="402" spans="2:21">
      <c r="B402" s="119"/>
      <c r="C402" s="120"/>
      <c r="D402" s="120"/>
      <c r="E402" s="120"/>
      <c r="F402" s="120"/>
      <c r="G402" s="120"/>
      <c r="H402" s="120"/>
      <c r="I402" s="120"/>
      <c r="J402" s="120"/>
      <c r="K402" s="128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</row>
    <row r="403" spans="2:21">
      <c r="B403" s="119"/>
      <c r="C403" s="120"/>
      <c r="D403" s="120"/>
      <c r="E403" s="120"/>
      <c r="F403" s="120"/>
      <c r="G403" s="120"/>
      <c r="H403" s="120"/>
      <c r="I403" s="120"/>
      <c r="J403" s="120"/>
      <c r="K403" s="128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</row>
    <row r="404" spans="2:21">
      <c r="B404" s="119"/>
      <c r="C404" s="120"/>
      <c r="D404" s="120"/>
      <c r="E404" s="120"/>
      <c r="F404" s="120"/>
      <c r="G404" s="120"/>
      <c r="H404" s="120"/>
      <c r="I404" s="120"/>
      <c r="J404" s="120"/>
      <c r="K404" s="128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</row>
    <row r="405" spans="2:21">
      <c r="B405" s="119"/>
      <c r="C405" s="120"/>
      <c r="D405" s="120"/>
      <c r="E405" s="120"/>
      <c r="F405" s="120"/>
      <c r="G405" s="120"/>
      <c r="H405" s="120"/>
      <c r="I405" s="120"/>
      <c r="J405" s="120"/>
      <c r="K405" s="128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</row>
    <row r="406" spans="2:21">
      <c r="B406" s="119"/>
      <c r="C406" s="120"/>
      <c r="D406" s="120"/>
      <c r="E406" s="120"/>
      <c r="F406" s="120"/>
      <c r="G406" s="120"/>
      <c r="H406" s="120"/>
      <c r="I406" s="120"/>
      <c r="J406" s="120"/>
      <c r="K406" s="128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</row>
    <row r="407" spans="2:21">
      <c r="B407" s="119"/>
      <c r="C407" s="120"/>
      <c r="D407" s="120"/>
      <c r="E407" s="120"/>
      <c r="F407" s="120"/>
      <c r="G407" s="120"/>
      <c r="H407" s="120"/>
      <c r="I407" s="120"/>
      <c r="J407" s="120"/>
      <c r="K407" s="128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</row>
    <row r="408" spans="2:21">
      <c r="B408" s="119"/>
      <c r="C408" s="120"/>
      <c r="D408" s="120"/>
      <c r="E408" s="120"/>
      <c r="F408" s="120"/>
      <c r="G408" s="120"/>
      <c r="H408" s="120"/>
      <c r="I408" s="120"/>
      <c r="J408" s="120"/>
      <c r="K408" s="128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</row>
    <row r="409" spans="2:21">
      <c r="B409" s="119"/>
      <c r="C409" s="120"/>
      <c r="D409" s="120"/>
      <c r="E409" s="120"/>
      <c r="F409" s="120"/>
      <c r="G409" s="120"/>
      <c r="H409" s="120"/>
      <c r="I409" s="120"/>
      <c r="J409" s="120"/>
      <c r="K409" s="128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</row>
    <row r="410" spans="2:21">
      <c r="B410" s="119"/>
      <c r="C410" s="120"/>
      <c r="D410" s="120"/>
      <c r="E410" s="120"/>
      <c r="F410" s="120"/>
      <c r="G410" s="120"/>
      <c r="H410" s="120"/>
      <c r="I410" s="120"/>
      <c r="J410" s="120"/>
      <c r="K410" s="128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</row>
    <row r="411" spans="2:21">
      <c r="B411" s="119"/>
      <c r="C411" s="120"/>
      <c r="D411" s="120"/>
      <c r="E411" s="120"/>
      <c r="F411" s="120"/>
      <c r="G411" s="120"/>
      <c r="H411" s="120"/>
      <c r="I411" s="120"/>
      <c r="J411" s="120"/>
      <c r="K411" s="128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</row>
    <row r="412" spans="2:21">
      <c r="B412" s="119"/>
      <c r="C412" s="120"/>
      <c r="D412" s="120"/>
      <c r="E412" s="120"/>
      <c r="F412" s="120"/>
      <c r="G412" s="120"/>
      <c r="H412" s="120"/>
      <c r="I412" s="120"/>
      <c r="J412" s="120"/>
      <c r="K412" s="128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</row>
    <row r="413" spans="2:21">
      <c r="B413" s="119"/>
      <c r="C413" s="120"/>
      <c r="D413" s="120"/>
      <c r="E413" s="120"/>
      <c r="F413" s="120"/>
      <c r="G413" s="120"/>
      <c r="H413" s="120"/>
      <c r="I413" s="120"/>
      <c r="J413" s="120"/>
      <c r="K413" s="128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</row>
    <row r="414" spans="2:21">
      <c r="B414" s="119"/>
      <c r="C414" s="120"/>
      <c r="D414" s="120"/>
      <c r="E414" s="120"/>
      <c r="F414" s="120"/>
      <c r="G414" s="120"/>
      <c r="H414" s="120"/>
      <c r="I414" s="120"/>
      <c r="J414" s="120"/>
      <c r="K414" s="128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</row>
    <row r="415" spans="2:21">
      <c r="B415" s="119"/>
      <c r="C415" s="120"/>
      <c r="D415" s="120"/>
      <c r="E415" s="120"/>
      <c r="F415" s="120"/>
      <c r="G415" s="120"/>
      <c r="H415" s="120"/>
      <c r="I415" s="120"/>
      <c r="J415" s="120"/>
      <c r="K415" s="128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</row>
    <row r="416" spans="2:21">
      <c r="B416" s="119"/>
      <c r="C416" s="120"/>
      <c r="D416" s="120"/>
      <c r="E416" s="120"/>
      <c r="F416" s="120"/>
      <c r="G416" s="120"/>
      <c r="H416" s="120"/>
      <c r="I416" s="120"/>
      <c r="J416" s="120"/>
      <c r="K416" s="128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</row>
    <row r="417" spans="2:21">
      <c r="B417" s="119"/>
      <c r="C417" s="120"/>
      <c r="D417" s="120"/>
      <c r="E417" s="120"/>
      <c r="F417" s="120"/>
      <c r="G417" s="120"/>
      <c r="H417" s="120"/>
      <c r="I417" s="120"/>
      <c r="J417" s="120"/>
      <c r="K417" s="128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</row>
    <row r="418" spans="2:21">
      <c r="B418" s="119"/>
      <c r="C418" s="120"/>
      <c r="D418" s="120"/>
      <c r="E418" s="120"/>
      <c r="F418" s="120"/>
      <c r="G418" s="120"/>
      <c r="H418" s="120"/>
      <c r="I418" s="120"/>
      <c r="J418" s="120"/>
      <c r="K418" s="128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</row>
    <row r="419" spans="2:21">
      <c r="B419" s="119"/>
      <c r="C419" s="120"/>
      <c r="D419" s="120"/>
      <c r="E419" s="120"/>
      <c r="F419" s="120"/>
      <c r="G419" s="120"/>
      <c r="H419" s="120"/>
      <c r="I419" s="120"/>
      <c r="J419" s="120"/>
      <c r="K419" s="128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</row>
    <row r="420" spans="2:21">
      <c r="B420" s="119"/>
      <c r="C420" s="120"/>
      <c r="D420" s="120"/>
      <c r="E420" s="120"/>
      <c r="F420" s="120"/>
      <c r="G420" s="120"/>
      <c r="H420" s="120"/>
      <c r="I420" s="120"/>
      <c r="J420" s="120"/>
      <c r="K420" s="128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</row>
    <row r="421" spans="2:21">
      <c r="B421" s="119"/>
      <c r="C421" s="120"/>
      <c r="D421" s="120"/>
      <c r="E421" s="120"/>
      <c r="F421" s="120"/>
      <c r="G421" s="120"/>
      <c r="H421" s="120"/>
      <c r="I421" s="120"/>
      <c r="J421" s="120"/>
      <c r="K421" s="128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</row>
    <row r="422" spans="2:21">
      <c r="B422" s="119"/>
      <c r="C422" s="120"/>
      <c r="D422" s="120"/>
      <c r="E422" s="120"/>
      <c r="F422" s="120"/>
      <c r="G422" s="120"/>
      <c r="H422" s="120"/>
      <c r="I422" s="120"/>
      <c r="J422" s="120"/>
      <c r="K422" s="128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</row>
    <row r="423" spans="2:21">
      <c r="B423" s="119"/>
      <c r="C423" s="120"/>
      <c r="D423" s="120"/>
      <c r="E423" s="120"/>
      <c r="F423" s="120"/>
      <c r="G423" s="120"/>
      <c r="H423" s="120"/>
      <c r="I423" s="120"/>
      <c r="J423" s="120"/>
      <c r="K423" s="128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</row>
    <row r="424" spans="2:21">
      <c r="B424" s="119"/>
      <c r="C424" s="120"/>
      <c r="D424" s="120"/>
      <c r="E424" s="120"/>
      <c r="F424" s="120"/>
      <c r="G424" s="120"/>
      <c r="H424" s="120"/>
      <c r="I424" s="120"/>
      <c r="J424" s="120"/>
      <c r="K424" s="128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</row>
    <row r="425" spans="2:21">
      <c r="B425" s="119"/>
      <c r="C425" s="120"/>
      <c r="D425" s="120"/>
      <c r="E425" s="120"/>
      <c r="F425" s="120"/>
      <c r="G425" s="120"/>
      <c r="H425" s="120"/>
      <c r="I425" s="120"/>
      <c r="J425" s="120"/>
      <c r="K425" s="128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</row>
    <row r="426" spans="2:21">
      <c r="B426" s="119"/>
      <c r="C426" s="120"/>
      <c r="D426" s="120"/>
      <c r="E426" s="120"/>
      <c r="F426" s="120"/>
      <c r="G426" s="120"/>
      <c r="H426" s="120"/>
      <c r="I426" s="120"/>
      <c r="J426" s="120"/>
      <c r="K426" s="128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</row>
    <row r="427" spans="2:21">
      <c r="B427" s="119"/>
      <c r="C427" s="120"/>
      <c r="D427" s="120"/>
      <c r="E427" s="120"/>
      <c r="F427" s="120"/>
      <c r="G427" s="120"/>
      <c r="H427" s="120"/>
      <c r="I427" s="120"/>
      <c r="J427" s="120"/>
      <c r="K427" s="128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</row>
    <row r="428" spans="2:21">
      <c r="B428" s="119"/>
      <c r="C428" s="120"/>
      <c r="D428" s="120"/>
      <c r="E428" s="120"/>
      <c r="F428" s="120"/>
      <c r="G428" s="120"/>
      <c r="H428" s="120"/>
      <c r="I428" s="120"/>
      <c r="J428" s="120"/>
      <c r="K428" s="128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</row>
    <row r="429" spans="2:21">
      <c r="B429" s="119"/>
      <c r="C429" s="120"/>
      <c r="D429" s="120"/>
      <c r="E429" s="120"/>
      <c r="F429" s="120"/>
      <c r="G429" s="120"/>
      <c r="H429" s="120"/>
      <c r="I429" s="120"/>
      <c r="J429" s="120"/>
      <c r="K429" s="128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</row>
    <row r="430" spans="2:21">
      <c r="B430" s="119"/>
      <c r="C430" s="120"/>
      <c r="D430" s="120"/>
      <c r="E430" s="120"/>
      <c r="F430" s="120"/>
      <c r="G430" s="120"/>
      <c r="H430" s="120"/>
      <c r="I430" s="120"/>
      <c r="J430" s="120"/>
      <c r="K430" s="128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</row>
    <row r="431" spans="2:21">
      <c r="B431" s="119"/>
      <c r="C431" s="120"/>
      <c r="D431" s="120"/>
      <c r="E431" s="120"/>
      <c r="F431" s="120"/>
      <c r="G431" s="120"/>
      <c r="H431" s="120"/>
      <c r="I431" s="120"/>
      <c r="J431" s="120"/>
      <c r="K431" s="128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</row>
    <row r="432" spans="2:21">
      <c r="B432" s="119"/>
      <c r="C432" s="120"/>
      <c r="D432" s="120"/>
      <c r="E432" s="120"/>
      <c r="F432" s="120"/>
      <c r="G432" s="120"/>
      <c r="H432" s="120"/>
      <c r="I432" s="120"/>
      <c r="J432" s="120"/>
      <c r="K432" s="128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</row>
    <row r="433" spans="2:21">
      <c r="B433" s="119"/>
      <c r="C433" s="120"/>
      <c r="D433" s="120"/>
      <c r="E433" s="120"/>
      <c r="F433" s="120"/>
      <c r="G433" s="120"/>
      <c r="H433" s="120"/>
      <c r="I433" s="120"/>
      <c r="J433" s="120"/>
      <c r="K433" s="128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</row>
    <row r="434" spans="2:21">
      <c r="B434" s="119"/>
      <c r="C434" s="120"/>
      <c r="D434" s="120"/>
      <c r="E434" s="120"/>
      <c r="F434" s="120"/>
      <c r="G434" s="120"/>
      <c r="H434" s="120"/>
      <c r="I434" s="120"/>
      <c r="J434" s="120"/>
      <c r="K434" s="128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</row>
    <row r="435" spans="2:21">
      <c r="B435" s="119"/>
      <c r="C435" s="120"/>
      <c r="D435" s="120"/>
      <c r="E435" s="120"/>
      <c r="F435" s="120"/>
      <c r="G435" s="120"/>
      <c r="H435" s="120"/>
      <c r="I435" s="120"/>
      <c r="J435" s="120"/>
      <c r="K435" s="128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</row>
    <row r="436" spans="2:21">
      <c r="B436" s="119"/>
      <c r="C436" s="120"/>
      <c r="D436" s="120"/>
      <c r="E436" s="120"/>
      <c r="F436" s="120"/>
      <c r="G436" s="120"/>
      <c r="H436" s="120"/>
      <c r="I436" s="120"/>
      <c r="J436" s="120"/>
      <c r="K436" s="128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</row>
    <row r="437" spans="2:21">
      <c r="B437" s="119"/>
      <c r="C437" s="120"/>
      <c r="D437" s="120"/>
      <c r="E437" s="120"/>
      <c r="F437" s="120"/>
      <c r="G437" s="120"/>
      <c r="H437" s="120"/>
      <c r="I437" s="120"/>
      <c r="J437" s="120"/>
      <c r="K437" s="128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</row>
    <row r="438" spans="2:21">
      <c r="B438" s="119"/>
      <c r="C438" s="120"/>
      <c r="D438" s="120"/>
      <c r="E438" s="120"/>
      <c r="F438" s="120"/>
      <c r="G438" s="120"/>
      <c r="H438" s="120"/>
      <c r="I438" s="120"/>
      <c r="J438" s="120"/>
      <c r="K438" s="128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</row>
    <row r="439" spans="2:21">
      <c r="B439" s="119"/>
      <c r="C439" s="120"/>
      <c r="D439" s="120"/>
      <c r="E439" s="120"/>
      <c r="F439" s="120"/>
      <c r="G439" s="120"/>
      <c r="H439" s="120"/>
      <c r="I439" s="120"/>
      <c r="J439" s="120"/>
      <c r="K439" s="128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</row>
    <row r="440" spans="2:21">
      <c r="B440" s="119"/>
      <c r="C440" s="120"/>
      <c r="D440" s="120"/>
      <c r="E440" s="120"/>
      <c r="F440" s="120"/>
      <c r="G440" s="120"/>
      <c r="H440" s="120"/>
      <c r="I440" s="120"/>
      <c r="J440" s="120"/>
      <c r="K440" s="128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</row>
    <row r="441" spans="2:21">
      <c r="B441" s="119"/>
      <c r="C441" s="120"/>
      <c r="D441" s="120"/>
      <c r="E441" s="120"/>
      <c r="F441" s="120"/>
      <c r="G441" s="120"/>
      <c r="H441" s="120"/>
      <c r="I441" s="120"/>
      <c r="J441" s="120"/>
      <c r="K441" s="128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</row>
    <row r="442" spans="2:21">
      <c r="B442" s="119"/>
      <c r="C442" s="120"/>
      <c r="D442" s="120"/>
      <c r="E442" s="120"/>
      <c r="F442" s="120"/>
      <c r="G442" s="120"/>
      <c r="H442" s="120"/>
      <c r="I442" s="120"/>
      <c r="J442" s="120"/>
      <c r="K442" s="128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</row>
    <row r="443" spans="2:21">
      <c r="B443" s="119"/>
      <c r="C443" s="120"/>
      <c r="D443" s="120"/>
      <c r="E443" s="120"/>
      <c r="F443" s="120"/>
      <c r="G443" s="120"/>
      <c r="H443" s="120"/>
      <c r="I443" s="120"/>
      <c r="J443" s="120"/>
      <c r="K443" s="128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</row>
    <row r="444" spans="2:21">
      <c r="B444" s="119"/>
      <c r="C444" s="120"/>
      <c r="D444" s="120"/>
      <c r="E444" s="120"/>
      <c r="F444" s="120"/>
      <c r="G444" s="120"/>
      <c r="H444" s="120"/>
      <c r="I444" s="120"/>
      <c r="J444" s="120"/>
      <c r="K444" s="128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</row>
    <row r="445" spans="2:21">
      <c r="B445" s="119"/>
      <c r="C445" s="120"/>
      <c r="D445" s="120"/>
      <c r="E445" s="120"/>
      <c r="F445" s="120"/>
      <c r="G445" s="120"/>
      <c r="H445" s="120"/>
      <c r="I445" s="120"/>
      <c r="J445" s="120"/>
      <c r="K445" s="128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</row>
    <row r="446" spans="2:21">
      <c r="B446" s="119"/>
      <c r="C446" s="120"/>
      <c r="D446" s="120"/>
      <c r="E446" s="120"/>
      <c r="F446" s="120"/>
      <c r="G446" s="120"/>
      <c r="H446" s="120"/>
      <c r="I446" s="120"/>
      <c r="J446" s="120"/>
      <c r="K446" s="128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</row>
    <row r="447" spans="2:21">
      <c r="B447" s="119"/>
      <c r="C447" s="120"/>
      <c r="D447" s="120"/>
      <c r="E447" s="120"/>
      <c r="F447" s="120"/>
      <c r="G447" s="120"/>
      <c r="H447" s="120"/>
      <c r="I447" s="120"/>
      <c r="J447" s="120"/>
      <c r="K447" s="128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</row>
    <row r="448" spans="2:21">
      <c r="B448" s="119"/>
      <c r="C448" s="120"/>
      <c r="D448" s="120"/>
      <c r="E448" s="120"/>
      <c r="F448" s="120"/>
      <c r="G448" s="120"/>
      <c r="H448" s="120"/>
      <c r="I448" s="120"/>
      <c r="J448" s="120"/>
      <c r="K448" s="128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</row>
    <row r="449" spans="2:21">
      <c r="B449" s="119"/>
      <c r="C449" s="120"/>
      <c r="D449" s="120"/>
      <c r="E449" s="120"/>
      <c r="F449" s="120"/>
      <c r="G449" s="120"/>
      <c r="H449" s="120"/>
      <c r="I449" s="120"/>
      <c r="J449" s="120"/>
      <c r="K449" s="128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</row>
    <row r="450" spans="2:21">
      <c r="B450" s="119"/>
      <c r="C450" s="120"/>
      <c r="D450" s="120"/>
      <c r="E450" s="120"/>
      <c r="F450" s="120"/>
      <c r="G450" s="120"/>
      <c r="H450" s="120"/>
      <c r="I450" s="120"/>
      <c r="J450" s="120"/>
      <c r="K450" s="128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</row>
    <row r="451" spans="2:21">
      <c r="B451" s="119"/>
      <c r="C451" s="120"/>
      <c r="D451" s="120"/>
      <c r="E451" s="120"/>
      <c r="F451" s="120"/>
      <c r="G451" s="120"/>
      <c r="H451" s="120"/>
      <c r="I451" s="120"/>
      <c r="J451" s="120"/>
      <c r="K451" s="128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</row>
    <row r="452" spans="2:21">
      <c r="B452" s="119"/>
      <c r="C452" s="120"/>
      <c r="D452" s="120"/>
      <c r="E452" s="120"/>
      <c r="F452" s="120"/>
      <c r="G452" s="120"/>
      <c r="H452" s="120"/>
      <c r="I452" s="120"/>
      <c r="J452" s="120"/>
      <c r="K452" s="128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</row>
    <row r="453" spans="2:21">
      <c r="B453" s="119"/>
      <c r="C453" s="120"/>
      <c r="D453" s="120"/>
      <c r="E453" s="120"/>
      <c r="F453" s="120"/>
      <c r="G453" s="120"/>
      <c r="H453" s="120"/>
      <c r="I453" s="120"/>
      <c r="J453" s="120"/>
      <c r="K453" s="128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</row>
    <row r="454" spans="2:21">
      <c r="B454" s="119"/>
      <c r="C454" s="120"/>
      <c r="D454" s="120"/>
      <c r="E454" s="120"/>
      <c r="F454" s="120"/>
      <c r="G454" s="120"/>
      <c r="H454" s="120"/>
      <c r="I454" s="120"/>
      <c r="J454" s="120"/>
      <c r="K454" s="128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</row>
    <row r="455" spans="2:21">
      <c r="B455" s="119"/>
      <c r="C455" s="120"/>
      <c r="D455" s="120"/>
      <c r="E455" s="120"/>
      <c r="F455" s="120"/>
      <c r="G455" s="120"/>
      <c r="H455" s="120"/>
      <c r="I455" s="120"/>
      <c r="J455" s="120"/>
      <c r="K455" s="128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</row>
    <row r="456" spans="2:21">
      <c r="B456" s="119"/>
      <c r="C456" s="120"/>
      <c r="D456" s="120"/>
      <c r="E456" s="120"/>
      <c r="F456" s="120"/>
      <c r="G456" s="120"/>
      <c r="H456" s="120"/>
      <c r="I456" s="120"/>
      <c r="J456" s="120"/>
      <c r="K456" s="128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</row>
    <row r="457" spans="2:21">
      <c r="B457" s="119"/>
      <c r="C457" s="120"/>
      <c r="D457" s="120"/>
      <c r="E457" s="120"/>
      <c r="F457" s="120"/>
      <c r="G457" s="120"/>
      <c r="H457" s="120"/>
      <c r="I457" s="120"/>
      <c r="J457" s="120"/>
      <c r="K457" s="128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</row>
    <row r="458" spans="2:21">
      <c r="B458" s="119"/>
      <c r="C458" s="120"/>
      <c r="D458" s="120"/>
      <c r="E458" s="120"/>
      <c r="F458" s="120"/>
      <c r="G458" s="120"/>
      <c r="H458" s="120"/>
      <c r="I458" s="120"/>
      <c r="J458" s="120"/>
      <c r="K458" s="128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</row>
    <row r="459" spans="2:21">
      <c r="B459" s="119"/>
      <c r="C459" s="120"/>
      <c r="D459" s="120"/>
      <c r="E459" s="120"/>
      <c r="F459" s="120"/>
      <c r="G459" s="120"/>
      <c r="H459" s="120"/>
      <c r="I459" s="120"/>
      <c r="J459" s="120"/>
      <c r="K459" s="128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</row>
    <row r="460" spans="2:21">
      <c r="B460" s="119"/>
      <c r="C460" s="120"/>
      <c r="D460" s="120"/>
      <c r="E460" s="120"/>
      <c r="F460" s="120"/>
      <c r="G460" s="120"/>
      <c r="H460" s="120"/>
      <c r="I460" s="120"/>
      <c r="J460" s="120"/>
      <c r="K460" s="128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</row>
    <row r="461" spans="2:21">
      <c r="B461" s="119"/>
      <c r="C461" s="120"/>
      <c r="D461" s="120"/>
      <c r="E461" s="120"/>
      <c r="F461" s="120"/>
      <c r="G461" s="120"/>
      <c r="H461" s="120"/>
      <c r="I461" s="120"/>
      <c r="J461" s="120"/>
      <c r="K461" s="128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</row>
    <row r="462" spans="2:21">
      <c r="B462" s="119"/>
      <c r="C462" s="120"/>
      <c r="D462" s="120"/>
      <c r="E462" s="120"/>
      <c r="F462" s="120"/>
      <c r="G462" s="120"/>
      <c r="H462" s="120"/>
      <c r="I462" s="120"/>
      <c r="J462" s="120"/>
      <c r="K462" s="128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</row>
    <row r="463" spans="2:21">
      <c r="B463" s="119"/>
      <c r="C463" s="120"/>
      <c r="D463" s="120"/>
      <c r="E463" s="120"/>
      <c r="F463" s="120"/>
      <c r="G463" s="120"/>
      <c r="H463" s="120"/>
      <c r="I463" s="120"/>
      <c r="J463" s="120"/>
      <c r="K463" s="128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</row>
    <row r="464" spans="2:21">
      <c r="B464" s="119"/>
      <c r="C464" s="120"/>
      <c r="D464" s="120"/>
      <c r="E464" s="120"/>
      <c r="F464" s="120"/>
      <c r="G464" s="120"/>
      <c r="H464" s="120"/>
      <c r="I464" s="120"/>
      <c r="J464" s="120"/>
      <c r="K464" s="128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</row>
    <row r="465" spans="2:21">
      <c r="B465" s="119"/>
      <c r="C465" s="120"/>
      <c r="D465" s="120"/>
      <c r="E465" s="120"/>
      <c r="F465" s="120"/>
      <c r="G465" s="120"/>
      <c r="H465" s="120"/>
      <c r="I465" s="120"/>
      <c r="J465" s="120"/>
      <c r="K465" s="128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</row>
    <row r="466" spans="2:21">
      <c r="B466" s="119"/>
      <c r="C466" s="120"/>
      <c r="D466" s="120"/>
      <c r="E466" s="120"/>
      <c r="F466" s="120"/>
      <c r="G466" s="120"/>
      <c r="H466" s="120"/>
      <c r="I466" s="120"/>
      <c r="J466" s="120"/>
      <c r="K466" s="128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</row>
    <row r="467" spans="2:21">
      <c r="B467" s="119"/>
      <c r="C467" s="120"/>
      <c r="D467" s="120"/>
      <c r="E467" s="120"/>
      <c r="F467" s="120"/>
      <c r="G467" s="120"/>
      <c r="H467" s="120"/>
      <c r="I467" s="120"/>
      <c r="J467" s="120"/>
      <c r="K467" s="128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</row>
    <row r="468" spans="2:21">
      <c r="B468" s="119"/>
      <c r="C468" s="120"/>
      <c r="D468" s="120"/>
      <c r="E468" s="120"/>
      <c r="F468" s="120"/>
      <c r="G468" s="120"/>
      <c r="H468" s="120"/>
      <c r="I468" s="120"/>
      <c r="J468" s="120"/>
      <c r="K468" s="128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</row>
    <row r="469" spans="2:21">
      <c r="B469" s="119"/>
      <c r="C469" s="120"/>
      <c r="D469" s="120"/>
      <c r="E469" s="120"/>
      <c r="F469" s="120"/>
      <c r="G469" s="120"/>
      <c r="H469" s="120"/>
      <c r="I469" s="120"/>
      <c r="J469" s="120"/>
      <c r="K469" s="128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</row>
    <row r="470" spans="2:21">
      <c r="B470" s="119"/>
      <c r="C470" s="120"/>
      <c r="D470" s="120"/>
      <c r="E470" s="120"/>
      <c r="F470" s="120"/>
      <c r="G470" s="120"/>
      <c r="H470" s="120"/>
      <c r="I470" s="120"/>
      <c r="J470" s="120"/>
      <c r="K470" s="128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</row>
    <row r="471" spans="2:21">
      <c r="B471" s="119"/>
      <c r="C471" s="120"/>
      <c r="D471" s="120"/>
      <c r="E471" s="120"/>
      <c r="F471" s="120"/>
      <c r="G471" s="120"/>
      <c r="H471" s="120"/>
      <c r="I471" s="120"/>
      <c r="J471" s="120"/>
      <c r="K471" s="128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</row>
    <row r="472" spans="2:21">
      <c r="B472" s="119"/>
      <c r="C472" s="120"/>
      <c r="D472" s="120"/>
      <c r="E472" s="120"/>
      <c r="F472" s="120"/>
      <c r="G472" s="120"/>
      <c r="H472" s="120"/>
      <c r="I472" s="120"/>
      <c r="J472" s="120"/>
      <c r="K472" s="128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</row>
    <row r="473" spans="2:21">
      <c r="B473" s="119"/>
      <c r="C473" s="120"/>
      <c r="D473" s="120"/>
      <c r="E473" s="120"/>
      <c r="F473" s="120"/>
      <c r="G473" s="120"/>
      <c r="H473" s="120"/>
      <c r="I473" s="120"/>
      <c r="J473" s="120"/>
      <c r="K473" s="128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</row>
    <row r="474" spans="2:21">
      <c r="B474" s="119"/>
      <c r="C474" s="120"/>
      <c r="D474" s="120"/>
      <c r="E474" s="120"/>
      <c r="F474" s="120"/>
      <c r="G474" s="120"/>
      <c r="H474" s="120"/>
      <c r="I474" s="120"/>
      <c r="J474" s="120"/>
      <c r="K474" s="128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</row>
    <row r="475" spans="2:21">
      <c r="B475" s="119"/>
      <c r="C475" s="120"/>
      <c r="D475" s="120"/>
      <c r="E475" s="120"/>
      <c r="F475" s="120"/>
      <c r="G475" s="120"/>
      <c r="H475" s="120"/>
      <c r="I475" s="120"/>
      <c r="J475" s="120"/>
      <c r="K475" s="128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</row>
    <row r="476" spans="2:21">
      <c r="B476" s="119"/>
      <c r="C476" s="120"/>
      <c r="D476" s="120"/>
      <c r="E476" s="120"/>
      <c r="F476" s="120"/>
      <c r="G476" s="120"/>
      <c r="H476" s="120"/>
      <c r="I476" s="120"/>
      <c r="J476" s="120"/>
      <c r="K476" s="128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</row>
    <row r="477" spans="2:21">
      <c r="B477" s="119"/>
      <c r="C477" s="120"/>
      <c r="D477" s="120"/>
      <c r="E477" s="120"/>
      <c r="F477" s="120"/>
      <c r="G477" s="120"/>
      <c r="H477" s="120"/>
      <c r="I477" s="120"/>
      <c r="J477" s="120"/>
      <c r="K477" s="128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</row>
    <row r="478" spans="2:21">
      <c r="B478" s="119"/>
      <c r="C478" s="120"/>
      <c r="D478" s="120"/>
      <c r="E478" s="120"/>
      <c r="F478" s="120"/>
      <c r="G478" s="120"/>
      <c r="H478" s="120"/>
      <c r="I478" s="120"/>
      <c r="J478" s="120"/>
      <c r="K478" s="128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</row>
    <row r="479" spans="2:21">
      <c r="B479" s="119"/>
      <c r="C479" s="120"/>
      <c r="D479" s="120"/>
      <c r="E479" s="120"/>
      <c r="F479" s="120"/>
      <c r="G479" s="120"/>
      <c r="H479" s="120"/>
      <c r="I479" s="120"/>
      <c r="J479" s="120"/>
      <c r="K479" s="128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</row>
    <row r="480" spans="2:21">
      <c r="B480" s="119"/>
      <c r="C480" s="120"/>
      <c r="D480" s="120"/>
      <c r="E480" s="120"/>
      <c r="F480" s="120"/>
      <c r="G480" s="120"/>
      <c r="H480" s="120"/>
      <c r="I480" s="120"/>
      <c r="J480" s="120"/>
      <c r="K480" s="128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</row>
    <row r="481" spans="2:21">
      <c r="B481" s="119"/>
      <c r="C481" s="120"/>
      <c r="D481" s="120"/>
      <c r="E481" s="120"/>
      <c r="F481" s="120"/>
      <c r="G481" s="120"/>
      <c r="H481" s="120"/>
      <c r="I481" s="120"/>
      <c r="J481" s="120"/>
      <c r="K481" s="128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</row>
    <row r="482" spans="2:21">
      <c r="B482" s="119"/>
      <c r="C482" s="120"/>
      <c r="D482" s="120"/>
      <c r="E482" s="120"/>
      <c r="F482" s="120"/>
      <c r="G482" s="120"/>
      <c r="H482" s="120"/>
      <c r="I482" s="120"/>
      <c r="J482" s="120"/>
      <c r="K482" s="128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</row>
    <row r="483" spans="2:21">
      <c r="B483" s="119"/>
      <c r="C483" s="120"/>
      <c r="D483" s="120"/>
      <c r="E483" s="120"/>
      <c r="F483" s="120"/>
      <c r="G483" s="120"/>
      <c r="H483" s="120"/>
      <c r="I483" s="120"/>
      <c r="J483" s="120"/>
      <c r="K483" s="128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</row>
    <row r="484" spans="2:21">
      <c r="B484" s="119"/>
      <c r="C484" s="120"/>
      <c r="D484" s="120"/>
      <c r="E484" s="120"/>
      <c r="F484" s="120"/>
      <c r="G484" s="120"/>
      <c r="H484" s="120"/>
      <c r="I484" s="120"/>
      <c r="J484" s="120"/>
      <c r="K484" s="128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</row>
    <row r="485" spans="2:21">
      <c r="B485" s="119"/>
      <c r="C485" s="120"/>
      <c r="D485" s="120"/>
      <c r="E485" s="120"/>
      <c r="F485" s="120"/>
      <c r="G485" s="120"/>
      <c r="H485" s="120"/>
      <c r="I485" s="120"/>
      <c r="J485" s="120"/>
      <c r="K485" s="128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</row>
    <row r="486" spans="2:21">
      <c r="B486" s="119"/>
      <c r="C486" s="120"/>
      <c r="D486" s="120"/>
      <c r="E486" s="120"/>
      <c r="F486" s="120"/>
      <c r="G486" s="120"/>
      <c r="H486" s="120"/>
      <c r="I486" s="120"/>
      <c r="J486" s="120"/>
      <c r="K486" s="128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</row>
    <row r="487" spans="2:21">
      <c r="B487" s="119"/>
      <c r="C487" s="120"/>
      <c r="D487" s="120"/>
      <c r="E487" s="120"/>
      <c r="F487" s="120"/>
      <c r="G487" s="120"/>
      <c r="H487" s="120"/>
      <c r="I487" s="120"/>
      <c r="J487" s="120"/>
      <c r="K487" s="128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</row>
    <row r="488" spans="2:21">
      <c r="B488" s="119"/>
      <c r="C488" s="120"/>
      <c r="D488" s="120"/>
      <c r="E488" s="120"/>
      <c r="F488" s="120"/>
      <c r="G488" s="120"/>
      <c r="H488" s="120"/>
      <c r="I488" s="120"/>
      <c r="J488" s="120"/>
      <c r="K488" s="128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</row>
    <row r="489" spans="2:21">
      <c r="B489" s="119"/>
      <c r="C489" s="120"/>
      <c r="D489" s="120"/>
      <c r="E489" s="120"/>
      <c r="F489" s="120"/>
      <c r="G489" s="120"/>
      <c r="H489" s="120"/>
      <c r="I489" s="120"/>
      <c r="J489" s="120"/>
      <c r="K489" s="128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</row>
    <row r="490" spans="2:21">
      <c r="B490" s="119"/>
      <c r="C490" s="120"/>
      <c r="D490" s="120"/>
      <c r="E490" s="120"/>
      <c r="F490" s="120"/>
      <c r="G490" s="120"/>
      <c r="H490" s="120"/>
      <c r="I490" s="120"/>
      <c r="J490" s="120"/>
      <c r="K490" s="128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</row>
    <row r="491" spans="2:21">
      <c r="B491" s="119"/>
      <c r="C491" s="120"/>
      <c r="D491" s="120"/>
      <c r="E491" s="120"/>
      <c r="F491" s="120"/>
      <c r="G491" s="120"/>
      <c r="H491" s="120"/>
      <c r="I491" s="120"/>
      <c r="J491" s="120"/>
      <c r="K491" s="128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</row>
    <row r="492" spans="2:21">
      <c r="B492" s="119"/>
      <c r="C492" s="120"/>
      <c r="D492" s="120"/>
      <c r="E492" s="120"/>
      <c r="F492" s="120"/>
      <c r="G492" s="120"/>
      <c r="H492" s="120"/>
      <c r="I492" s="120"/>
      <c r="J492" s="120"/>
      <c r="K492" s="128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</row>
    <row r="493" spans="2:21">
      <c r="B493" s="119"/>
      <c r="C493" s="120"/>
      <c r="D493" s="120"/>
      <c r="E493" s="120"/>
      <c r="F493" s="120"/>
      <c r="G493" s="120"/>
      <c r="H493" s="120"/>
      <c r="I493" s="120"/>
      <c r="J493" s="120"/>
      <c r="K493" s="128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</row>
    <row r="494" spans="2:21">
      <c r="B494" s="119"/>
      <c r="C494" s="120"/>
      <c r="D494" s="120"/>
      <c r="E494" s="120"/>
      <c r="F494" s="120"/>
      <c r="G494" s="120"/>
      <c r="H494" s="120"/>
      <c r="I494" s="120"/>
      <c r="J494" s="120"/>
      <c r="K494" s="128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</row>
    <row r="495" spans="2:21">
      <c r="B495" s="119"/>
      <c r="C495" s="120"/>
      <c r="D495" s="120"/>
      <c r="E495" s="120"/>
      <c r="F495" s="120"/>
      <c r="G495" s="120"/>
      <c r="H495" s="120"/>
      <c r="I495" s="120"/>
      <c r="J495" s="120"/>
      <c r="K495" s="128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</row>
    <row r="496" spans="2:21">
      <c r="B496" s="119"/>
      <c r="C496" s="120"/>
      <c r="D496" s="120"/>
      <c r="E496" s="120"/>
      <c r="F496" s="120"/>
      <c r="G496" s="120"/>
      <c r="H496" s="120"/>
      <c r="I496" s="120"/>
      <c r="J496" s="120"/>
      <c r="K496" s="128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</row>
    <row r="497" spans="2:21">
      <c r="B497" s="119"/>
      <c r="C497" s="120"/>
      <c r="D497" s="120"/>
      <c r="E497" s="120"/>
      <c r="F497" s="120"/>
      <c r="G497" s="120"/>
      <c r="H497" s="120"/>
      <c r="I497" s="120"/>
      <c r="J497" s="120"/>
      <c r="K497" s="128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</row>
    <row r="498" spans="2:21">
      <c r="B498" s="119"/>
      <c r="C498" s="120"/>
      <c r="D498" s="120"/>
      <c r="E498" s="120"/>
      <c r="F498" s="120"/>
      <c r="G498" s="120"/>
      <c r="H498" s="120"/>
      <c r="I498" s="120"/>
      <c r="J498" s="120"/>
      <c r="K498" s="128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</row>
    <row r="499" spans="2:21">
      <c r="B499" s="119"/>
      <c r="C499" s="120"/>
      <c r="D499" s="120"/>
      <c r="E499" s="120"/>
      <c r="F499" s="120"/>
      <c r="G499" s="120"/>
      <c r="H499" s="120"/>
      <c r="I499" s="120"/>
      <c r="J499" s="120"/>
      <c r="K499" s="128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</row>
    <row r="500" spans="2:21">
      <c r="B500" s="119"/>
      <c r="C500" s="120"/>
      <c r="D500" s="120"/>
      <c r="E500" s="120"/>
      <c r="F500" s="120"/>
      <c r="G500" s="120"/>
      <c r="H500" s="120"/>
      <c r="I500" s="120"/>
      <c r="J500" s="120"/>
      <c r="K500" s="128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</row>
    <row r="501" spans="2:21">
      <c r="B501" s="119"/>
      <c r="C501" s="120"/>
      <c r="D501" s="120"/>
      <c r="E501" s="120"/>
      <c r="F501" s="120"/>
      <c r="G501" s="120"/>
      <c r="H501" s="120"/>
      <c r="I501" s="120"/>
      <c r="J501" s="120"/>
      <c r="K501" s="128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</row>
    <row r="502" spans="2:21">
      <c r="B502" s="119"/>
      <c r="C502" s="120"/>
      <c r="D502" s="120"/>
      <c r="E502" s="120"/>
      <c r="F502" s="120"/>
      <c r="G502" s="120"/>
      <c r="H502" s="120"/>
      <c r="I502" s="120"/>
      <c r="J502" s="120"/>
      <c r="K502" s="128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</row>
    <row r="503" spans="2:21">
      <c r="B503" s="119"/>
      <c r="C503" s="120"/>
      <c r="D503" s="120"/>
      <c r="E503" s="120"/>
      <c r="F503" s="120"/>
      <c r="G503" s="120"/>
      <c r="H503" s="120"/>
      <c r="I503" s="120"/>
      <c r="J503" s="120"/>
      <c r="K503" s="128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</row>
    <row r="504" spans="2:21">
      <c r="B504" s="119"/>
      <c r="C504" s="120"/>
      <c r="D504" s="120"/>
      <c r="E504" s="120"/>
      <c r="F504" s="120"/>
      <c r="G504" s="120"/>
      <c r="H504" s="120"/>
      <c r="I504" s="120"/>
      <c r="J504" s="120"/>
      <c r="K504" s="128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</row>
    <row r="505" spans="2:21">
      <c r="B505" s="119"/>
      <c r="C505" s="120"/>
      <c r="D505" s="120"/>
      <c r="E505" s="120"/>
      <c r="F505" s="120"/>
      <c r="G505" s="120"/>
      <c r="H505" s="120"/>
      <c r="I505" s="120"/>
      <c r="J505" s="120"/>
      <c r="K505" s="128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</row>
    <row r="506" spans="2:21">
      <c r="B506" s="119"/>
      <c r="C506" s="120"/>
      <c r="D506" s="120"/>
      <c r="E506" s="120"/>
      <c r="F506" s="120"/>
      <c r="G506" s="120"/>
      <c r="H506" s="120"/>
      <c r="I506" s="120"/>
      <c r="J506" s="120"/>
      <c r="K506" s="128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</row>
    <row r="507" spans="2:21">
      <c r="B507" s="119"/>
      <c r="C507" s="120"/>
      <c r="D507" s="120"/>
      <c r="E507" s="120"/>
      <c r="F507" s="120"/>
      <c r="G507" s="120"/>
      <c r="H507" s="120"/>
      <c r="I507" s="120"/>
      <c r="J507" s="120"/>
      <c r="K507" s="128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</row>
    <row r="508" spans="2:21">
      <c r="B508" s="119"/>
      <c r="C508" s="120"/>
      <c r="D508" s="120"/>
      <c r="E508" s="120"/>
      <c r="F508" s="120"/>
      <c r="G508" s="120"/>
      <c r="H508" s="120"/>
      <c r="I508" s="120"/>
      <c r="J508" s="120"/>
      <c r="K508" s="128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</row>
    <row r="509" spans="2:21">
      <c r="B509" s="119"/>
      <c r="C509" s="120"/>
      <c r="D509" s="120"/>
      <c r="E509" s="120"/>
      <c r="F509" s="120"/>
      <c r="G509" s="120"/>
      <c r="H509" s="120"/>
      <c r="I509" s="120"/>
      <c r="J509" s="120"/>
      <c r="K509" s="128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</row>
    <row r="510" spans="2:21">
      <c r="B510" s="119"/>
      <c r="C510" s="120"/>
      <c r="D510" s="120"/>
      <c r="E510" s="120"/>
      <c r="F510" s="120"/>
      <c r="G510" s="120"/>
      <c r="H510" s="120"/>
      <c r="I510" s="120"/>
      <c r="J510" s="120"/>
      <c r="K510" s="128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</row>
    <row r="511" spans="2:21">
      <c r="B511" s="119"/>
      <c r="C511" s="120"/>
      <c r="D511" s="120"/>
      <c r="E511" s="120"/>
      <c r="F511" s="120"/>
      <c r="G511" s="120"/>
      <c r="H511" s="120"/>
      <c r="I511" s="120"/>
      <c r="J511" s="120"/>
      <c r="K511" s="128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</row>
    <row r="512" spans="2:21">
      <c r="B512" s="119"/>
      <c r="C512" s="120"/>
      <c r="D512" s="120"/>
      <c r="E512" s="120"/>
      <c r="F512" s="120"/>
      <c r="G512" s="120"/>
      <c r="H512" s="120"/>
      <c r="I512" s="120"/>
      <c r="J512" s="120"/>
      <c r="K512" s="128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</row>
    <row r="513" spans="2:21">
      <c r="B513" s="119"/>
      <c r="C513" s="120"/>
      <c r="D513" s="120"/>
      <c r="E513" s="120"/>
      <c r="F513" s="120"/>
      <c r="G513" s="120"/>
      <c r="H513" s="120"/>
      <c r="I513" s="120"/>
      <c r="J513" s="120"/>
      <c r="K513" s="128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</row>
    <row r="514" spans="2:21">
      <c r="B514" s="119"/>
      <c r="C514" s="120"/>
      <c r="D514" s="120"/>
      <c r="E514" s="120"/>
      <c r="F514" s="120"/>
      <c r="G514" s="120"/>
      <c r="H514" s="120"/>
      <c r="I514" s="120"/>
      <c r="J514" s="120"/>
      <c r="K514" s="128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</row>
    <row r="515" spans="2:21">
      <c r="B515" s="119"/>
      <c r="C515" s="120"/>
      <c r="D515" s="120"/>
      <c r="E515" s="120"/>
      <c r="F515" s="120"/>
      <c r="G515" s="120"/>
      <c r="H515" s="120"/>
      <c r="I515" s="120"/>
      <c r="J515" s="120"/>
      <c r="K515" s="128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</row>
    <row r="516" spans="2:21">
      <c r="B516" s="119"/>
      <c r="C516" s="120"/>
      <c r="D516" s="120"/>
      <c r="E516" s="120"/>
      <c r="F516" s="120"/>
      <c r="G516" s="120"/>
      <c r="H516" s="120"/>
      <c r="I516" s="120"/>
      <c r="J516" s="120"/>
      <c r="K516" s="128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</row>
    <row r="517" spans="2:21">
      <c r="B517" s="119"/>
      <c r="C517" s="120"/>
      <c r="D517" s="120"/>
      <c r="E517" s="120"/>
      <c r="F517" s="120"/>
      <c r="G517" s="120"/>
      <c r="H517" s="120"/>
      <c r="I517" s="120"/>
      <c r="J517" s="120"/>
      <c r="K517" s="128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</row>
    <row r="518" spans="2:21">
      <c r="B518" s="119"/>
      <c r="C518" s="120"/>
      <c r="D518" s="120"/>
      <c r="E518" s="120"/>
      <c r="F518" s="120"/>
      <c r="G518" s="120"/>
      <c r="H518" s="120"/>
      <c r="I518" s="120"/>
      <c r="J518" s="120"/>
      <c r="K518" s="128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</row>
    <row r="519" spans="2:21">
      <c r="B519" s="119"/>
      <c r="C519" s="120"/>
      <c r="D519" s="120"/>
      <c r="E519" s="120"/>
      <c r="F519" s="120"/>
      <c r="G519" s="120"/>
      <c r="H519" s="120"/>
      <c r="I519" s="120"/>
      <c r="J519" s="120"/>
      <c r="K519" s="128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</row>
    <row r="520" spans="2:21">
      <c r="B520" s="119"/>
      <c r="C520" s="120"/>
      <c r="D520" s="120"/>
      <c r="E520" s="120"/>
      <c r="F520" s="120"/>
      <c r="G520" s="120"/>
      <c r="H520" s="120"/>
      <c r="I520" s="120"/>
      <c r="J520" s="120"/>
      <c r="K520" s="128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</row>
    <row r="521" spans="2:21">
      <c r="B521" s="119"/>
      <c r="C521" s="120"/>
      <c r="D521" s="120"/>
      <c r="E521" s="120"/>
      <c r="F521" s="120"/>
      <c r="G521" s="120"/>
      <c r="H521" s="120"/>
      <c r="I521" s="120"/>
      <c r="J521" s="120"/>
      <c r="K521" s="128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</row>
    <row r="522" spans="2:21">
      <c r="B522" s="119"/>
      <c r="C522" s="120"/>
      <c r="D522" s="120"/>
      <c r="E522" s="120"/>
      <c r="F522" s="120"/>
      <c r="G522" s="120"/>
      <c r="H522" s="120"/>
      <c r="I522" s="120"/>
      <c r="J522" s="120"/>
      <c r="K522" s="128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</row>
    <row r="523" spans="2:21">
      <c r="B523" s="119"/>
      <c r="C523" s="120"/>
      <c r="D523" s="120"/>
      <c r="E523" s="120"/>
      <c r="F523" s="120"/>
      <c r="G523" s="120"/>
      <c r="H523" s="120"/>
      <c r="I523" s="120"/>
      <c r="J523" s="120"/>
      <c r="K523" s="128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</row>
    <row r="524" spans="2:21">
      <c r="B524" s="119"/>
      <c r="C524" s="120"/>
      <c r="D524" s="120"/>
      <c r="E524" s="120"/>
      <c r="F524" s="120"/>
      <c r="G524" s="120"/>
      <c r="H524" s="120"/>
      <c r="I524" s="120"/>
      <c r="J524" s="120"/>
      <c r="K524" s="128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</row>
    <row r="525" spans="2:21">
      <c r="B525" s="119"/>
      <c r="C525" s="120"/>
      <c r="D525" s="120"/>
      <c r="E525" s="120"/>
      <c r="F525" s="120"/>
      <c r="G525" s="120"/>
      <c r="H525" s="120"/>
      <c r="I525" s="120"/>
      <c r="J525" s="120"/>
      <c r="K525" s="128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</row>
    <row r="526" spans="2:21">
      <c r="B526" s="119"/>
      <c r="C526" s="120"/>
      <c r="D526" s="120"/>
      <c r="E526" s="120"/>
      <c r="F526" s="120"/>
      <c r="G526" s="120"/>
      <c r="H526" s="120"/>
      <c r="I526" s="120"/>
      <c r="J526" s="120"/>
      <c r="K526" s="128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</row>
    <row r="527" spans="2:21">
      <c r="B527" s="119"/>
      <c r="C527" s="120"/>
      <c r="D527" s="120"/>
      <c r="E527" s="120"/>
      <c r="F527" s="120"/>
      <c r="G527" s="120"/>
      <c r="H527" s="120"/>
      <c r="I527" s="120"/>
      <c r="J527" s="120"/>
      <c r="K527" s="128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</row>
    <row r="528" spans="2:21">
      <c r="B528" s="119"/>
      <c r="C528" s="120"/>
      <c r="D528" s="120"/>
      <c r="E528" s="120"/>
      <c r="F528" s="120"/>
      <c r="G528" s="120"/>
      <c r="H528" s="120"/>
      <c r="I528" s="120"/>
      <c r="J528" s="120"/>
      <c r="K528" s="128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</row>
    <row r="529" spans="2:21">
      <c r="B529" s="119"/>
      <c r="C529" s="120"/>
      <c r="D529" s="120"/>
      <c r="E529" s="120"/>
      <c r="F529" s="120"/>
      <c r="G529" s="120"/>
      <c r="H529" s="120"/>
      <c r="I529" s="120"/>
      <c r="J529" s="120"/>
      <c r="K529" s="128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</row>
    <row r="530" spans="2:21">
      <c r="B530" s="119"/>
      <c r="C530" s="120"/>
      <c r="D530" s="120"/>
      <c r="E530" s="120"/>
      <c r="F530" s="120"/>
      <c r="G530" s="120"/>
      <c r="H530" s="120"/>
      <c r="I530" s="120"/>
      <c r="J530" s="120"/>
      <c r="K530" s="128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</row>
    <row r="531" spans="2:21">
      <c r="B531" s="119"/>
      <c r="C531" s="120"/>
      <c r="D531" s="120"/>
      <c r="E531" s="120"/>
      <c r="F531" s="120"/>
      <c r="G531" s="120"/>
      <c r="H531" s="120"/>
      <c r="I531" s="120"/>
      <c r="J531" s="120"/>
      <c r="K531" s="128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</row>
    <row r="532" spans="2:21">
      <c r="B532" s="119"/>
      <c r="C532" s="120"/>
      <c r="D532" s="120"/>
      <c r="E532" s="120"/>
      <c r="F532" s="120"/>
      <c r="G532" s="120"/>
      <c r="H532" s="120"/>
      <c r="I532" s="120"/>
      <c r="J532" s="120"/>
      <c r="K532" s="128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</row>
    <row r="533" spans="2:21">
      <c r="B533" s="119"/>
      <c r="C533" s="120"/>
      <c r="D533" s="120"/>
      <c r="E533" s="120"/>
      <c r="F533" s="120"/>
      <c r="G533" s="120"/>
      <c r="H533" s="120"/>
      <c r="I533" s="120"/>
      <c r="J533" s="120"/>
      <c r="K533" s="128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</row>
    <row r="534" spans="2:21">
      <c r="B534" s="119"/>
      <c r="C534" s="120"/>
      <c r="D534" s="120"/>
      <c r="E534" s="120"/>
      <c r="F534" s="120"/>
      <c r="G534" s="120"/>
      <c r="H534" s="120"/>
      <c r="I534" s="120"/>
      <c r="J534" s="120"/>
      <c r="K534" s="128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</row>
    <row r="535" spans="2:21">
      <c r="B535" s="119"/>
      <c r="C535" s="120"/>
      <c r="D535" s="120"/>
      <c r="E535" s="120"/>
      <c r="F535" s="120"/>
      <c r="G535" s="120"/>
      <c r="H535" s="120"/>
      <c r="I535" s="120"/>
      <c r="J535" s="120"/>
      <c r="K535" s="128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</row>
    <row r="536" spans="2:21">
      <c r="B536" s="119"/>
      <c r="C536" s="120"/>
      <c r="D536" s="120"/>
      <c r="E536" s="120"/>
      <c r="F536" s="120"/>
      <c r="G536" s="120"/>
      <c r="H536" s="120"/>
      <c r="I536" s="120"/>
      <c r="J536" s="120"/>
      <c r="K536" s="128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</row>
    <row r="537" spans="2:21">
      <c r="B537" s="119"/>
      <c r="C537" s="120"/>
      <c r="D537" s="120"/>
      <c r="E537" s="120"/>
      <c r="F537" s="120"/>
      <c r="G537" s="120"/>
      <c r="H537" s="120"/>
      <c r="I537" s="120"/>
      <c r="J537" s="120"/>
      <c r="K537" s="128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</row>
    <row r="538" spans="2:21">
      <c r="B538" s="119"/>
      <c r="C538" s="120"/>
      <c r="D538" s="120"/>
      <c r="E538" s="120"/>
      <c r="F538" s="120"/>
      <c r="G538" s="120"/>
      <c r="H538" s="120"/>
      <c r="I538" s="120"/>
      <c r="J538" s="120"/>
      <c r="K538" s="128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</row>
    <row r="539" spans="2:21">
      <c r="B539" s="119"/>
      <c r="C539" s="120"/>
      <c r="D539" s="120"/>
      <c r="E539" s="120"/>
      <c r="F539" s="120"/>
      <c r="G539" s="120"/>
      <c r="H539" s="120"/>
      <c r="I539" s="120"/>
      <c r="J539" s="120"/>
      <c r="K539" s="128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</row>
    <row r="540" spans="2:21">
      <c r="B540" s="119"/>
      <c r="C540" s="120"/>
      <c r="D540" s="120"/>
      <c r="E540" s="120"/>
      <c r="F540" s="120"/>
      <c r="G540" s="120"/>
      <c r="H540" s="120"/>
      <c r="I540" s="120"/>
      <c r="J540" s="120"/>
      <c r="K540" s="128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</row>
    <row r="541" spans="2:21">
      <c r="B541" s="119"/>
      <c r="C541" s="120"/>
      <c r="D541" s="120"/>
      <c r="E541" s="120"/>
      <c r="F541" s="120"/>
      <c r="G541" s="120"/>
      <c r="H541" s="120"/>
      <c r="I541" s="120"/>
      <c r="J541" s="120"/>
      <c r="K541" s="128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</row>
    <row r="542" spans="2:21">
      <c r="B542" s="119"/>
      <c r="C542" s="120"/>
      <c r="D542" s="120"/>
      <c r="E542" s="120"/>
      <c r="F542" s="120"/>
      <c r="G542" s="120"/>
      <c r="H542" s="120"/>
      <c r="I542" s="120"/>
      <c r="J542" s="120"/>
      <c r="K542" s="128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</row>
    <row r="543" spans="2:21">
      <c r="B543" s="119"/>
      <c r="C543" s="120"/>
      <c r="D543" s="120"/>
      <c r="E543" s="120"/>
      <c r="F543" s="120"/>
      <c r="G543" s="120"/>
      <c r="H543" s="120"/>
      <c r="I543" s="120"/>
      <c r="J543" s="120"/>
      <c r="K543" s="128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</row>
    <row r="544" spans="2:21">
      <c r="B544" s="119"/>
      <c r="C544" s="120"/>
      <c r="D544" s="120"/>
      <c r="E544" s="120"/>
      <c r="F544" s="120"/>
      <c r="G544" s="120"/>
      <c r="H544" s="120"/>
      <c r="I544" s="120"/>
      <c r="J544" s="120"/>
      <c r="K544" s="128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</row>
    <row r="545" spans="2:21">
      <c r="B545" s="119"/>
      <c r="C545" s="120"/>
      <c r="D545" s="120"/>
      <c r="E545" s="120"/>
      <c r="F545" s="120"/>
      <c r="G545" s="120"/>
      <c r="H545" s="120"/>
      <c r="I545" s="120"/>
      <c r="J545" s="120"/>
      <c r="K545" s="128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</row>
    <row r="546" spans="2:21">
      <c r="B546" s="119"/>
      <c r="C546" s="120"/>
      <c r="D546" s="120"/>
      <c r="E546" s="120"/>
      <c r="F546" s="120"/>
      <c r="G546" s="120"/>
      <c r="H546" s="120"/>
      <c r="I546" s="120"/>
      <c r="J546" s="120"/>
      <c r="K546" s="128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</row>
    <row r="547" spans="2:21">
      <c r="B547" s="119"/>
      <c r="C547" s="120"/>
      <c r="D547" s="120"/>
      <c r="E547" s="120"/>
      <c r="F547" s="120"/>
      <c r="G547" s="120"/>
      <c r="H547" s="120"/>
      <c r="I547" s="120"/>
      <c r="J547" s="120"/>
      <c r="K547" s="128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</row>
    <row r="548" spans="2:21">
      <c r="B548" s="119"/>
      <c r="C548" s="120"/>
      <c r="D548" s="120"/>
      <c r="E548" s="120"/>
      <c r="F548" s="120"/>
      <c r="G548" s="120"/>
      <c r="H548" s="120"/>
      <c r="I548" s="120"/>
      <c r="J548" s="120"/>
      <c r="K548" s="128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</row>
    <row r="549" spans="2:21">
      <c r="B549" s="119"/>
      <c r="C549" s="120"/>
      <c r="D549" s="120"/>
      <c r="E549" s="120"/>
      <c r="F549" s="120"/>
      <c r="G549" s="120"/>
      <c r="H549" s="120"/>
      <c r="I549" s="120"/>
      <c r="J549" s="120"/>
      <c r="K549" s="128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</row>
    <row r="550" spans="2:21">
      <c r="B550" s="119"/>
      <c r="C550" s="120"/>
      <c r="D550" s="120"/>
      <c r="E550" s="120"/>
      <c r="F550" s="120"/>
      <c r="G550" s="120"/>
      <c r="H550" s="120"/>
      <c r="I550" s="120"/>
      <c r="J550" s="120"/>
      <c r="K550" s="128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</row>
    <row r="551" spans="2:21">
      <c r="B551" s="119"/>
      <c r="C551" s="120"/>
      <c r="D551" s="120"/>
      <c r="E551" s="120"/>
      <c r="F551" s="120"/>
      <c r="G551" s="120"/>
      <c r="H551" s="120"/>
      <c r="I551" s="120"/>
      <c r="J551" s="120"/>
      <c r="K551" s="128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</row>
    <row r="552" spans="2:21">
      <c r="B552" s="119"/>
      <c r="C552" s="120"/>
      <c r="D552" s="120"/>
      <c r="E552" s="120"/>
      <c r="F552" s="120"/>
      <c r="G552" s="120"/>
      <c r="H552" s="120"/>
      <c r="I552" s="120"/>
      <c r="J552" s="120"/>
      <c r="K552" s="128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</row>
    <row r="553" spans="2:21">
      <c r="B553" s="119"/>
      <c r="C553" s="120"/>
      <c r="D553" s="120"/>
      <c r="E553" s="120"/>
      <c r="F553" s="120"/>
      <c r="G553" s="120"/>
      <c r="H553" s="120"/>
      <c r="I553" s="120"/>
      <c r="J553" s="120"/>
      <c r="K553" s="128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</row>
    <row r="554" spans="2:21">
      <c r="B554" s="119"/>
      <c r="C554" s="120"/>
      <c r="D554" s="120"/>
      <c r="E554" s="120"/>
      <c r="F554" s="120"/>
      <c r="G554" s="120"/>
      <c r="H554" s="120"/>
      <c r="I554" s="120"/>
      <c r="J554" s="120"/>
      <c r="K554" s="128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</row>
    <row r="555" spans="2:21">
      <c r="B555" s="119"/>
      <c r="C555" s="120"/>
      <c r="D555" s="120"/>
      <c r="E555" s="120"/>
      <c r="F555" s="120"/>
      <c r="G555" s="120"/>
      <c r="H555" s="120"/>
      <c r="I555" s="120"/>
      <c r="J555" s="120"/>
      <c r="K555" s="128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</row>
    <row r="556" spans="2:21">
      <c r="B556" s="119"/>
      <c r="C556" s="120"/>
      <c r="D556" s="120"/>
      <c r="E556" s="120"/>
      <c r="F556" s="120"/>
      <c r="G556" s="120"/>
      <c r="H556" s="120"/>
      <c r="I556" s="120"/>
      <c r="J556" s="120"/>
      <c r="K556" s="128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</row>
    <row r="557" spans="2:21">
      <c r="B557" s="119"/>
      <c r="C557" s="120"/>
      <c r="D557" s="120"/>
      <c r="E557" s="120"/>
      <c r="F557" s="120"/>
      <c r="G557" s="120"/>
      <c r="H557" s="120"/>
      <c r="I557" s="120"/>
      <c r="J557" s="120"/>
      <c r="K557" s="128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</row>
    <row r="558" spans="2:21">
      <c r="B558" s="119"/>
      <c r="C558" s="120"/>
      <c r="D558" s="120"/>
      <c r="E558" s="120"/>
      <c r="F558" s="120"/>
      <c r="G558" s="120"/>
      <c r="H558" s="120"/>
      <c r="I558" s="120"/>
      <c r="J558" s="120"/>
      <c r="K558" s="128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</row>
    <row r="559" spans="2:21">
      <c r="B559" s="119"/>
      <c r="C559" s="120"/>
      <c r="D559" s="120"/>
      <c r="E559" s="120"/>
      <c r="F559" s="120"/>
      <c r="G559" s="120"/>
      <c r="H559" s="120"/>
      <c r="I559" s="120"/>
      <c r="J559" s="120"/>
      <c r="K559" s="128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</row>
    <row r="560" spans="2:21">
      <c r="B560" s="119"/>
      <c r="C560" s="120"/>
      <c r="D560" s="120"/>
      <c r="E560" s="120"/>
      <c r="F560" s="120"/>
      <c r="G560" s="120"/>
      <c r="H560" s="120"/>
      <c r="I560" s="120"/>
      <c r="J560" s="120"/>
      <c r="K560" s="128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</row>
    <row r="561" spans="2:21">
      <c r="B561" s="119"/>
      <c r="C561" s="120"/>
      <c r="D561" s="120"/>
      <c r="E561" s="120"/>
      <c r="F561" s="120"/>
      <c r="G561" s="120"/>
      <c r="H561" s="120"/>
      <c r="I561" s="120"/>
      <c r="J561" s="120"/>
      <c r="K561" s="128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</row>
    <row r="562" spans="2:21">
      <c r="B562" s="119"/>
      <c r="C562" s="120"/>
      <c r="D562" s="120"/>
      <c r="E562" s="120"/>
      <c r="F562" s="120"/>
      <c r="G562" s="120"/>
      <c r="H562" s="120"/>
      <c r="I562" s="120"/>
      <c r="J562" s="120"/>
      <c r="K562" s="128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</row>
    <row r="563" spans="2:21">
      <c r="B563" s="119"/>
      <c r="C563" s="120"/>
      <c r="D563" s="120"/>
      <c r="E563" s="120"/>
      <c r="F563" s="120"/>
      <c r="G563" s="120"/>
      <c r="H563" s="120"/>
      <c r="I563" s="120"/>
      <c r="J563" s="120"/>
      <c r="K563" s="128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</row>
    <row r="564" spans="2:21">
      <c r="B564" s="119"/>
      <c r="C564" s="120"/>
      <c r="D564" s="120"/>
      <c r="E564" s="120"/>
      <c r="F564" s="120"/>
      <c r="G564" s="120"/>
      <c r="H564" s="120"/>
      <c r="I564" s="120"/>
      <c r="J564" s="120"/>
      <c r="K564" s="128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</row>
    <row r="565" spans="2:21">
      <c r="B565" s="119"/>
      <c r="C565" s="120"/>
      <c r="D565" s="120"/>
      <c r="E565" s="120"/>
      <c r="F565" s="120"/>
      <c r="G565" s="120"/>
      <c r="H565" s="120"/>
      <c r="I565" s="120"/>
      <c r="J565" s="120"/>
      <c r="K565" s="128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</row>
    <row r="566" spans="2:21">
      <c r="B566" s="119"/>
      <c r="C566" s="120"/>
      <c r="D566" s="120"/>
      <c r="E566" s="120"/>
      <c r="F566" s="120"/>
      <c r="G566" s="120"/>
      <c r="H566" s="120"/>
      <c r="I566" s="120"/>
      <c r="J566" s="120"/>
      <c r="K566" s="128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</row>
    <row r="567" spans="2:21">
      <c r="B567" s="119"/>
      <c r="C567" s="120"/>
      <c r="D567" s="120"/>
      <c r="E567" s="120"/>
      <c r="F567" s="120"/>
      <c r="G567" s="120"/>
      <c r="H567" s="120"/>
      <c r="I567" s="120"/>
      <c r="J567" s="120"/>
      <c r="K567" s="128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</row>
    <row r="568" spans="2:21">
      <c r="B568" s="119"/>
      <c r="C568" s="120"/>
      <c r="D568" s="120"/>
      <c r="E568" s="120"/>
      <c r="F568" s="120"/>
      <c r="G568" s="120"/>
      <c r="H568" s="120"/>
      <c r="I568" s="120"/>
      <c r="J568" s="120"/>
      <c r="K568" s="128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</row>
    <row r="569" spans="2:21">
      <c r="B569" s="119"/>
      <c r="C569" s="120"/>
      <c r="D569" s="120"/>
      <c r="E569" s="120"/>
      <c r="F569" s="120"/>
      <c r="G569" s="120"/>
      <c r="H569" s="120"/>
      <c r="I569" s="120"/>
      <c r="J569" s="120"/>
      <c r="K569" s="128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</row>
    <row r="570" spans="2:21">
      <c r="B570" s="119"/>
      <c r="C570" s="120"/>
      <c r="D570" s="120"/>
      <c r="E570" s="120"/>
      <c r="F570" s="120"/>
      <c r="G570" s="120"/>
      <c r="H570" s="120"/>
      <c r="I570" s="120"/>
      <c r="J570" s="120"/>
      <c r="K570" s="128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</row>
    <row r="571" spans="2:21">
      <c r="B571" s="119"/>
      <c r="C571" s="120"/>
      <c r="D571" s="120"/>
      <c r="E571" s="120"/>
      <c r="F571" s="120"/>
      <c r="G571" s="120"/>
      <c r="H571" s="120"/>
      <c r="I571" s="120"/>
      <c r="J571" s="120"/>
      <c r="K571" s="128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</row>
    <row r="572" spans="2:21">
      <c r="B572" s="119"/>
      <c r="C572" s="120"/>
      <c r="D572" s="120"/>
      <c r="E572" s="120"/>
      <c r="F572" s="120"/>
      <c r="G572" s="120"/>
      <c r="H572" s="120"/>
      <c r="I572" s="120"/>
      <c r="J572" s="120"/>
      <c r="K572" s="128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</row>
    <row r="573" spans="2:21">
      <c r="B573" s="119"/>
      <c r="C573" s="120"/>
      <c r="D573" s="120"/>
      <c r="E573" s="120"/>
      <c r="F573" s="120"/>
      <c r="G573" s="120"/>
      <c r="H573" s="120"/>
      <c r="I573" s="120"/>
      <c r="J573" s="120"/>
      <c r="K573" s="128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</row>
    <row r="574" spans="2:21">
      <c r="B574" s="119"/>
      <c r="C574" s="120"/>
      <c r="D574" s="120"/>
      <c r="E574" s="120"/>
      <c r="F574" s="120"/>
      <c r="G574" s="120"/>
      <c r="H574" s="120"/>
      <c r="I574" s="120"/>
      <c r="J574" s="120"/>
      <c r="K574" s="128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</row>
    <row r="575" spans="2:21">
      <c r="B575" s="119"/>
      <c r="C575" s="120"/>
      <c r="D575" s="120"/>
      <c r="E575" s="120"/>
      <c r="F575" s="120"/>
      <c r="G575" s="120"/>
      <c r="H575" s="120"/>
      <c r="I575" s="120"/>
      <c r="J575" s="120"/>
      <c r="K575" s="128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</row>
    <row r="576" spans="2:21">
      <c r="B576" s="119"/>
      <c r="C576" s="120"/>
      <c r="D576" s="120"/>
      <c r="E576" s="120"/>
      <c r="F576" s="120"/>
      <c r="G576" s="120"/>
      <c r="H576" s="120"/>
      <c r="I576" s="120"/>
      <c r="J576" s="120"/>
      <c r="K576" s="128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</row>
    <row r="577" spans="2:21">
      <c r="B577" s="119"/>
      <c r="C577" s="120"/>
      <c r="D577" s="120"/>
      <c r="E577" s="120"/>
      <c r="F577" s="120"/>
      <c r="G577" s="120"/>
      <c r="H577" s="120"/>
      <c r="I577" s="120"/>
      <c r="J577" s="120"/>
      <c r="K577" s="128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</row>
    <row r="578" spans="2:21">
      <c r="B578" s="119"/>
      <c r="C578" s="120"/>
      <c r="D578" s="120"/>
      <c r="E578" s="120"/>
      <c r="F578" s="120"/>
      <c r="G578" s="120"/>
      <c r="H578" s="120"/>
      <c r="I578" s="120"/>
      <c r="J578" s="120"/>
      <c r="K578" s="128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</row>
    <row r="579" spans="2:21">
      <c r="B579" s="119"/>
      <c r="C579" s="120"/>
      <c r="D579" s="120"/>
      <c r="E579" s="120"/>
      <c r="F579" s="120"/>
      <c r="G579" s="120"/>
      <c r="H579" s="120"/>
      <c r="I579" s="120"/>
      <c r="J579" s="120"/>
      <c r="K579" s="128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</row>
    <row r="580" spans="2:21">
      <c r="B580" s="119"/>
      <c r="C580" s="120"/>
      <c r="D580" s="120"/>
      <c r="E580" s="120"/>
      <c r="F580" s="120"/>
      <c r="G580" s="120"/>
      <c r="H580" s="120"/>
      <c r="I580" s="120"/>
      <c r="J580" s="120"/>
      <c r="K580" s="128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</row>
    <row r="581" spans="2:21">
      <c r="B581" s="119"/>
      <c r="C581" s="120"/>
      <c r="D581" s="120"/>
      <c r="E581" s="120"/>
      <c r="F581" s="120"/>
      <c r="G581" s="120"/>
      <c r="H581" s="120"/>
      <c r="I581" s="120"/>
      <c r="J581" s="120"/>
      <c r="K581" s="128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</row>
    <row r="582" spans="2:21">
      <c r="B582" s="119"/>
      <c r="C582" s="120"/>
      <c r="D582" s="120"/>
      <c r="E582" s="120"/>
      <c r="F582" s="120"/>
      <c r="G582" s="120"/>
      <c r="H582" s="120"/>
      <c r="I582" s="120"/>
      <c r="J582" s="120"/>
      <c r="K582" s="128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</row>
    <row r="583" spans="2:21">
      <c r="B583" s="119"/>
      <c r="C583" s="120"/>
      <c r="D583" s="120"/>
      <c r="E583" s="120"/>
      <c r="F583" s="120"/>
      <c r="G583" s="120"/>
      <c r="H583" s="120"/>
      <c r="I583" s="120"/>
      <c r="J583" s="120"/>
      <c r="K583" s="128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</row>
    <row r="584" spans="2:21">
      <c r="B584" s="119"/>
      <c r="C584" s="120"/>
      <c r="D584" s="120"/>
      <c r="E584" s="120"/>
      <c r="F584" s="120"/>
      <c r="G584" s="120"/>
      <c r="H584" s="120"/>
      <c r="I584" s="120"/>
      <c r="J584" s="120"/>
      <c r="K584" s="128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</row>
    <row r="585" spans="2:21">
      <c r="B585" s="119"/>
      <c r="C585" s="120"/>
      <c r="D585" s="120"/>
      <c r="E585" s="120"/>
      <c r="F585" s="120"/>
      <c r="G585" s="120"/>
      <c r="H585" s="120"/>
      <c r="I585" s="120"/>
      <c r="J585" s="120"/>
      <c r="K585" s="128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</row>
    <row r="586" spans="2:21">
      <c r="B586" s="119"/>
      <c r="C586" s="120"/>
      <c r="D586" s="120"/>
      <c r="E586" s="120"/>
      <c r="F586" s="120"/>
      <c r="G586" s="120"/>
      <c r="H586" s="120"/>
      <c r="I586" s="120"/>
      <c r="J586" s="120"/>
      <c r="K586" s="128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</row>
    <row r="587" spans="2:21">
      <c r="B587" s="119"/>
      <c r="C587" s="120"/>
      <c r="D587" s="120"/>
      <c r="E587" s="120"/>
      <c r="F587" s="120"/>
      <c r="G587" s="120"/>
      <c r="H587" s="120"/>
      <c r="I587" s="120"/>
      <c r="J587" s="120"/>
      <c r="K587" s="128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</row>
    <row r="588" spans="2:21">
      <c r="B588" s="119"/>
      <c r="C588" s="120"/>
      <c r="D588" s="120"/>
      <c r="E588" s="120"/>
      <c r="F588" s="120"/>
      <c r="G588" s="120"/>
      <c r="H588" s="120"/>
      <c r="I588" s="120"/>
      <c r="J588" s="120"/>
      <c r="K588" s="128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</row>
    <row r="589" spans="2:21">
      <c r="B589" s="119"/>
      <c r="C589" s="120"/>
      <c r="D589" s="120"/>
      <c r="E589" s="120"/>
      <c r="F589" s="120"/>
      <c r="G589" s="120"/>
      <c r="H589" s="120"/>
      <c r="I589" s="120"/>
      <c r="J589" s="120"/>
      <c r="K589" s="128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</row>
    <row r="590" spans="2:21">
      <c r="B590" s="119"/>
      <c r="C590" s="120"/>
      <c r="D590" s="120"/>
      <c r="E590" s="120"/>
      <c r="F590" s="120"/>
      <c r="G590" s="120"/>
      <c r="H590" s="120"/>
      <c r="I590" s="120"/>
      <c r="J590" s="120"/>
      <c r="K590" s="128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</row>
    <row r="591" spans="2:21">
      <c r="B591" s="119"/>
      <c r="C591" s="120"/>
      <c r="D591" s="120"/>
      <c r="E591" s="120"/>
      <c r="F591" s="120"/>
      <c r="G591" s="120"/>
      <c r="H591" s="120"/>
      <c r="I591" s="120"/>
      <c r="J591" s="120"/>
      <c r="K591" s="128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</row>
    <row r="592" spans="2:21">
      <c r="B592" s="119"/>
      <c r="C592" s="120"/>
      <c r="D592" s="120"/>
      <c r="E592" s="120"/>
      <c r="F592" s="120"/>
      <c r="G592" s="120"/>
      <c r="H592" s="120"/>
      <c r="I592" s="120"/>
      <c r="J592" s="120"/>
      <c r="K592" s="128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</row>
    <row r="593" spans="2:21">
      <c r="B593" s="119"/>
      <c r="C593" s="120"/>
      <c r="D593" s="120"/>
      <c r="E593" s="120"/>
      <c r="F593" s="120"/>
      <c r="G593" s="120"/>
      <c r="H593" s="120"/>
      <c r="I593" s="120"/>
      <c r="J593" s="120"/>
      <c r="K593" s="128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</row>
    <row r="594" spans="2:21">
      <c r="B594" s="119"/>
      <c r="C594" s="120"/>
      <c r="D594" s="120"/>
      <c r="E594" s="120"/>
      <c r="F594" s="120"/>
      <c r="G594" s="120"/>
      <c r="H594" s="120"/>
      <c r="I594" s="120"/>
      <c r="J594" s="120"/>
      <c r="K594" s="128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</row>
    <row r="595" spans="2:21">
      <c r="B595" s="119"/>
      <c r="C595" s="120"/>
      <c r="D595" s="120"/>
      <c r="E595" s="120"/>
      <c r="F595" s="120"/>
      <c r="G595" s="120"/>
      <c r="H595" s="120"/>
      <c r="I595" s="120"/>
      <c r="J595" s="120"/>
      <c r="K595" s="128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</row>
    <row r="596" spans="2:21">
      <c r="B596" s="119"/>
      <c r="C596" s="120"/>
      <c r="D596" s="120"/>
      <c r="E596" s="120"/>
      <c r="F596" s="120"/>
      <c r="G596" s="120"/>
      <c r="H596" s="120"/>
      <c r="I596" s="120"/>
      <c r="J596" s="120"/>
      <c r="K596" s="128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</row>
    <row r="597" spans="2:21">
      <c r="B597" s="119"/>
      <c r="C597" s="120"/>
      <c r="D597" s="120"/>
      <c r="E597" s="120"/>
      <c r="F597" s="120"/>
      <c r="G597" s="120"/>
      <c r="H597" s="120"/>
      <c r="I597" s="120"/>
      <c r="J597" s="120"/>
      <c r="K597" s="128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</row>
    <row r="598" spans="2:21">
      <c r="B598" s="119"/>
      <c r="C598" s="120"/>
      <c r="D598" s="120"/>
      <c r="E598" s="120"/>
      <c r="F598" s="120"/>
      <c r="G598" s="120"/>
      <c r="H598" s="120"/>
      <c r="I598" s="120"/>
      <c r="J598" s="120"/>
      <c r="K598" s="128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</row>
    <row r="599" spans="2:21">
      <c r="B599" s="119"/>
      <c r="C599" s="120"/>
      <c r="D599" s="120"/>
      <c r="E599" s="120"/>
      <c r="F599" s="120"/>
      <c r="G599" s="120"/>
      <c r="H599" s="120"/>
      <c r="I599" s="120"/>
      <c r="J599" s="120"/>
      <c r="K599" s="128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</row>
    <row r="600" spans="2:21">
      <c r="B600" s="119"/>
      <c r="C600" s="120"/>
      <c r="D600" s="120"/>
      <c r="E600" s="120"/>
      <c r="F600" s="120"/>
      <c r="G600" s="120"/>
      <c r="H600" s="120"/>
      <c r="I600" s="120"/>
      <c r="J600" s="120"/>
      <c r="K600" s="128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</row>
    <row r="601" spans="2:21">
      <c r="B601" s="119"/>
      <c r="C601" s="120"/>
      <c r="D601" s="120"/>
      <c r="E601" s="120"/>
      <c r="F601" s="120"/>
      <c r="G601" s="120"/>
      <c r="H601" s="120"/>
      <c r="I601" s="120"/>
      <c r="J601" s="120"/>
      <c r="K601" s="128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</row>
    <row r="602" spans="2:21">
      <c r="B602" s="119"/>
      <c r="C602" s="120"/>
      <c r="D602" s="120"/>
      <c r="E602" s="120"/>
      <c r="F602" s="120"/>
      <c r="G602" s="120"/>
      <c r="H602" s="120"/>
      <c r="I602" s="120"/>
      <c r="J602" s="120"/>
      <c r="K602" s="128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</row>
    <row r="603" spans="2:21">
      <c r="B603" s="119"/>
      <c r="C603" s="120"/>
      <c r="D603" s="120"/>
      <c r="E603" s="120"/>
      <c r="F603" s="120"/>
      <c r="G603" s="120"/>
      <c r="H603" s="120"/>
      <c r="I603" s="120"/>
      <c r="J603" s="120"/>
      <c r="K603" s="128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</row>
    <row r="604" spans="2:21">
      <c r="B604" s="119"/>
      <c r="C604" s="120"/>
      <c r="D604" s="120"/>
      <c r="E604" s="120"/>
      <c r="F604" s="120"/>
      <c r="G604" s="120"/>
      <c r="H604" s="120"/>
      <c r="I604" s="120"/>
      <c r="J604" s="120"/>
      <c r="K604" s="128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</row>
    <row r="605" spans="2:21">
      <c r="B605" s="119"/>
      <c r="C605" s="120"/>
      <c r="D605" s="120"/>
      <c r="E605" s="120"/>
      <c r="F605" s="120"/>
      <c r="G605" s="120"/>
      <c r="H605" s="120"/>
      <c r="I605" s="120"/>
      <c r="J605" s="120"/>
      <c r="K605" s="128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</row>
    <row r="606" spans="2:21">
      <c r="B606" s="119"/>
      <c r="C606" s="120"/>
      <c r="D606" s="120"/>
      <c r="E606" s="120"/>
      <c r="F606" s="120"/>
      <c r="G606" s="120"/>
      <c r="H606" s="120"/>
      <c r="I606" s="120"/>
      <c r="J606" s="120"/>
      <c r="K606" s="128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</row>
    <row r="607" spans="2:21">
      <c r="B607" s="119"/>
      <c r="C607" s="120"/>
      <c r="D607" s="120"/>
      <c r="E607" s="120"/>
      <c r="F607" s="120"/>
      <c r="G607" s="120"/>
      <c r="H607" s="120"/>
      <c r="I607" s="120"/>
      <c r="J607" s="120"/>
      <c r="K607" s="128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</row>
    <row r="608" spans="2:21">
      <c r="B608" s="119"/>
      <c r="C608" s="120"/>
      <c r="D608" s="120"/>
      <c r="E608" s="120"/>
      <c r="F608" s="120"/>
      <c r="G608" s="120"/>
      <c r="H608" s="120"/>
      <c r="I608" s="120"/>
      <c r="J608" s="120"/>
      <c r="K608" s="128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</row>
    <row r="609" spans="2:21">
      <c r="B609" s="119"/>
      <c r="C609" s="120"/>
      <c r="D609" s="120"/>
      <c r="E609" s="120"/>
      <c r="F609" s="120"/>
      <c r="G609" s="120"/>
      <c r="H609" s="120"/>
      <c r="I609" s="120"/>
      <c r="J609" s="120"/>
      <c r="K609" s="128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</row>
    <row r="610" spans="2:21">
      <c r="B610" s="119"/>
      <c r="C610" s="120"/>
      <c r="D610" s="120"/>
      <c r="E610" s="120"/>
      <c r="F610" s="120"/>
      <c r="G610" s="120"/>
      <c r="H610" s="120"/>
      <c r="I610" s="120"/>
      <c r="J610" s="120"/>
      <c r="K610" s="128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</row>
    <row r="611" spans="2:21">
      <c r="B611" s="119"/>
      <c r="C611" s="120"/>
      <c r="D611" s="120"/>
      <c r="E611" s="120"/>
      <c r="F611" s="120"/>
      <c r="G611" s="120"/>
      <c r="H611" s="120"/>
      <c r="I611" s="120"/>
      <c r="J611" s="120"/>
      <c r="K611" s="128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</row>
    <row r="612" spans="2:21">
      <c r="B612" s="119"/>
      <c r="C612" s="120"/>
      <c r="D612" s="120"/>
      <c r="E612" s="120"/>
      <c r="F612" s="120"/>
      <c r="G612" s="120"/>
      <c r="H612" s="120"/>
      <c r="I612" s="120"/>
      <c r="J612" s="120"/>
      <c r="K612" s="128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</row>
    <row r="613" spans="2:21">
      <c r="B613" s="119"/>
      <c r="C613" s="120"/>
      <c r="D613" s="120"/>
      <c r="E613" s="120"/>
      <c r="F613" s="120"/>
      <c r="G613" s="120"/>
      <c r="H613" s="120"/>
      <c r="I613" s="120"/>
      <c r="J613" s="120"/>
      <c r="K613" s="128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</row>
    <row r="614" spans="2:21">
      <c r="B614" s="119"/>
      <c r="C614" s="120"/>
      <c r="D614" s="120"/>
      <c r="E614" s="120"/>
      <c r="F614" s="120"/>
      <c r="G614" s="120"/>
      <c r="H614" s="120"/>
      <c r="I614" s="120"/>
      <c r="J614" s="120"/>
      <c r="K614" s="128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</row>
    <row r="615" spans="2:21">
      <c r="B615" s="119"/>
      <c r="C615" s="120"/>
      <c r="D615" s="120"/>
      <c r="E615" s="120"/>
      <c r="F615" s="120"/>
      <c r="G615" s="120"/>
      <c r="H615" s="120"/>
      <c r="I615" s="120"/>
      <c r="J615" s="120"/>
      <c r="K615" s="128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</row>
    <row r="616" spans="2:21">
      <c r="B616" s="119"/>
      <c r="C616" s="120"/>
      <c r="D616" s="120"/>
      <c r="E616" s="120"/>
      <c r="F616" s="120"/>
      <c r="G616" s="120"/>
      <c r="H616" s="120"/>
      <c r="I616" s="120"/>
      <c r="J616" s="120"/>
      <c r="K616" s="128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</row>
    <row r="617" spans="2:21">
      <c r="B617" s="119"/>
      <c r="C617" s="120"/>
      <c r="D617" s="120"/>
      <c r="E617" s="120"/>
      <c r="F617" s="120"/>
      <c r="G617" s="120"/>
      <c r="H617" s="120"/>
      <c r="I617" s="120"/>
      <c r="J617" s="120"/>
      <c r="K617" s="128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</row>
    <row r="618" spans="2:21">
      <c r="B618" s="119"/>
      <c r="C618" s="120"/>
      <c r="D618" s="120"/>
      <c r="E618" s="120"/>
      <c r="F618" s="120"/>
      <c r="G618" s="120"/>
      <c r="H618" s="120"/>
      <c r="I618" s="120"/>
      <c r="J618" s="120"/>
      <c r="K618" s="128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</row>
    <row r="619" spans="2:21">
      <c r="B619" s="119"/>
      <c r="C619" s="120"/>
      <c r="D619" s="120"/>
      <c r="E619" s="120"/>
      <c r="F619" s="120"/>
      <c r="G619" s="120"/>
      <c r="H619" s="120"/>
      <c r="I619" s="120"/>
      <c r="J619" s="120"/>
      <c r="K619" s="128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</row>
    <row r="620" spans="2:21">
      <c r="B620" s="119"/>
      <c r="C620" s="120"/>
      <c r="D620" s="120"/>
      <c r="E620" s="120"/>
      <c r="F620" s="120"/>
      <c r="G620" s="120"/>
      <c r="H620" s="120"/>
      <c r="I620" s="120"/>
      <c r="J620" s="120"/>
      <c r="K620" s="128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</row>
    <row r="621" spans="2:21">
      <c r="B621" s="119"/>
      <c r="C621" s="120"/>
      <c r="D621" s="120"/>
      <c r="E621" s="120"/>
      <c r="F621" s="120"/>
      <c r="G621" s="120"/>
      <c r="H621" s="120"/>
      <c r="I621" s="120"/>
      <c r="J621" s="120"/>
      <c r="K621" s="128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</row>
    <row r="622" spans="2:21">
      <c r="B622" s="119"/>
      <c r="C622" s="120"/>
      <c r="D622" s="120"/>
      <c r="E622" s="120"/>
      <c r="F622" s="120"/>
      <c r="G622" s="120"/>
      <c r="H622" s="120"/>
      <c r="I622" s="120"/>
      <c r="J622" s="120"/>
      <c r="K622" s="128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</row>
    <row r="623" spans="2:21">
      <c r="B623" s="119"/>
      <c r="C623" s="120"/>
      <c r="D623" s="120"/>
      <c r="E623" s="120"/>
      <c r="F623" s="120"/>
      <c r="G623" s="120"/>
      <c r="H623" s="120"/>
      <c r="I623" s="120"/>
      <c r="J623" s="120"/>
      <c r="K623" s="128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</row>
    <row r="624" spans="2:21">
      <c r="B624" s="119"/>
      <c r="C624" s="120"/>
      <c r="D624" s="120"/>
      <c r="E624" s="120"/>
      <c r="F624" s="120"/>
      <c r="G624" s="120"/>
      <c r="H624" s="120"/>
      <c r="I624" s="120"/>
      <c r="J624" s="120"/>
      <c r="K624" s="128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</row>
    <row r="625" spans="2:21">
      <c r="B625" s="119"/>
      <c r="C625" s="120"/>
      <c r="D625" s="120"/>
      <c r="E625" s="120"/>
      <c r="F625" s="120"/>
      <c r="G625" s="120"/>
      <c r="H625" s="120"/>
      <c r="I625" s="120"/>
      <c r="J625" s="120"/>
      <c r="K625" s="128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</row>
    <row r="626" spans="2:21">
      <c r="B626" s="119"/>
      <c r="C626" s="120"/>
      <c r="D626" s="120"/>
      <c r="E626" s="120"/>
      <c r="F626" s="120"/>
      <c r="G626" s="120"/>
      <c r="H626" s="120"/>
      <c r="I626" s="120"/>
      <c r="J626" s="120"/>
      <c r="K626" s="128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</row>
    <row r="627" spans="2:21">
      <c r="B627" s="119"/>
      <c r="C627" s="120"/>
      <c r="D627" s="120"/>
      <c r="E627" s="120"/>
      <c r="F627" s="120"/>
      <c r="G627" s="120"/>
      <c r="H627" s="120"/>
      <c r="I627" s="120"/>
      <c r="J627" s="120"/>
      <c r="K627" s="128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</row>
    <row r="628" spans="2:21">
      <c r="B628" s="119"/>
      <c r="C628" s="120"/>
      <c r="D628" s="120"/>
      <c r="E628" s="120"/>
      <c r="F628" s="120"/>
      <c r="G628" s="120"/>
      <c r="H628" s="120"/>
      <c r="I628" s="120"/>
      <c r="J628" s="120"/>
      <c r="K628" s="128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</row>
    <row r="629" spans="2:21">
      <c r="B629" s="119"/>
      <c r="C629" s="120"/>
      <c r="D629" s="120"/>
      <c r="E629" s="120"/>
      <c r="F629" s="120"/>
      <c r="G629" s="120"/>
      <c r="H629" s="120"/>
      <c r="I629" s="120"/>
      <c r="J629" s="120"/>
      <c r="K629" s="128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</row>
    <row r="630" spans="2:21">
      <c r="B630" s="119"/>
      <c r="C630" s="120"/>
      <c r="D630" s="120"/>
      <c r="E630" s="120"/>
      <c r="F630" s="120"/>
      <c r="G630" s="120"/>
      <c r="H630" s="120"/>
      <c r="I630" s="120"/>
      <c r="J630" s="120"/>
      <c r="K630" s="128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</row>
    <row r="631" spans="2:21">
      <c r="B631" s="119"/>
      <c r="C631" s="120"/>
      <c r="D631" s="120"/>
      <c r="E631" s="120"/>
      <c r="F631" s="120"/>
      <c r="G631" s="120"/>
      <c r="H631" s="120"/>
      <c r="I631" s="120"/>
      <c r="J631" s="120"/>
      <c r="K631" s="128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</row>
    <row r="632" spans="2:21">
      <c r="B632" s="119"/>
      <c r="C632" s="120"/>
      <c r="D632" s="120"/>
      <c r="E632" s="120"/>
      <c r="F632" s="120"/>
      <c r="G632" s="120"/>
      <c r="H632" s="120"/>
      <c r="I632" s="120"/>
      <c r="J632" s="120"/>
      <c r="K632" s="128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</row>
    <row r="633" spans="2:21">
      <c r="B633" s="119"/>
      <c r="C633" s="120"/>
      <c r="D633" s="120"/>
      <c r="E633" s="120"/>
      <c r="F633" s="120"/>
      <c r="G633" s="120"/>
      <c r="H633" s="120"/>
      <c r="I633" s="120"/>
      <c r="J633" s="120"/>
      <c r="K633" s="128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</row>
    <row r="634" spans="2:21">
      <c r="B634" s="119"/>
      <c r="C634" s="120"/>
      <c r="D634" s="120"/>
      <c r="E634" s="120"/>
      <c r="F634" s="120"/>
      <c r="G634" s="120"/>
      <c r="H634" s="120"/>
      <c r="I634" s="120"/>
      <c r="J634" s="120"/>
      <c r="K634" s="128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</row>
    <row r="635" spans="2:21">
      <c r="B635" s="119"/>
      <c r="C635" s="120"/>
      <c r="D635" s="120"/>
      <c r="E635" s="120"/>
      <c r="F635" s="120"/>
      <c r="G635" s="120"/>
      <c r="H635" s="120"/>
      <c r="I635" s="120"/>
      <c r="J635" s="120"/>
      <c r="K635" s="128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</row>
    <row r="636" spans="2:21">
      <c r="B636" s="119"/>
      <c r="C636" s="120"/>
      <c r="D636" s="120"/>
      <c r="E636" s="120"/>
      <c r="F636" s="120"/>
      <c r="G636" s="120"/>
      <c r="H636" s="120"/>
      <c r="I636" s="120"/>
      <c r="J636" s="120"/>
      <c r="K636" s="128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</row>
    <row r="637" spans="2:21">
      <c r="B637" s="119"/>
      <c r="C637" s="120"/>
      <c r="D637" s="120"/>
      <c r="E637" s="120"/>
      <c r="F637" s="120"/>
      <c r="G637" s="120"/>
      <c r="H637" s="120"/>
      <c r="I637" s="120"/>
      <c r="J637" s="120"/>
      <c r="K637" s="128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</row>
    <row r="638" spans="2:21">
      <c r="B638" s="119"/>
      <c r="C638" s="120"/>
      <c r="D638" s="120"/>
      <c r="E638" s="120"/>
      <c r="F638" s="120"/>
      <c r="G638" s="120"/>
      <c r="H638" s="120"/>
      <c r="I638" s="120"/>
      <c r="J638" s="120"/>
      <c r="K638" s="128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</row>
    <row r="639" spans="2:21">
      <c r="B639" s="119"/>
      <c r="C639" s="120"/>
      <c r="D639" s="120"/>
      <c r="E639" s="120"/>
      <c r="F639" s="120"/>
      <c r="G639" s="120"/>
      <c r="H639" s="120"/>
      <c r="I639" s="120"/>
      <c r="J639" s="120"/>
      <c r="K639" s="128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</row>
    <row r="640" spans="2:21">
      <c r="B640" s="119"/>
      <c r="C640" s="120"/>
      <c r="D640" s="120"/>
      <c r="E640" s="120"/>
      <c r="F640" s="120"/>
      <c r="G640" s="120"/>
      <c r="H640" s="120"/>
      <c r="I640" s="120"/>
      <c r="J640" s="120"/>
      <c r="K640" s="128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</row>
    <row r="641" spans="2:21">
      <c r="B641" s="119"/>
      <c r="C641" s="120"/>
      <c r="D641" s="120"/>
      <c r="E641" s="120"/>
      <c r="F641" s="120"/>
      <c r="G641" s="120"/>
      <c r="H641" s="120"/>
      <c r="I641" s="120"/>
      <c r="J641" s="120"/>
      <c r="K641" s="128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</row>
    <row r="642" spans="2:21">
      <c r="B642" s="119"/>
      <c r="C642" s="120"/>
      <c r="D642" s="120"/>
      <c r="E642" s="120"/>
      <c r="F642" s="120"/>
      <c r="G642" s="120"/>
      <c r="H642" s="120"/>
      <c r="I642" s="120"/>
      <c r="J642" s="120"/>
      <c r="K642" s="128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</row>
    <row r="643" spans="2:21">
      <c r="B643" s="119"/>
      <c r="C643" s="120"/>
      <c r="D643" s="120"/>
      <c r="E643" s="120"/>
      <c r="F643" s="120"/>
      <c r="G643" s="120"/>
      <c r="H643" s="120"/>
      <c r="I643" s="120"/>
      <c r="J643" s="120"/>
      <c r="K643" s="128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</row>
    <row r="644" spans="2:21">
      <c r="B644" s="119"/>
      <c r="C644" s="120"/>
      <c r="D644" s="120"/>
      <c r="E644" s="120"/>
      <c r="F644" s="120"/>
      <c r="G644" s="120"/>
      <c r="H644" s="120"/>
      <c r="I644" s="120"/>
      <c r="J644" s="120"/>
      <c r="K644" s="128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</row>
    <row r="645" spans="2:21">
      <c r="B645" s="119"/>
      <c r="C645" s="120"/>
      <c r="D645" s="120"/>
      <c r="E645" s="120"/>
      <c r="F645" s="120"/>
      <c r="G645" s="120"/>
      <c r="H645" s="120"/>
      <c r="I645" s="120"/>
      <c r="J645" s="120"/>
      <c r="K645" s="128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</row>
    <row r="646" spans="2:21">
      <c r="B646" s="119"/>
      <c r="C646" s="120"/>
      <c r="D646" s="120"/>
      <c r="E646" s="120"/>
      <c r="F646" s="120"/>
      <c r="G646" s="120"/>
      <c r="H646" s="120"/>
      <c r="I646" s="120"/>
      <c r="J646" s="120"/>
      <c r="K646" s="128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</row>
    <row r="647" spans="2:21">
      <c r="B647" s="119"/>
      <c r="C647" s="120"/>
      <c r="D647" s="120"/>
      <c r="E647" s="120"/>
      <c r="F647" s="120"/>
      <c r="G647" s="120"/>
      <c r="H647" s="120"/>
      <c r="I647" s="120"/>
      <c r="J647" s="120"/>
      <c r="K647" s="128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</row>
    <row r="648" spans="2:21">
      <c r="B648" s="119"/>
      <c r="C648" s="120"/>
      <c r="D648" s="120"/>
      <c r="E648" s="120"/>
      <c r="F648" s="120"/>
      <c r="G648" s="120"/>
      <c r="H648" s="120"/>
      <c r="I648" s="120"/>
      <c r="J648" s="120"/>
      <c r="K648" s="128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</row>
    <row r="649" spans="2:21">
      <c r="B649" s="119"/>
      <c r="C649" s="120"/>
      <c r="D649" s="120"/>
      <c r="E649" s="120"/>
      <c r="F649" s="120"/>
      <c r="G649" s="120"/>
      <c r="H649" s="120"/>
      <c r="I649" s="120"/>
      <c r="J649" s="120"/>
      <c r="K649" s="128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</row>
    <row r="650" spans="2:21">
      <c r="B650" s="119"/>
      <c r="C650" s="120"/>
      <c r="D650" s="120"/>
      <c r="E650" s="120"/>
      <c r="F650" s="120"/>
      <c r="G650" s="120"/>
      <c r="H650" s="120"/>
      <c r="I650" s="120"/>
      <c r="J650" s="120"/>
      <c r="K650" s="128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</row>
    <row r="651" spans="2:21">
      <c r="B651" s="119"/>
      <c r="C651" s="120"/>
      <c r="D651" s="120"/>
      <c r="E651" s="120"/>
      <c r="F651" s="120"/>
      <c r="G651" s="120"/>
      <c r="H651" s="120"/>
      <c r="I651" s="120"/>
      <c r="J651" s="120"/>
      <c r="K651" s="128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</row>
    <row r="652" spans="2:21">
      <c r="B652" s="119"/>
      <c r="C652" s="120"/>
      <c r="D652" s="120"/>
      <c r="E652" s="120"/>
      <c r="F652" s="120"/>
      <c r="G652" s="120"/>
      <c r="H652" s="120"/>
      <c r="I652" s="120"/>
      <c r="J652" s="120"/>
      <c r="K652" s="128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</row>
    <row r="653" spans="2:21">
      <c r="B653" s="119"/>
      <c r="C653" s="120"/>
      <c r="D653" s="120"/>
      <c r="E653" s="120"/>
      <c r="F653" s="120"/>
      <c r="G653" s="120"/>
      <c r="H653" s="120"/>
      <c r="I653" s="120"/>
      <c r="J653" s="120"/>
      <c r="K653" s="128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</row>
    <row r="654" spans="2:21">
      <c r="B654" s="119"/>
      <c r="C654" s="120"/>
      <c r="D654" s="120"/>
      <c r="E654" s="120"/>
      <c r="F654" s="120"/>
      <c r="G654" s="120"/>
      <c r="H654" s="120"/>
      <c r="I654" s="120"/>
      <c r="J654" s="120"/>
      <c r="K654" s="128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</row>
    <row r="655" spans="2:21">
      <c r="B655" s="119"/>
      <c r="C655" s="120"/>
      <c r="D655" s="120"/>
      <c r="E655" s="120"/>
      <c r="F655" s="120"/>
      <c r="G655" s="120"/>
      <c r="H655" s="120"/>
      <c r="I655" s="120"/>
      <c r="J655" s="120"/>
      <c r="K655" s="128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</row>
    <row r="656" spans="2:21">
      <c r="B656" s="119"/>
      <c r="C656" s="120"/>
      <c r="D656" s="120"/>
      <c r="E656" s="120"/>
      <c r="F656" s="120"/>
      <c r="G656" s="120"/>
      <c r="H656" s="120"/>
      <c r="I656" s="120"/>
      <c r="J656" s="120"/>
      <c r="K656" s="128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</row>
    <row r="657" spans="2:21">
      <c r="B657" s="119"/>
      <c r="C657" s="120"/>
      <c r="D657" s="120"/>
      <c r="E657" s="120"/>
      <c r="F657" s="120"/>
      <c r="G657" s="120"/>
      <c r="H657" s="120"/>
      <c r="I657" s="120"/>
      <c r="J657" s="120"/>
      <c r="K657" s="128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</row>
    <row r="658" spans="2:21">
      <c r="B658" s="119"/>
      <c r="C658" s="120"/>
      <c r="D658" s="120"/>
      <c r="E658" s="120"/>
      <c r="F658" s="120"/>
      <c r="G658" s="120"/>
      <c r="H658" s="120"/>
      <c r="I658" s="120"/>
      <c r="J658" s="120"/>
      <c r="K658" s="128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</row>
    <row r="659" spans="2:21">
      <c r="B659" s="119"/>
      <c r="C659" s="120"/>
      <c r="D659" s="120"/>
      <c r="E659" s="120"/>
      <c r="F659" s="120"/>
      <c r="G659" s="120"/>
      <c r="H659" s="120"/>
      <c r="I659" s="120"/>
      <c r="J659" s="120"/>
      <c r="K659" s="128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</row>
    <row r="660" spans="2:21">
      <c r="B660" s="119"/>
      <c r="C660" s="120"/>
      <c r="D660" s="120"/>
      <c r="E660" s="120"/>
      <c r="F660" s="120"/>
      <c r="G660" s="120"/>
      <c r="H660" s="120"/>
      <c r="I660" s="120"/>
      <c r="J660" s="120"/>
      <c r="K660" s="128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</row>
    <row r="661" spans="2:21">
      <c r="B661" s="119"/>
      <c r="C661" s="120"/>
      <c r="D661" s="120"/>
      <c r="E661" s="120"/>
      <c r="F661" s="120"/>
      <c r="G661" s="120"/>
      <c r="H661" s="120"/>
      <c r="I661" s="120"/>
      <c r="J661" s="120"/>
      <c r="K661" s="128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</row>
    <row r="662" spans="2:21">
      <c r="B662" s="119"/>
      <c r="C662" s="120"/>
      <c r="D662" s="120"/>
      <c r="E662" s="120"/>
      <c r="F662" s="120"/>
      <c r="G662" s="120"/>
      <c r="H662" s="120"/>
      <c r="I662" s="120"/>
      <c r="J662" s="120"/>
      <c r="K662" s="128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</row>
    <row r="663" spans="2:21">
      <c r="B663" s="119"/>
      <c r="C663" s="120"/>
      <c r="D663" s="120"/>
      <c r="E663" s="120"/>
      <c r="F663" s="120"/>
      <c r="G663" s="120"/>
      <c r="H663" s="120"/>
      <c r="I663" s="120"/>
      <c r="J663" s="120"/>
      <c r="K663" s="128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</row>
    <row r="664" spans="2:21">
      <c r="B664" s="119"/>
      <c r="C664" s="120"/>
      <c r="D664" s="120"/>
      <c r="E664" s="120"/>
      <c r="F664" s="120"/>
      <c r="G664" s="120"/>
      <c r="H664" s="120"/>
      <c r="I664" s="120"/>
      <c r="J664" s="120"/>
      <c r="K664" s="128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</row>
    <row r="665" spans="2:21">
      <c r="B665" s="119"/>
      <c r="C665" s="120"/>
      <c r="D665" s="120"/>
      <c r="E665" s="120"/>
      <c r="F665" s="120"/>
      <c r="G665" s="120"/>
      <c r="H665" s="120"/>
      <c r="I665" s="120"/>
      <c r="J665" s="120"/>
      <c r="K665" s="128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</row>
    <row r="666" spans="2:21">
      <c r="B666" s="119"/>
      <c r="C666" s="120"/>
      <c r="D666" s="120"/>
      <c r="E666" s="120"/>
      <c r="F666" s="120"/>
      <c r="G666" s="120"/>
      <c r="H666" s="120"/>
      <c r="I666" s="120"/>
      <c r="J666" s="120"/>
      <c r="K666" s="128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</row>
    <row r="667" spans="2:21">
      <c r="B667" s="119"/>
      <c r="C667" s="120"/>
      <c r="D667" s="120"/>
      <c r="E667" s="120"/>
      <c r="F667" s="120"/>
      <c r="G667" s="120"/>
      <c r="H667" s="120"/>
      <c r="I667" s="120"/>
      <c r="J667" s="120"/>
      <c r="K667" s="128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</row>
    <row r="668" spans="2:21">
      <c r="B668" s="119"/>
      <c r="C668" s="120"/>
      <c r="D668" s="120"/>
      <c r="E668" s="120"/>
      <c r="F668" s="120"/>
      <c r="G668" s="120"/>
      <c r="H668" s="120"/>
      <c r="I668" s="120"/>
      <c r="J668" s="120"/>
      <c r="K668" s="128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</row>
    <row r="669" spans="2:21">
      <c r="B669" s="119"/>
      <c r="C669" s="120"/>
      <c r="D669" s="120"/>
      <c r="E669" s="120"/>
      <c r="F669" s="120"/>
      <c r="G669" s="120"/>
      <c r="H669" s="120"/>
      <c r="I669" s="120"/>
      <c r="J669" s="120"/>
      <c r="K669" s="128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</row>
    <row r="670" spans="2:21">
      <c r="B670" s="119"/>
      <c r="C670" s="120"/>
      <c r="D670" s="120"/>
      <c r="E670" s="120"/>
      <c r="F670" s="120"/>
      <c r="G670" s="120"/>
      <c r="H670" s="120"/>
      <c r="I670" s="120"/>
      <c r="J670" s="120"/>
      <c r="K670" s="128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</row>
    <row r="671" spans="2:21">
      <c r="B671" s="119"/>
      <c r="C671" s="120"/>
      <c r="D671" s="120"/>
      <c r="E671" s="120"/>
      <c r="F671" s="120"/>
      <c r="G671" s="120"/>
      <c r="H671" s="120"/>
      <c r="I671" s="120"/>
      <c r="J671" s="120"/>
      <c r="K671" s="128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</row>
    <row r="672" spans="2:21">
      <c r="B672" s="119"/>
      <c r="C672" s="120"/>
      <c r="D672" s="120"/>
      <c r="E672" s="120"/>
      <c r="F672" s="120"/>
      <c r="G672" s="120"/>
      <c r="H672" s="120"/>
      <c r="I672" s="120"/>
      <c r="J672" s="120"/>
      <c r="K672" s="128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</row>
    <row r="673" spans="2:21">
      <c r="B673" s="119"/>
      <c r="C673" s="120"/>
      <c r="D673" s="120"/>
      <c r="E673" s="120"/>
      <c r="F673" s="120"/>
      <c r="G673" s="120"/>
      <c r="H673" s="120"/>
      <c r="I673" s="120"/>
      <c r="J673" s="120"/>
      <c r="K673" s="128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</row>
    <row r="674" spans="2:21">
      <c r="B674" s="119"/>
      <c r="C674" s="120"/>
      <c r="D674" s="120"/>
      <c r="E674" s="120"/>
      <c r="F674" s="120"/>
      <c r="G674" s="120"/>
      <c r="H674" s="120"/>
      <c r="I674" s="120"/>
      <c r="J674" s="120"/>
      <c r="K674" s="128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</row>
    <row r="675" spans="2:21">
      <c r="B675" s="119"/>
      <c r="C675" s="120"/>
      <c r="D675" s="120"/>
      <c r="E675" s="120"/>
      <c r="F675" s="120"/>
      <c r="G675" s="120"/>
      <c r="H675" s="120"/>
      <c r="I675" s="120"/>
      <c r="J675" s="120"/>
      <c r="K675" s="128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</row>
    <row r="676" spans="2:21">
      <c r="B676" s="119"/>
      <c r="C676" s="120"/>
      <c r="D676" s="120"/>
      <c r="E676" s="120"/>
      <c r="F676" s="120"/>
      <c r="G676" s="120"/>
      <c r="H676" s="120"/>
      <c r="I676" s="120"/>
      <c r="J676" s="120"/>
      <c r="K676" s="128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</row>
    <row r="677" spans="2:21">
      <c r="B677" s="119"/>
      <c r="C677" s="120"/>
      <c r="D677" s="120"/>
      <c r="E677" s="120"/>
      <c r="F677" s="120"/>
      <c r="G677" s="120"/>
      <c r="H677" s="120"/>
      <c r="I677" s="120"/>
      <c r="J677" s="120"/>
      <c r="K677" s="128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</row>
    <row r="678" spans="2:21">
      <c r="B678" s="119"/>
      <c r="C678" s="120"/>
      <c r="D678" s="120"/>
      <c r="E678" s="120"/>
      <c r="F678" s="120"/>
      <c r="G678" s="120"/>
      <c r="H678" s="120"/>
      <c r="I678" s="120"/>
      <c r="J678" s="120"/>
      <c r="K678" s="128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</row>
    <row r="679" spans="2:21">
      <c r="B679" s="119"/>
      <c r="C679" s="120"/>
      <c r="D679" s="120"/>
      <c r="E679" s="120"/>
      <c r="F679" s="120"/>
      <c r="G679" s="120"/>
      <c r="H679" s="120"/>
      <c r="I679" s="120"/>
      <c r="J679" s="120"/>
      <c r="K679" s="128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</row>
    <row r="680" spans="2:21">
      <c r="B680" s="119"/>
      <c r="C680" s="120"/>
      <c r="D680" s="120"/>
      <c r="E680" s="120"/>
      <c r="F680" s="120"/>
      <c r="G680" s="120"/>
      <c r="H680" s="120"/>
      <c r="I680" s="120"/>
      <c r="J680" s="120"/>
      <c r="K680" s="128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</row>
    <row r="681" spans="2:21">
      <c r="B681" s="119"/>
      <c r="C681" s="120"/>
      <c r="D681" s="120"/>
      <c r="E681" s="120"/>
      <c r="F681" s="120"/>
      <c r="G681" s="120"/>
      <c r="H681" s="120"/>
      <c r="I681" s="120"/>
      <c r="J681" s="120"/>
      <c r="K681" s="128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</row>
    <row r="682" spans="2:21">
      <c r="B682" s="119"/>
      <c r="C682" s="120"/>
      <c r="D682" s="120"/>
      <c r="E682" s="120"/>
      <c r="F682" s="120"/>
      <c r="G682" s="120"/>
      <c r="H682" s="120"/>
      <c r="I682" s="120"/>
      <c r="J682" s="120"/>
      <c r="K682" s="128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</row>
    <row r="683" spans="2:21">
      <c r="B683" s="119"/>
      <c r="C683" s="120"/>
      <c r="D683" s="120"/>
      <c r="E683" s="120"/>
      <c r="F683" s="120"/>
      <c r="G683" s="120"/>
      <c r="H683" s="120"/>
      <c r="I683" s="120"/>
      <c r="J683" s="120"/>
      <c r="K683" s="128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</row>
    <row r="684" spans="2:21">
      <c r="B684" s="119"/>
      <c r="C684" s="120"/>
      <c r="D684" s="120"/>
      <c r="E684" s="120"/>
      <c r="F684" s="120"/>
      <c r="G684" s="120"/>
      <c r="H684" s="120"/>
      <c r="I684" s="120"/>
      <c r="J684" s="120"/>
      <c r="K684" s="128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</row>
    <row r="685" spans="2:21">
      <c r="B685" s="119"/>
      <c r="C685" s="120"/>
      <c r="D685" s="120"/>
      <c r="E685" s="120"/>
      <c r="F685" s="120"/>
      <c r="G685" s="120"/>
      <c r="H685" s="120"/>
      <c r="I685" s="120"/>
      <c r="J685" s="120"/>
      <c r="K685" s="128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</row>
    <row r="686" spans="2:21">
      <c r="B686" s="119"/>
      <c r="C686" s="120"/>
      <c r="D686" s="120"/>
      <c r="E686" s="120"/>
      <c r="F686" s="120"/>
      <c r="G686" s="120"/>
      <c r="H686" s="120"/>
      <c r="I686" s="120"/>
      <c r="J686" s="120"/>
      <c r="K686" s="128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</row>
    <row r="687" spans="2:21">
      <c r="B687" s="119"/>
      <c r="C687" s="120"/>
      <c r="D687" s="120"/>
      <c r="E687" s="120"/>
      <c r="F687" s="120"/>
      <c r="G687" s="120"/>
      <c r="H687" s="120"/>
      <c r="I687" s="120"/>
      <c r="J687" s="120"/>
      <c r="K687" s="128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</row>
    <row r="688" spans="2:21">
      <c r="B688" s="119"/>
      <c r="C688" s="120"/>
      <c r="D688" s="120"/>
      <c r="E688" s="120"/>
      <c r="F688" s="120"/>
      <c r="G688" s="120"/>
      <c r="H688" s="120"/>
      <c r="I688" s="120"/>
      <c r="J688" s="120"/>
      <c r="K688" s="128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</row>
    <row r="689" spans="2:21">
      <c r="B689" s="119"/>
      <c r="C689" s="120"/>
      <c r="D689" s="120"/>
      <c r="E689" s="120"/>
      <c r="F689" s="120"/>
      <c r="G689" s="120"/>
      <c r="H689" s="120"/>
      <c r="I689" s="120"/>
      <c r="J689" s="120"/>
      <c r="K689" s="128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</row>
    <row r="690" spans="2:21">
      <c r="B690" s="119"/>
      <c r="C690" s="120"/>
      <c r="D690" s="120"/>
      <c r="E690" s="120"/>
      <c r="F690" s="120"/>
      <c r="G690" s="120"/>
      <c r="H690" s="120"/>
      <c r="I690" s="120"/>
      <c r="J690" s="120"/>
      <c r="K690" s="128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</row>
    <row r="691" spans="2:21">
      <c r="B691" s="119"/>
      <c r="C691" s="120"/>
      <c r="D691" s="120"/>
      <c r="E691" s="120"/>
      <c r="F691" s="120"/>
      <c r="G691" s="120"/>
      <c r="H691" s="120"/>
      <c r="I691" s="120"/>
      <c r="J691" s="120"/>
      <c r="K691" s="128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</row>
    <row r="692" spans="2:21">
      <c r="B692" s="119"/>
      <c r="C692" s="120"/>
      <c r="D692" s="120"/>
      <c r="E692" s="120"/>
      <c r="F692" s="120"/>
      <c r="G692" s="120"/>
      <c r="H692" s="120"/>
      <c r="I692" s="120"/>
      <c r="J692" s="120"/>
      <c r="K692" s="128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</row>
    <row r="693" spans="2:21">
      <c r="B693" s="119"/>
      <c r="C693" s="120"/>
      <c r="D693" s="120"/>
      <c r="E693" s="120"/>
      <c r="F693" s="120"/>
      <c r="G693" s="120"/>
      <c r="H693" s="120"/>
      <c r="I693" s="120"/>
      <c r="J693" s="120"/>
      <c r="K693" s="128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</row>
    <row r="694" spans="2:21">
      <c r="B694" s="119"/>
      <c r="C694" s="120"/>
      <c r="D694" s="120"/>
      <c r="E694" s="120"/>
      <c r="F694" s="120"/>
      <c r="G694" s="120"/>
      <c r="H694" s="120"/>
      <c r="I694" s="120"/>
      <c r="J694" s="120"/>
      <c r="K694" s="128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</row>
    <row r="695" spans="2:21">
      <c r="B695" s="119"/>
      <c r="C695" s="120"/>
      <c r="D695" s="120"/>
      <c r="E695" s="120"/>
      <c r="F695" s="120"/>
      <c r="G695" s="120"/>
      <c r="H695" s="120"/>
      <c r="I695" s="120"/>
      <c r="J695" s="120"/>
      <c r="K695" s="128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</row>
    <row r="696" spans="2:21">
      <c r="B696" s="119"/>
      <c r="C696" s="120"/>
      <c r="D696" s="120"/>
      <c r="E696" s="120"/>
      <c r="F696" s="120"/>
      <c r="G696" s="120"/>
      <c r="H696" s="120"/>
      <c r="I696" s="120"/>
      <c r="J696" s="120"/>
      <c r="K696" s="128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</row>
    <row r="697" spans="2:21">
      <c r="B697" s="119"/>
      <c r="C697" s="120"/>
      <c r="D697" s="120"/>
      <c r="E697" s="120"/>
      <c r="F697" s="120"/>
      <c r="G697" s="120"/>
      <c r="H697" s="120"/>
      <c r="I697" s="120"/>
      <c r="J697" s="120"/>
      <c r="K697" s="128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</row>
    <row r="698" spans="2:21">
      <c r="B698" s="119"/>
      <c r="C698" s="120"/>
      <c r="D698" s="120"/>
      <c r="E698" s="120"/>
      <c r="F698" s="120"/>
      <c r="G698" s="120"/>
      <c r="H698" s="120"/>
      <c r="I698" s="120"/>
      <c r="J698" s="120"/>
      <c r="K698" s="128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</row>
    <row r="699" spans="2:21">
      <c r="B699" s="119"/>
      <c r="C699" s="120"/>
      <c r="D699" s="120"/>
      <c r="E699" s="120"/>
      <c r="F699" s="120"/>
      <c r="G699" s="120"/>
      <c r="H699" s="120"/>
      <c r="I699" s="120"/>
      <c r="J699" s="120"/>
      <c r="K699" s="128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</row>
    <row r="700" spans="2:21">
      <c r="B700" s="119"/>
      <c r="C700" s="120"/>
      <c r="D700" s="120"/>
      <c r="E700" s="120"/>
      <c r="F700" s="120"/>
      <c r="G700" s="120"/>
      <c r="H700" s="120"/>
      <c r="I700" s="120"/>
      <c r="J700" s="120"/>
      <c r="K700" s="128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</row>
    <row r="701" spans="2:21">
      <c r="B701" s="119"/>
      <c r="C701" s="120"/>
      <c r="D701" s="120"/>
      <c r="E701" s="120"/>
      <c r="F701" s="120"/>
      <c r="G701" s="120"/>
      <c r="H701" s="120"/>
      <c r="I701" s="120"/>
      <c r="J701" s="120"/>
      <c r="K701" s="128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</row>
    <row r="702" spans="2:21">
      <c r="B702" s="119"/>
      <c r="C702" s="120"/>
      <c r="D702" s="120"/>
      <c r="E702" s="120"/>
      <c r="F702" s="120"/>
      <c r="G702" s="120"/>
      <c r="H702" s="120"/>
      <c r="I702" s="120"/>
      <c r="J702" s="120"/>
      <c r="K702" s="128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</row>
    <row r="703" spans="2:21">
      <c r="B703" s="119"/>
      <c r="C703" s="120"/>
      <c r="D703" s="120"/>
      <c r="E703" s="120"/>
      <c r="F703" s="120"/>
      <c r="G703" s="120"/>
      <c r="H703" s="120"/>
      <c r="I703" s="120"/>
      <c r="J703" s="120"/>
      <c r="K703" s="128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</row>
    <row r="704" spans="2:21">
      <c r="B704" s="119"/>
      <c r="C704" s="120"/>
      <c r="D704" s="120"/>
      <c r="E704" s="120"/>
      <c r="F704" s="120"/>
      <c r="G704" s="120"/>
      <c r="H704" s="120"/>
      <c r="I704" s="120"/>
      <c r="J704" s="120"/>
      <c r="K704" s="128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</row>
    <row r="705" spans="2:21">
      <c r="B705" s="119"/>
      <c r="C705" s="120"/>
      <c r="D705" s="120"/>
      <c r="E705" s="120"/>
      <c r="F705" s="120"/>
      <c r="G705" s="120"/>
      <c r="H705" s="120"/>
      <c r="I705" s="120"/>
      <c r="J705" s="120"/>
      <c r="K705" s="128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</row>
    <row r="706" spans="2:21">
      <c r="B706" s="119"/>
      <c r="C706" s="120"/>
      <c r="D706" s="120"/>
      <c r="E706" s="120"/>
      <c r="F706" s="120"/>
      <c r="G706" s="120"/>
      <c r="H706" s="120"/>
      <c r="I706" s="120"/>
      <c r="J706" s="120"/>
      <c r="K706" s="128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</row>
    <row r="707" spans="2:21">
      <c r="B707" s="119"/>
      <c r="C707" s="120"/>
      <c r="D707" s="120"/>
      <c r="E707" s="120"/>
      <c r="F707" s="120"/>
      <c r="G707" s="120"/>
      <c r="H707" s="120"/>
      <c r="I707" s="120"/>
      <c r="J707" s="120"/>
      <c r="K707" s="128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</row>
    <row r="708" spans="2:21">
      <c r="B708" s="119"/>
      <c r="C708" s="120"/>
      <c r="D708" s="120"/>
      <c r="E708" s="120"/>
      <c r="F708" s="120"/>
      <c r="G708" s="120"/>
      <c r="H708" s="120"/>
      <c r="I708" s="120"/>
      <c r="J708" s="120"/>
      <c r="K708" s="128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</row>
    <row r="709" spans="2:21">
      <c r="B709" s="119"/>
      <c r="C709" s="120"/>
      <c r="D709" s="120"/>
      <c r="E709" s="120"/>
      <c r="F709" s="120"/>
      <c r="G709" s="120"/>
      <c r="H709" s="120"/>
      <c r="I709" s="120"/>
      <c r="J709" s="120"/>
      <c r="K709" s="128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</row>
    <row r="710" spans="2:21">
      <c r="B710" s="119"/>
      <c r="C710" s="120"/>
      <c r="D710" s="120"/>
      <c r="E710" s="120"/>
      <c r="F710" s="120"/>
      <c r="G710" s="120"/>
      <c r="H710" s="120"/>
      <c r="I710" s="120"/>
      <c r="J710" s="120"/>
      <c r="K710" s="128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</row>
    <row r="711" spans="2:21">
      <c r="B711" s="119"/>
      <c r="C711" s="120"/>
      <c r="D711" s="120"/>
      <c r="E711" s="120"/>
      <c r="F711" s="120"/>
      <c r="G711" s="120"/>
      <c r="H711" s="120"/>
      <c r="I711" s="120"/>
      <c r="J711" s="120"/>
      <c r="K711" s="128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</row>
    <row r="712" spans="2:21">
      <c r="B712" s="119"/>
      <c r="C712" s="120"/>
      <c r="D712" s="120"/>
      <c r="E712" s="120"/>
      <c r="F712" s="120"/>
      <c r="G712" s="120"/>
      <c r="H712" s="120"/>
      <c r="I712" s="120"/>
      <c r="J712" s="120"/>
      <c r="K712" s="128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</row>
    <row r="713" spans="2:21">
      <c r="B713" s="119"/>
      <c r="C713" s="120"/>
      <c r="D713" s="120"/>
      <c r="E713" s="120"/>
      <c r="F713" s="120"/>
      <c r="G713" s="120"/>
      <c r="H713" s="120"/>
      <c r="I713" s="120"/>
      <c r="J713" s="120"/>
      <c r="K713" s="128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</row>
    <row r="714" spans="2:21">
      <c r="B714" s="119"/>
      <c r="C714" s="120"/>
      <c r="D714" s="120"/>
      <c r="E714" s="120"/>
      <c r="F714" s="120"/>
      <c r="G714" s="120"/>
      <c r="H714" s="120"/>
      <c r="I714" s="120"/>
      <c r="J714" s="120"/>
      <c r="K714" s="128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</row>
    <row r="715" spans="2:21">
      <c r="B715" s="119"/>
      <c r="C715" s="120"/>
      <c r="D715" s="120"/>
      <c r="E715" s="120"/>
      <c r="F715" s="120"/>
      <c r="G715" s="120"/>
      <c r="H715" s="120"/>
      <c r="I715" s="120"/>
      <c r="J715" s="120"/>
      <c r="K715" s="128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</row>
    <row r="716" spans="2:21">
      <c r="B716" s="119"/>
      <c r="C716" s="120"/>
      <c r="D716" s="120"/>
      <c r="E716" s="120"/>
      <c r="F716" s="120"/>
      <c r="G716" s="120"/>
      <c r="H716" s="120"/>
      <c r="I716" s="120"/>
      <c r="J716" s="120"/>
      <c r="K716" s="128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</row>
    <row r="717" spans="2:21">
      <c r="B717" s="119"/>
      <c r="C717" s="120"/>
      <c r="D717" s="120"/>
      <c r="E717" s="120"/>
      <c r="F717" s="120"/>
      <c r="G717" s="120"/>
      <c r="H717" s="120"/>
      <c r="I717" s="120"/>
      <c r="J717" s="120"/>
      <c r="K717" s="128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</row>
    <row r="718" spans="2:21">
      <c r="B718" s="119"/>
      <c r="C718" s="120"/>
      <c r="D718" s="120"/>
      <c r="E718" s="120"/>
      <c r="F718" s="120"/>
      <c r="G718" s="120"/>
      <c r="H718" s="120"/>
      <c r="I718" s="120"/>
      <c r="J718" s="120"/>
      <c r="K718" s="128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</row>
    <row r="719" spans="2:21">
      <c r="B719" s="119"/>
      <c r="C719" s="120"/>
      <c r="D719" s="120"/>
      <c r="E719" s="120"/>
      <c r="F719" s="120"/>
      <c r="G719" s="120"/>
      <c r="H719" s="120"/>
      <c r="I719" s="120"/>
      <c r="J719" s="120"/>
      <c r="K719" s="128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</row>
    <row r="720" spans="2:21">
      <c r="B720" s="119"/>
      <c r="C720" s="120"/>
      <c r="D720" s="120"/>
      <c r="E720" s="120"/>
      <c r="F720" s="120"/>
      <c r="G720" s="120"/>
      <c r="H720" s="120"/>
      <c r="I720" s="120"/>
      <c r="J720" s="120"/>
      <c r="K720" s="128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</row>
    <row r="721" spans="2:21">
      <c r="B721" s="119"/>
      <c r="C721" s="120"/>
      <c r="D721" s="120"/>
      <c r="E721" s="120"/>
      <c r="F721" s="120"/>
      <c r="G721" s="120"/>
      <c r="H721" s="120"/>
      <c r="I721" s="120"/>
      <c r="J721" s="120"/>
      <c r="K721" s="128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</row>
    <row r="722" spans="2:21">
      <c r="B722" s="119"/>
      <c r="C722" s="120"/>
      <c r="D722" s="120"/>
      <c r="E722" s="120"/>
      <c r="F722" s="120"/>
      <c r="G722" s="120"/>
      <c r="H722" s="120"/>
      <c r="I722" s="120"/>
      <c r="J722" s="120"/>
      <c r="K722" s="128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</row>
    <row r="723" spans="2:21">
      <c r="B723" s="119"/>
      <c r="C723" s="120"/>
      <c r="D723" s="120"/>
      <c r="E723" s="120"/>
      <c r="F723" s="120"/>
      <c r="G723" s="120"/>
      <c r="H723" s="120"/>
      <c r="I723" s="120"/>
      <c r="J723" s="120"/>
      <c r="K723" s="128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</row>
    <row r="724" spans="2:21">
      <c r="B724" s="119"/>
      <c r="C724" s="120"/>
      <c r="D724" s="120"/>
      <c r="E724" s="120"/>
      <c r="F724" s="120"/>
      <c r="G724" s="120"/>
      <c r="H724" s="120"/>
      <c r="I724" s="120"/>
      <c r="J724" s="120"/>
      <c r="K724" s="128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</row>
    <row r="725" spans="2:21">
      <c r="B725" s="119"/>
      <c r="C725" s="120"/>
      <c r="D725" s="120"/>
      <c r="E725" s="120"/>
      <c r="F725" s="120"/>
      <c r="G725" s="120"/>
      <c r="H725" s="120"/>
      <c r="I725" s="120"/>
      <c r="J725" s="120"/>
      <c r="K725" s="128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</row>
    <row r="726" spans="2:21">
      <c r="B726" s="119"/>
      <c r="C726" s="120"/>
      <c r="D726" s="120"/>
      <c r="E726" s="120"/>
      <c r="F726" s="120"/>
      <c r="G726" s="120"/>
      <c r="H726" s="120"/>
      <c r="I726" s="120"/>
      <c r="J726" s="120"/>
      <c r="K726" s="128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</row>
    <row r="727" spans="2:21">
      <c r="B727" s="119"/>
      <c r="C727" s="120"/>
      <c r="D727" s="120"/>
      <c r="E727" s="120"/>
      <c r="F727" s="120"/>
      <c r="G727" s="120"/>
      <c r="H727" s="120"/>
      <c r="I727" s="120"/>
      <c r="J727" s="120"/>
      <c r="K727" s="128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</row>
    <row r="728" spans="2:21">
      <c r="B728" s="119"/>
      <c r="C728" s="120"/>
      <c r="D728" s="120"/>
      <c r="E728" s="120"/>
      <c r="F728" s="120"/>
      <c r="G728" s="120"/>
      <c r="H728" s="120"/>
      <c r="I728" s="120"/>
      <c r="J728" s="120"/>
      <c r="K728" s="128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</row>
    <row r="729" spans="2:21">
      <c r="B729" s="119"/>
      <c r="C729" s="120"/>
      <c r="D729" s="120"/>
      <c r="E729" s="120"/>
      <c r="F729" s="120"/>
      <c r="G729" s="120"/>
      <c r="H729" s="120"/>
      <c r="I729" s="120"/>
      <c r="J729" s="120"/>
      <c r="K729" s="128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</row>
    <row r="730" spans="2:21">
      <c r="B730" s="119"/>
      <c r="C730" s="120"/>
      <c r="D730" s="120"/>
      <c r="E730" s="120"/>
      <c r="F730" s="120"/>
      <c r="G730" s="120"/>
      <c r="H730" s="120"/>
      <c r="I730" s="120"/>
      <c r="J730" s="120"/>
      <c r="K730" s="128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</row>
    <row r="731" spans="2:21">
      <c r="B731" s="119"/>
      <c r="C731" s="120"/>
      <c r="D731" s="120"/>
      <c r="E731" s="120"/>
      <c r="F731" s="120"/>
      <c r="G731" s="120"/>
      <c r="H731" s="120"/>
      <c r="I731" s="120"/>
      <c r="J731" s="120"/>
      <c r="K731" s="128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</row>
    <row r="732" spans="2:21">
      <c r="B732" s="119"/>
      <c r="C732" s="120"/>
      <c r="D732" s="120"/>
      <c r="E732" s="120"/>
      <c r="F732" s="120"/>
      <c r="G732" s="120"/>
      <c r="H732" s="120"/>
      <c r="I732" s="120"/>
      <c r="J732" s="120"/>
      <c r="K732" s="128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</row>
    <row r="733" spans="2:21">
      <c r="B733" s="119"/>
      <c r="C733" s="120"/>
      <c r="D733" s="120"/>
      <c r="E733" s="120"/>
      <c r="F733" s="120"/>
      <c r="G733" s="120"/>
      <c r="H733" s="120"/>
      <c r="I733" s="120"/>
      <c r="J733" s="120"/>
      <c r="K733" s="128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4:K394"/>
  </mergeCells>
  <phoneticPr fontId="3" type="noConversion"/>
  <conditionalFormatting sqref="B12:B386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2 B394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93 I395:I827 L12:L827 G12:G35 G37:G393 G395:G554 E12:E35 E37:E393 E395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206</v>
      </c>
    </row>
    <row r="2" spans="2:15">
      <c r="B2" s="46" t="s">
        <v>134</v>
      </c>
      <c r="C2" s="67" t="s">
        <v>207</v>
      </c>
    </row>
    <row r="3" spans="2:15">
      <c r="B3" s="46" t="s">
        <v>136</v>
      </c>
      <c r="C3" s="67" t="s">
        <v>208</v>
      </c>
    </row>
    <row r="4" spans="2:15">
      <c r="B4" s="46" t="s">
        <v>137</v>
      </c>
      <c r="C4" s="67">
        <v>12148</v>
      </c>
    </row>
    <row r="6" spans="2:15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1" t="s">
        <v>108</v>
      </c>
      <c r="C8" s="29" t="s">
        <v>43</v>
      </c>
      <c r="D8" s="29" t="s">
        <v>112</v>
      </c>
      <c r="E8" s="29" t="s">
        <v>175</v>
      </c>
      <c r="F8" s="29" t="s">
        <v>110</v>
      </c>
      <c r="G8" s="29" t="s">
        <v>61</v>
      </c>
      <c r="H8" s="29" t="s">
        <v>96</v>
      </c>
      <c r="I8" s="12" t="s">
        <v>184</v>
      </c>
      <c r="J8" s="12" t="s">
        <v>183</v>
      </c>
      <c r="K8" s="29" t="s">
        <v>198</v>
      </c>
      <c r="L8" s="12" t="s">
        <v>57</v>
      </c>
      <c r="M8" s="12" t="s">
        <v>54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191</v>
      </c>
      <c r="J9" s="15"/>
      <c r="K9" s="15" t="s">
        <v>187</v>
      </c>
      <c r="L9" s="15" t="s">
        <v>187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24" t="s">
        <v>29</v>
      </c>
      <c r="C11" s="88"/>
      <c r="D11" s="88"/>
      <c r="E11" s="88"/>
      <c r="F11" s="88"/>
      <c r="G11" s="88"/>
      <c r="H11" s="88"/>
      <c r="I11" s="88"/>
      <c r="J11" s="88"/>
      <c r="K11" s="88"/>
      <c r="L11" s="125">
        <v>0</v>
      </c>
      <c r="M11" s="88"/>
      <c r="N11" s="126">
        <v>0</v>
      </c>
      <c r="O11" s="126">
        <v>0</v>
      </c>
    </row>
    <row r="12" spans="2:15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27" t="s">
        <v>196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9"/>
      <c r="C111" s="119"/>
      <c r="D111" s="119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</row>
    <row r="112" spans="2:15">
      <c r="B112" s="119"/>
      <c r="C112" s="119"/>
      <c r="D112" s="119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</row>
    <row r="113" spans="2:15">
      <c r="B113" s="119"/>
      <c r="C113" s="119"/>
      <c r="D113" s="119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</row>
    <row r="114" spans="2:15">
      <c r="B114" s="119"/>
      <c r="C114" s="119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</row>
    <row r="115" spans="2:15">
      <c r="B115" s="119"/>
      <c r="C115" s="119"/>
      <c r="D115" s="119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</row>
    <row r="116" spans="2:15">
      <c r="B116" s="119"/>
      <c r="C116" s="119"/>
      <c r="D116" s="119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2:15">
      <c r="B117" s="119"/>
      <c r="C117" s="119"/>
      <c r="D117" s="119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</row>
    <row r="118" spans="2:15">
      <c r="B118" s="119"/>
      <c r="C118" s="119"/>
      <c r="D118" s="119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</row>
    <row r="119" spans="2:15">
      <c r="B119" s="119"/>
      <c r="C119" s="119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</row>
    <row r="120" spans="2:15">
      <c r="B120" s="119"/>
      <c r="C120" s="119"/>
      <c r="D120" s="119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</row>
    <row r="121" spans="2:15">
      <c r="B121" s="119"/>
      <c r="C121" s="119"/>
      <c r="D121" s="119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19"/>
      <c r="D122" s="119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19"/>
      <c r="D123" s="119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19"/>
      <c r="D124" s="119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19"/>
      <c r="D125" s="119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19"/>
      <c r="D126" s="119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19"/>
      <c r="D127" s="119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19"/>
      <c r="D128" s="119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19"/>
      <c r="D129" s="119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19"/>
      <c r="D130" s="119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19"/>
      <c r="D131" s="119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19"/>
      <c r="D132" s="119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19"/>
      <c r="D133" s="119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19"/>
      <c r="D134" s="119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19"/>
      <c r="D135" s="119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19"/>
      <c r="D136" s="119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19"/>
      <c r="D137" s="119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19"/>
      <c r="D138" s="119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19"/>
      <c r="D139" s="119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19"/>
      <c r="D140" s="119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19"/>
      <c r="D141" s="119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19"/>
      <c r="D142" s="119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19"/>
      <c r="D143" s="119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19"/>
      <c r="D144" s="119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19"/>
      <c r="D145" s="119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19"/>
      <c r="D146" s="119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19"/>
      <c r="D147" s="119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19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19"/>
      <c r="D149" s="119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19"/>
      <c r="D150" s="119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19"/>
      <c r="D151" s="119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19"/>
      <c r="D152" s="119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19"/>
      <c r="D153" s="119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19"/>
      <c r="D154" s="119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19"/>
      <c r="D155" s="119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19"/>
      <c r="D156" s="119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19"/>
      <c r="D157" s="119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19"/>
      <c r="D158" s="119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19"/>
      <c r="D159" s="119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19"/>
      <c r="D160" s="119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19"/>
      <c r="D161" s="119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19"/>
      <c r="D162" s="119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19"/>
      <c r="D163" s="119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19"/>
      <c r="D164" s="119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19"/>
      <c r="D165" s="119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19"/>
      <c r="D166" s="119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19"/>
      <c r="D167" s="119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19"/>
      <c r="D168" s="119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19"/>
      <c r="D169" s="119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19"/>
      <c r="D170" s="119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19"/>
      <c r="D171" s="119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19"/>
      <c r="D172" s="119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19"/>
      <c r="D173" s="119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19"/>
      <c r="D174" s="119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19"/>
      <c r="D175" s="119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19"/>
      <c r="D176" s="119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19"/>
      <c r="D177" s="119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19"/>
      <c r="D178" s="119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19"/>
      <c r="D179" s="119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19"/>
      <c r="D180" s="119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19"/>
      <c r="D181" s="119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19"/>
      <c r="D182" s="119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19"/>
      <c r="D183" s="119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19"/>
      <c r="D184" s="119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19"/>
      <c r="D185" s="119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19"/>
      <c r="D186" s="119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19"/>
      <c r="D187" s="119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19"/>
      <c r="D188" s="119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19"/>
      <c r="D189" s="119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19"/>
      <c r="D190" s="119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19"/>
      <c r="D191" s="119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19"/>
      <c r="D192" s="119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19"/>
      <c r="D193" s="119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19"/>
      <c r="D194" s="119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19"/>
      <c r="D195" s="119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19"/>
      <c r="D196" s="119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19"/>
      <c r="D197" s="119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19"/>
      <c r="D198" s="119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19"/>
      <c r="D199" s="119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19"/>
      <c r="D200" s="119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19"/>
      <c r="D201" s="119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19"/>
      <c r="D202" s="119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19"/>
      <c r="D203" s="119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19"/>
      <c r="D204" s="119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19"/>
      <c r="D205" s="119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19"/>
      <c r="D206" s="119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19"/>
      <c r="D207" s="119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19"/>
      <c r="D208" s="119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19"/>
      <c r="D209" s="119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19"/>
      <c r="D210" s="119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19"/>
      <c r="D211" s="119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19"/>
      <c r="D212" s="119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19"/>
      <c r="D213" s="119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19"/>
      <c r="D214" s="119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19"/>
      <c r="D215" s="119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19"/>
      <c r="D216" s="119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19"/>
      <c r="D217" s="119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19"/>
      <c r="D218" s="119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19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19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19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19"/>
      <c r="D222" s="119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19"/>
      <c r="D223" s="119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19"/>
      <c r="D224" s="119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19"/>
      <c r="D225" s="119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19"/>
      <c r="D226" s="119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19"/>
      <c r="D227" s="119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19"/>
      <c r="D228" s="119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19"/>
      <c r="D229" s="119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19"/>
      <c r="D230" s="119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19"/>
      <c r="D231" s="119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19"/>
      <c r="D232" s="119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19"/>
      <c r="D233" s="119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19"/>
      <c r="D234" s="119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19"/>
      <c r="D235" s="119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19"/>
      <c r="D236" s="119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19"/>
      <c r="D237" s="119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19"/>
      <c r="D238" s="119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19"/>
      <c r="D239" s="119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19"/>
      <c r="D240" s="119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19"/>
      <c r="D241" s="119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19"/>
      <c r="D242" s="119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19"/>
      <c r="D243" s="119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19"/>
      <c r="D244" s="119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19"/>
      <c r="D245" s="119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19"/>
      <c r="D246" s="119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19"/>
      <c r="D247" s="119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19"/>
      <c r="D248" s="119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19"/>
      <c r="D249" s="119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19"/>
      <c r="D250" s="119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19"/>
      <c r="D251" s="119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19"/>
      <c r="D252" s="119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19"/>
      <c r="D253" s="119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19"/>
      <c r="D254" s="119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19"/>
      <c r="D255" s="119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19"/>
      <c r="D256" s="119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19"/>
      <c r="D257" s="119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19"/>
      <c r="D258" s="119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19"/>
      <c r="D259" s="119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19"/>
      <c r="D260" s="119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19"/>
      <c r="D261" s="119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19"/>
      <c r="D262" s="119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19"/>
      <c r="D263" s="119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19"/>
      <c r="D264" s="119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19"/>
      <c r="D265" s="119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19"/>
      <c r="D266" s="119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19"/>
      <c r="D267" s="119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19"/>
      <c r="D268" s="119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19"/>
      <c r="D269" s="119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19"/>
      <c r="D270" s="119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19"/>
      <c r="D271" s="119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19"/>
      <c r="D272" s="119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30"/>
      <c r="C273" s="119"/>
      <c r="D273" s="119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30"/>
      <c r="C274" s="119"/>
      <c r="D274" s="119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31"/>
      <c r="C275" s="119"/>
      <c r="D275" s="119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19"/>
      <c r="D276" s="119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19"/>
      <c r="D277" s="119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19"/>
      <c r="D278" s="119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19"/>
      <c r="D279" s="119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19"/>
      <c r="D280" s="119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19"/>
      <c r="D281" s="119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19"/>
      <c r="D282" s="119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19"/>
      <c r="D283" s="119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19"/>
      <c r="D284" s="119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19"/>
      <c r="D286" s="119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19"/>
      <c r="D287" s="119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19"/>
      <c r="D288" s="119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19"/>
      <c r="D289" s="119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19"/>
      <c r="D290" s="119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19"/>
      <c r="D291" s="119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19"/>
      <c r="D292" s="119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19"/>
      <c r="D293" s="119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30"/>
      <c r="C294" s="119"/>
      <c r="D294" s="119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30"/>
      <c r="C295" s="119"/>
      <c r="D295" s="119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31"/>
      <c r="C296" s="119"/>
      <c r="D296" s="119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19"/>
      <c r="D297" s="119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19"/>
      <c r="D298" s="119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19"/>
      <c r="D299" s="119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19"/>
      <c r="D300" s="119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19"/>
      <c r="D301" s="119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19"/>
      <c r="D302" s="119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19"/>
      <c r="D303" s="119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19"/>
      <c r="D304" s="119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19"/>
      <c r="D305" s="119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19"/>
      <c r="D306" s="119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19"/>
      <c r="D307" s="119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19"/>
      <c r="D308" s="119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19"/>
      <c r="D309" s="119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19"/>
      <c r="D310" s="119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19"/>
      <c r="D311" s="119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19"/>
      <c r="D312" s="119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19"/>
      <c r="D313" s="119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19"/>
      <c r="D314" s="119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19"/>
      <c r="D315" s="119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19"/>
      <c r="D316" s="119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19"/>
      <c r="D317" s="119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19"/>
      <c r="D318" s="119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19"/>
      <c r="D319" s="119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19"/>
      <c r="D320" s="119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19"/>
      <c r="D321" s="119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19"/>
      <c r="D322" s="119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19"/>
      <c r="D323" s="119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19"/>
      <c r="D324" s="119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19"/>
      <c r="C325" s="119"/>
      <c r="D325" s="119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19"/>
      <c r="C326" s="119"/>
      <c r="D326" s="119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19"/>
      <c r="C327" s="119"/>
      <c r="D327" s="119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30"/>
      <c r="C361" s="119"/>
      <c r="D361" s="119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30"/>
      <c r="C362" s="119"/>
      <c r="D362" s="119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31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19"/>
      <c r="F401" s="119"/>
      <c r="G401" s="119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19"/>
      <c r="F402" s="119"/>
      <c r="G402" s="119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19"/>
      <c r="F403" s="119"/>
      <c r="G403" s="119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19"/>
      <c r="F404" s="119"/>
      <c r="G404" s="119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19"/>
      <c r="F405" s="119"/>
      <c r="G405" s="119"/>
      <c r="H405" s="120"/>
      <c r="I405" s="120"/>
      <c r="J405" s="120"/>
      <c r="K405" s="120"/>
      <c r="L405" s="120"/>
      <c r="M405" s="120"/>
      <c r="N405" s="120"/>
      <c r="O405" s="120"/>
    </row>
    <row r="406" spans="2:15">
      <c r="B406" s="119"/>
      <c r="C406" s="119"/>
      <c r="D406" s="119"/>
      <c r="E406" s="119"/>
      <c r="F406" s="119"/>
      <c r="G406" s="119"/>
      <c r="H406" s="120"/>
      <c r="I406" s="120"/>
      <c r="J406" s="120"/>
      <c r="K406" s="120"/>
      <c r="L406" s="120"/>
      <c r="M406" s="120"/>
      <c r="N406" s="120"/>
      <c r="O406" s="120"/>
    </row>
    <row r="407" spans="2:15">
      <c r="B407" s="119"/>
      <c r="C407" s="119"/>
      <c r="D407" s="119"/>
      <c r="E407" s="119"/>
      <c r="F407" s="119"/>
      <c r="G407" s="119"/>
      <c r="H407" s="120"/>
      <c r="I407" s="120"/>
      <c r="J407" s="120"/>
      <c r="K407" s="120"/>
      <c r="L407" s="120"/>
      <c r="M407" s="120"/>
      <c r="N407" s="120"/>
      <c r="O407" s="120"/>
    </row>
    <row r="408" spans="2:15">
      <c r="B408" s="119"/>
      <c r="C408" s="119"/>
      <c r="D408" s="119"/>
      <c r="E408" s="119"/>
      <c r="F408" s="119"/>
      <c r="G408" s="119"/>
      <c r="H408" s="120"/>
      <c r="I408" s="120"/>
      <c r="J408" s="120"/>
      <c r="K408" s="120"/>
      <c r="L408" s="120"/>
      <c r="M408" s="120"/>
      <c r="N408" s="120"/>
      <c r="O408" s="120"/>
    </row>
    <row r="409" spans="2:15">
      <c r="B409" s="119"/>
      <c r="C409" s="119"/>
      <c r="D409" s="119"/>
      <c r="E409" s="119"/>
      <c r="F409" s="119"/>
      <c r="G409" s="119"/>
      <c r="H409" s="120"/>
      <c r="I409" s="120"/>
      <c r="J409" s="120"/>
      <c r="K409" s="120"/>
      <c r="L409" s="120"/>
      <c r="M409" s="120"/>
      <c r="N409" s="120"/>
      <c r="O409" s="120"/>
    </row>
    <row r="410" spans="2:15">
      <c r="B410" s="119"/>
      <c r="C410" s="119"/>
      <c r="D410" s="119"/>
      <c r="E410" s="119"/>
      <c r="F410" s="119"/>
      <c r="G410" s="119"/>
      <c r="H410" s="120"/>
      <c r="I410" s="120"/>
      <c r="J410" s="120"/>
      <c r="K410" s="120"/>
      <c r="L410" s="120"/>
      <c r="M410" s="120"/>
      <c r="N410" s="120"/>
      <c r="O410" s="120"/>
    </row>
    <row r="411" spans="2:15">
      <c r="B411" s="119"/>
      <c r="C411" s="119"/>
      <c r="D411" s="119"/>
      <c r="E411" s="119"/>
      <c r="F411" s="119"/>
      <c r="G411" s="119"/>
      <c r="H411" s="120"/>
      <c r="I411" s="120"/>
      <c r="J411" s="120"/>
      <c r="K411" s="120"/>
      <c r="L411" s="120"/>
      <c r="M411" s="120"/>
      <c r="N411" s="120"/>
      <c r="O411" s="120"/>
    </row>
    <row r="412" spans="2:15">
      <c r="B412" s="119"/>
      <c r="C412" s="119"/>
      <c r="D412" s="119"/>
      <c r="E412" s="119"/>
      <c r="F412" s="119"/>
      <c r="G412" s="119"/>
      <c r="H412" s="120"/>
      <c r="I412" s="120"/>
      <c r="J412" s="120"/>
      <c r="K412" s="120"/>
      <c r="L412" s="120"/>
      <c r="M412" s="120"/>
      <c r="N412" s="120"/>
      <c r="O412" s="120"/>
    </row>
    <row r="413" spans="2:15">
      <c r="B413" s="119"/>
      <c r="C413" s="119"/>
      <c r="D413" s="119"/>
      <c r="E413" s="119"/>
      <c r="F413" s="119"/>
      <c r="G413" s="119"/>
      <c r="H413" s="120"/>
      <c r="I413" s="120"/>
      <c r="J413" s="120"/>
      <c r="K413" s="120"/>
      <c r="L413" s="120"/>
      <c r="M413" s="120"/>
      <c r="N413" s="120"/>
      <c r="O413" s="120"/>
    </row>
    <row r="414" spans="2:15">
      <c r="B414" s="119"/>
      <c r="C414" s="119"/>
      <c r="D414" s="119"/>
      <c r="E414" s="119"/>
      <c r="F414" s="119"/>
      <c r="G414" s="119"/>
      <c r="H414" s="120"/>
      <c r="I414" s="120"/>
      <c r="J414" s="120"/>
      <c r="K414" s="120"/>
      <c r="L414" s="120"/>
      <c r="M414" s="120"/>
      <c r="N414" s="120"/>
      <c r="O414" s="120"/>
    </row>
    <row r="415" spans="2:15">
      <c r="B415" s="119"/>
      <c r="C415" s="119"/>
      <c r="D415" s="119"/>
      <c r="E415" s="119"/>
      <c r="F415" s="119"/>
      <c r="G415" s="119"/>
      <c r="H415" s="120"/>
      <c r="I415" s="120"/>
      <c r="J415" s="120"/>
      <c r="K415" s="120"/>
      <c r="L415" s="120"/>
      <c r="M415" s="120"/>
      <c r="N415" s="120"/>
      <c r="O415" s="120"/>
    </row>
    <row r="416" spans="2:15">
      <c r="B416" s="119"/>
      <c r="C416" s="119"/>
      <c r="D416" s="119"/>
      <c r="E416" s="119"/>
      <c r="F416" s="119"/>
      <c r="G416" s="119"/>
      <c r="H416" s="120"/>
      <c r="I416" s="120"/>
      <c r="J416" s="120"/>
      <c r="K416" s="120"/>
      <c r="L416" s="120"/>
      <c r="M416" s="120"/>
      <c r="N416" s="120"/>
      <c r="O416" s="120"/>
    </row>
    <row r="417" spans="2:15">
      <c r="B417" s="119"/>
      <c r="C417" s="119"/>
      <c r="D417" s="119"/>
      <c r="E417" s="119"/>
      <c r="F417" s="119"/>
      <c r="G417" s="119"/>
      <c r="H417" s="120"/>
      <c r="I417" s="120"/>
      <c r="J417" s="120"/>
      <c r="K417" s="120"/>
      <c r="L417" s="120"/>
      <c r="M417" s="120"/>
      <c r="N417" s="120"/>
      <c r="O417" s="120"/>
    </row>
    <row r="418" spans="2:15">
      <c r="B418" s="119"/>
      <c r="C418" s="119"/>
      <c r="D418" s="119"/>
      <c r="E418" s="119"/>
      <c r="F418" s="119"/>
      <c r="G418" s="119"/>
      <c r="H418" s="120"/>
      <c r="I418" s="120"/>
      <c r="J418" s="120"/>
      <c r="K418" s="120"/>
      <c r="L418" s="120"/>
      <c r="M418" s="120"/>
      <c r="N418" s="120"/>
      <c r="O418" s="120"/>
    </row>
    <row r="419" spans="2:15">
      <c r="B419" s="119"/>
      <c r="C419" s="119"/>
      <c r="D419" s="119"/>
      <c r="E419" s="119"/>
      <c r="F419" s="119"/>
      <c r="G419" s="119"/>
      <c r="H419" s="120"/>
      <c r="I419" s="120"/>
      <c r="J419" s="120"/>
      <c r="K419" s="120"/>
      <c r="L419" s="120"/>
      <c r="M419" s="120"/>
      <c r="N419" s="120"/>
      <c r="O419" s="120"/>
    </row>
    <row r="420" spans="2:15">
      <c r="B420" s="119"/>
      <c r="C420" s="119"/>
      <c r="D420" s="119"/>
      <c r="E420" s="119"/>
      <c r="F420" s="119"/>
      <c r="G420" s="119"/>
      <c r="H420" s="120"/>
      <c r="I420" s="120"/>
      <c r="J420" s="120"/>
      <c r="K420" s="120"/>
      <c r="L420" s="120"/>
      <c r="M420" s="120"/>
      <c r="N420" s="120"/>
      <c r="O420" s="120"/>
    </row>
    <row r="421" spans="2:15">
      <c r="B421" s="119"/>
      <c r="C421" s="119"/>
      <c r="D421" s="119"/>
      <c r="E421" s="119"/>
      <c r="F421" s="119"/>
      <c r="G421" s="119"/>
      <c r="H421" s="120"/>
      <c r="I421" s="120"/>
      <c r="J421" s="120"/>
      <c r="K421" s="120"/>
      <c r="L421" s="120"/>
      <c r="M421" s="120"/>
      <c r="N421" s="120"/>
      <c r="O421" s="120"/>
    </row>
    <row r="422" spans="2:15">
      <c r="B422" s="119"/>
      <c r="C422" s="119"/>
      <c r="D422" s="119"/>
      <c r="E422" s="119"/>
      <c r="F422" s="119"/>
      <c r="G422" s="119"/>
      <c r="H422" s="120"/>
      <c r="I422" s="120"/>
      <c r="J422" s="120"/>
      <c r="K422" s="120"/>
      <c r="L422" s="120"/>
      <c r="M422" s="120"/>
      <c r="N422" s="120"/>
      <c r="O422" s="120"/>
    </row>
    <row r="423" spans="2:15">
      <c r="B423" s="119"/>
      <c r="C423" s="119"/>
      <c r="D423" s="119"/>
      <c r="E423" s="119"/>
      <c r="F423" s="119"/>
      <c r="G423" s="119"/>
      <c r="H423" s="120"/>
      <c r="I423" s="120"/>
      <c r="J423" s="120"/>
      <c r="K423" s="120"/>
      <c r="L423" s="120"/>
      <c r="M423" s="120"/>
      <c r="N423" s="120"/>
      <c r="O423" s="120"/>
    </row>
    <row r="424" spans="2:15">
      <c r="B424" s="119"/>
      <c r="C424" s="119"/>
      <c r="D424" s="119"/>
      <c r="E424" s="119"/>
      <c r="F424" s="119"/>
      <c r="G424" s="119"/>
      <c r="H424" s="120"/>
      <c r="I424" s="120"/>
      <c r="J424" s="120"/>
      <c r="K424" s="120"/>
      <c r="L424" s="120"/>
      <c r="M424" s="120"/>
      <c r="N424" s="120"/>
      <c r="O424" s="120"/>
    </row>
    <row r="425" spans="2:15">
      <c r="B425" s="119"/>
      <c r="C425" s="119"/>
      <c r="D425" s="119"/>
      <c r="E425" s="119"/>
      <c r="F425" s="119"/>
      <c r="G425" s="119"/>
      <c r="H425" s="120"/>
      <c r="I425" s="120"/>
      <c r="J425" s="120"/>
      <c r="K425" s="120"/>
      <c r="L425" s="120"/>
      <c r="M425" s="120"/>
      <c r="N425" s="120"/>
      <c r="O425" s="120"/>
    </row>
    <row r="426" spans="2:15">
      <c r="B426" s="119"/>
      <c r="C426" s="119"/>
      <c r="D426" s="119"/>
      <c r="E426" s="119"/>
      <c r="F426" s="119"/>
      <c r="G426" s="119"/>
      <c r="H426" s="120"/>
      <c r="I426" s="120"/>
      <c r="J426" s="120"/>
      <c r="K426" s="120"/>
      <c r="L426" s="120"/>
      <c r="M426" s="120"/>
      <c r="N426" s="120"/>
      <c r="O426" s="120"/>
    </row>
    <row r="427" spans="2:15">
      <c r="B427" s="119"/>
      <c r="C427" s="119"/>
      <c r="D427" s="119"/>
      <c r="E427" s="119"/>
      <c r="F427" s="119"/>
      <c r="G427" s="119"/>
      <c r="H427" s="120"/>
      <c r="I427" s="120"/>
      <c r="J427" s="120"/>
      <c r="K427" s="120"/>
      <c r="L427" s="120"/>
      <c r="M427" s="120"/>
      <c r="N427" s="120"/>
      <c r="O427" s="120"/>
    </row>
    <row r="428" spans="2:15">
      <c r="B428" s="119"/>
      <c r="C428" s="119"/>
      <c r="D428" s="119"/>
      <c r="E428" s="119"/>
      <c r="F428" s="119"/>
      <c r="G428" s="119"/>
      <c r="H428" s="120"/>
      <c r="I428" s="120"/>
      <c r="J428" s="120"/>
      <c r="K428" s="120"/>
      <c r="L428" s="120"/>
      <c r="M428" s="120"/>
      <c r="N428" s="120"/>
      <c r="O428" s="120"/>
    </row>
    <row r="429" spans="2:15">
      <c r="B429" s="119"/>
      <c r="C429" s="119"/>
      <c r="D429" s="119"/>
      <c r="E429" s="119"/>
      <c r="F429" s="119"/>
      <c r="G429" s="119"/>
      <c r="H429" s="120"/>
      <c r="I429" s="120"/>
      <c r="J429" s="120"/>
      <c r="K429" s="120"/>
      <c r="L429" s="120"/>
      <c r="M429" s="120"/>
      <c r="N429" s="120"/>
      <c r="O429" s="120"/>
    </row>
    <row r="430" spans="2:15">
      <c r="B430" s="119"/>
      <c r="C430" s="119"/>
      <c r="D430" s="119"/>
      <c r="E430" s="119"/>
      <c r="F430" s="119"/>
      <c r="G430" s="119"/>
      <c r="H430" s="120"/>
      <c r="I430" s="120"/>
      <c r="J430" s="120"/>
      <c r="K430" s="120"/>
      <c r="L430" s="120"/>
      <c r="M430" s="120"/>
      <c r="N430" s="120"/>
      <c r="O430" s="120"/>
    </row>
    <row r="431" spans="2:15">
      <c r="B431" s="119"/>
      <c r="C431" s="119"/>
      <c r="D431" s="119"/>
      <c r="E431" s="119"/>
      <c r="F431" s="119"/>
      <c r="G431" s="119"/>
      <c r="H431" s="120"/>
      <c r="I431" s="120"/>
      <c r="J431" s="120"/>
      <c r="K431" s="120"/>
      <c r="L431" s="120"/>
      <c r="M431" s="120"/>
      <c r="N431" s="120"/>
      <c r="O431" s="120"/>
    </row>
    <row r="432" spans="2:15">
      <c r="B432" s="119"/>
      <c r="C432" s="119"/>
      <c r="D432" s="119"/>
      <c r="E432" s="119"/>
      <c r="F432" s="119"/>
      <c r="G432" s="119"/>
      <c r="H432" s="120"/>
      <c r="I432" s="120"/>
      <c r="J432" s="120"/>
      <c r="K432" s="120"/>
      <c r="L432" s="120"/>
      <c r="M432" s="120"/>
      <c r="N432" s="120"/>
      <c r="O432" s="120"/>
    </row>
    <row r="433" spans="2:15">
      <c r="B433" s="119"/>
      <c r="C433" s="119"/>
      <c r="D433" s="119"/>
      <c r="E433" s="119"/>
      <c r="F433" s="119"/>
      <c r="G433" s="119"/>
      <c r="H433" s="120"/>
      <c r="I433" s="120"/>
      <c r="J433" s="120"/>
      <c r="K433" s="120"/>
      <c r="L433" s="120"/>
      <c r="M433" s="120"/>
      <c r="N433" s="120"/>
      <c r="O433" s="120"/>
    </row>
    <row r="434" spans="2:15">
      <c r="B434" s="119"/>
      <c r="C434" s="119"/>
      <c r="D434" s="119"/>
      <c r="E434" s="119"/>
      <c r="F434" s="119"/>
      <c r="G434" s="119"/>
      <c r="H434" s="120"/>
      <c r="I434" s="120"/>
      <c r="J434" s="120"/>
      <c r="K434" s="120"/>
      <c r="L434" s="120"/>
      <c r="M434" s="120"/>
      <c r="N434" s="120"/>
      <c r="O434" s="120"/>
    </row>
    <row r="435" spans="2:15">
      <c r="B435" s="119"/>
      <c r="C435" s="119"/>
      <c r="D435" s="119"/>
      <c r="E435" s="119"/>
      <c r="F435" s="119"/>
      <c r="G435" s="119"/>
      <c r="H435" s="120"/>
      <c r="I435" s="120"/>
      <c r="J435" s="120"/>
      <c r="K435" s="120"/>
      <c r="L435" s="120"/>
      <c r="M435" s="120"/>
      <c r="N435" s="120"/>
      <c r="O435" s="120"/>
    </row>
    <row r="436" spans="2:15">
      <c r="B436" s="119"/>
      <c r="C436" s="119"/>
      <c r="D436" s="119"/>
      <c r="E436" s="119"/>
      <c r="F436" s="119"/>
      <c r="G436" s="119"/>
      <c r="H436" s="120"/>
      <c r="I436" s="120"/>
      <c r="J436" s="120"/>
      <c r="K436" s="120"/>
      <c r="L436" s="120"/>
      <c r="M436" s="120"/>
      <c r="N436" s="120"/>
      <c r="O436" s="120"/>
    </row>
    <row r="437" spans="2:15">
      <c r="B437" s="119"/>
      <c r="C437" s="119"/>
      <c r="D437" s="119"/>
      <c r="E437" s="119"/>
      <c r="F437" s="119"/>
      <c r="G437" s="119"/>
      <c r="H437" s="120"/>
      <c r="I437" s="120"/>
      <c r="J437" s="120"/>
      <c r="K437" s="120"/>
      <c r="L437" s="120"/>
      <c r="M437" s="120"/>
      <c r="N437" s="120"/>
      <c r="O437" s="120"/>
    </row>
    <row r="438" spans="2:15">
      <c r="B438" s="119"/>
      <c r="C438" s="119"/>
      <c r="D438" s="119"/>
      <c r="E438" s="119"/>
      <c r="F438" s="119"/>
      <c r="G438" s="119"/>
      <c r="H438" s="120"/>
      <c r="I438" s="120"/>
      <c r="J438" s="120"/>
      <c r="K438" s="120"/>
      <c r="L438" s="120"/>
      <c r="M438" s="120"/>
      <c r="N438" s="120"/>
      <c r="O438" s="120"/>
    </row>
    <row r="439" spans="2:15">
      <c r="B439" s="119"/>
      <c r="C439" s="119"/>
      <c r="D439" s="119"/>
      <c r="E439" s="119"/>
      <c r="F439" s="119"/>
      <c r="G439" s="119"/>
      <c r="H439" s="120"/>
      <c r="I439" s="120"/>
      <c r="J439" s="120"/>
      <c r="K439" s="120"/>
      <c r="L439" s="120"/>
      <c r="M439" s="120"/>
      <c r="N439" s="120"/>
      <c r="O439" s="120"/>
    </row>
    <row r="440" spans="2:15">
      <c r="B440" s="119"/>
      <c r="C440" s="119"/>
      <c r="D440" s="119"/>
      <c r="E440" s="119"/>
      <c r="F440" s="119"/>
      <c r="G440" s="119"/>
      <c r="H440" s="120"/>
      <c r="I440" s="120"/>
      <c r="J440" s="120"/>
      <c r="K440" s="120"/>
      <c r="L440" s="120"/>
      <c r="M440" s="120"/>
      <c r="N440" s="120"/>
      <c r="O440" s="120"/>
    </row>
    <row r="441" spans="2:15">
      <c r="B441" s="119"/>
      <c r="C441" s="119"/>
      <c r="D441" s="119"/>
      <c r="E441" s="119"/>
      <c r="F441" s="119"/>
      <c r="G441" s="119"/>
      <c r="H441" s="120"/>
      <c r="I441" s="120"/>
      <c r="J441" s="120"/>
      <c r="K441" s="120"/>
      <c r="L441" s="120"/>
      <c r="M441" s="120"/>
      <c r="N441" s="120"/>
      <c r="O441" s="120"/>
    </row>
    <row r="442" spans="2:15">
      <c r="B442" s="119"/>
      <c r="C442" s="119"/>
      <c r="D442" s="119"/>
      <c r="E442" s="119"/>
      <c r="F442" s="119"/>
      <c r="G442" s="119"/>
      <c r="H442" s="120"/>
      <c r="I442" s="120"/>
      <c r="J442" s="120"/>
      <c r="K442" s="120"/>
      <c r="L442" s="120"/>
      <c r="M442" s="120"/>
      <c r="N442" s="120"/>
      <c r="O442" s="120"/>
    </row>
    <row r="443" spans="2:15">
      <c r="B443" s="119"/>
      <c r="C443" s="119"/>
      <c r="D443" s="119"/>
      <c r="E443" s="119"/>
      <c r="F443" s="119"/>
      <c r="G443" s="119"/>
      <c r="H443" s="120"/>
      <c r="I443" s="120"/>
      <c r="J443" s="120"/>
      <c r="K443" s="120"/>
      <c r="L443" s="120"/>
      <c r="M443" s="120"/>
      <c r="N443" s="120"/>
      <c r="O443" s="120"/>
    </row>
    <row r="444" spans="2:15">
      <c r="B444" s="119"/>
      <c r="C444" s="119"/>
      <c r="D444" s="119"/>
      <c r="E444" s="119"/>
      <c r="F444" s="119"/>
      <c r="G444" s="119"/>
      <c r="H444" s="120"/>
      <c r="I444" s="120"/>
      <c r="J444" s="120"/>
      <c r="K444" s="120"/>
      <c r="L444" s="120"/>
      <c r="M444" s="120"/>
      <c r="N444" s="120"/>
      <c r="O444" s="120"/>
    </row>
    <row r="445" spans="2:15">
      <c r="B445" s="119"/>
      <c r="C445" s="119"/>
      <c r="D445" s="119"/>
      <c r="E445" s="119"/>
      <c r="F445" s="119"/>
      <c r="G445" s="119"/>
      <c r="H445" s="120"/>
      <c r="I445" s="120"/>
      <c r="J445" s="120"/>
      <c r="K445" s="120"/>
      <c r="L445" s="120"/>
      <c r="M445" s="120"/>
      <c r="N445" s="120"/>
      <c r="O445" s="120"/>
    </row>
    <row r="446" spans="2:15">
      <c r="B446" s="119"/>
      <c r="C446" s="119"/>
      <c r="D446" s="119"/>
      <c r="E446" s="119"/>
      <c r="F446" s="119"/>
      <c r="G446" s="119"/>
      <c r="H446" s="120"/>
      <c r="I446" s="120"/>
      <c r="J446" s="120"/>
      <c r="K446" s="120"/>
      <c r="L446" s="120"/>
      <c r="M446" s="120"/>
      <c r="N446" s="120"/>
      <c r="O446" s="120"/>
    </row>
    <row r="447" spans="2:15">
      <c r="B447" s="119"/>
      <c r="C447" s="119"/>
      <c r="D447" s="119"/>
      <c r="E447" s="119"/>
      <c r="F447" s="119"/>
      <c r="G447" s="119"/>
      <c r="H447" s="120"/>
      <c r="I447" s="120"/>
      <c r="J447" s="120"/>
      <c r="K447" s="120"/>
      <c r="L447" s="120"/>
      <c r="M447" s="120"/>
      <c r="N447" s="120"/>
      <c r="O447" s="120"/>
    </row>
    <row r="448" spans="2:15">
      <c r="B448" s="119"/>
      <c r="C448" s="119"/>
      <c r="D448" s="119"/>
      <c r="E448" s="119"/>
      <c r="F448" s="119"/>
      <c r="G448" s="119"/>
      <c r="H448" s="120"/>
      <c r="I448" s="120"/>
      <c r="J448" s="120"/>
      <c r="K448" s="120"/>
      <c r="L448" s="120"/>
      <c r="M448" s="120"/>
      <c r="N448" s="120"/>
      <c r="O448" s="120"/>
    </row>
    <row r="449" spans="2:15">
      <c r="B449" s="119"/>
      <c r="C449" s="119"/>
      <c r="D449" s="119"/>
      <c r="E449" s="119"/>
      <c r="F449" s="119"/>
      <c r="G449" s="119"/>
      <c r="H449" s="120"/>
      <c r="I449" s="120"/>
      <c r="J449" s="120"/>
      <c r="K449" s="120"/>
      <c r="L449" s="120"/>
      <c r="M449" s="120"/>
      <c r="N449" s="120"/>
      <c r="O449" s="120"/>
    </row>
    <row r="450" spans="2:15">
      <c r="B450" s="119"/>
      <c r="C450" s="119"/>
      <c r="D450" s="119"/>
      <c r="E450" s="119"/>
      <c r="F450" s="119"/>
      <c r="G450" s="119"/>
      <c r="H450" s="120"/>
      <c r="I450" s="120"/>
      <c r="J450" s="120"/>
      <c r="K450" s="120"/>
      <c r="L450" s="120"/>
      <c r="M450" s="120"/>
      <c r="N450" s="120"/>
      <c r="O450" s="120"/>
    </row>
    <row r="451" spans="2:15">
      <c r="B451" s="119"/>
      <c r="C451" s="119"/>
      <c r="D451" s="119"/>
      <c r="E451" s="119"/>
      <c r="F451" s="119"/>
      <c r="G451" s="119"/>
      <c r="H451" s="120"/>
      <c r="I451" s="120"/>
      <c r="J451" s="120"/>
      <c r="K451" s="120"/>
      <c r="L451" s="120"/>
      <c r="M451" s="120"/>
      <c r="N451" s="120"/>
      <c r="O451" s="120"/>
    </row>
    <row r="452" spans="2:15">
      <c r="B452" s="119"/>
      <c r="C452" s="119"/>
      <c r="D452" s="119"/>
      <c r="E452" s="119"/>
      <c r="F452" s="119"/>
      <c r="G452" s="119"/>
      <c r="H452" s="120"/>
      <c r="I452" s="120"/>
      <c r="J452" s="120"/>
      <c r="K452" s="120"/>
      <c r="L452" s="120"/>
      <c r="M452" s="120"/>
      <c r="N452" s="120"/>
      <c r="O452" s="120"/>
    </row>
    <row r="453" spans="2:15">
      <c r="B453" s="119"/>
      <c r="C453" s="119"/>
      <c r="D453" s="119"/>
      <c r="E453" s="119"/>
      <c r="F453" s="119"/>
      <c r="G453" s="119"/>
      <c r="H453" s="120"/>
      <c r="I453" s="120"/>
      <c r="J453" s="120"/>
      <c r="K453" s="120"/>
      <c r="L453" s="120"/>
      <c r="M453" s="120"/>
      <c r="N453" s="120"/>
      <c r="O453" s="120"/>
    </row>
    <row r="454" spans="2:15">
      <c r="B454" s="119"/>
      <c r="C454" s="119"/>
      <c r="D454" s="119"/>
      <c r="E454" s="119"/>
      <c r="F454" s="119"/>
      <c r="G454" s="119"/>
      <c r="H454" s="120"/>
      <c r="I454" s="120"/>
      <c r="J454" s="120"/>
      <c r="K454" s="120"/>
      <c r="L454" s="120"/>
      <c r="M454" s="120"/>
      <c r="N454" s="120"/>
      <c r="O454" s="120"/>
    </row>
    <row r="455" spans="2:15">
      <c r="B455" s="119"/>
      <c r="C455" s="119"/>
      <c r="D455" s="119"/>
      <c r="E455" s="119"/>
      <c r="F455" s="119"/>
      <c r="G455" s="119"/>
      <c r="H455" s="120"/>
      <c r="I455" s="120"/>
      <c r="J455" s="120"/>
      <c r="K455" s="120"/>
      <c r="L455" s="120"/>
      <c r="M455" s="120"/>
      <c r="N455" s="120"/>
      <c r="O455" s="120"/>
    </row>
    <row r="456" spans="2:15">
      <c r="B456" s="119"/>
      <c r="C456" s="119"/>
      <c r="D456" s="119"/>
      <c r="E456" s="119"/>
      <c r="F456" s="119"/>
      <c r="G456" s="119"/>
      <c r="H456" s="120"/>
      <c r="I456" s="120"/>
      <c r="J456" s="120"/>
      <c r="K456" s="120"/>
      <c r="L456" s="120"/>
      <c r="M456" s="120"/>
      <c r="N456" s="120"/>
      <c r="O456" s="120"/>
    </row>
    <row r="457" spans="2:15">
      <c r="B457" s="119"/>
      <c r="C457" s="119"/>
      <c r="D457" s="119"/>
      <c r="E457" s="119"/>
      <c r="F457" s="119"/>
      <c r="G457" s="119"/>
      <c r="H457" s="120"/>
      <c r="I457" s="120"/>
      <c r="J457" s="120"/>
      <c r="K457" s="120"/>
      <c r="L457" s="120"/>
      <c r="M457" s="120"/>
      <c r="N457" s="120"/>
      <c r="O457" s="120"/>
    </row>
    <row r="458" spans="2:15">
      <c r="B458" s="119"/>
      <c r="C458" s="119"/>
      <c r="D458" s="119"/>
      <c r="E458" s="119"/>
      <c r="F458" s="119"/>
      <c r="G458" s="119"/>
      <c r="H458" s="120"/>
      <c r="I458" s="120"/>
      <c r="J458" s="120"/>
      <c r="K458" s="120"/>
      <c r="L458" s="120"/>
      <c r="M458" s="120"/>
      <c r="N458" s="120"/>
      <c r="O458" s="120"/>
    </row>
    <row r="459" spans="2:15">
      <c r="B459" s="119"/>
      <c r="C459" s="119"/>
      <c r="D459" s="119"/>
      <c r="E459" s="119"/>
      <c r="F459" s="119"/>
      <c r="G459" s="119"/>
      <c r="H459" s="120"/>
      <c r="I459" s="120"/>
      <c r="J459" s="120"/>
      <c r="K459" s="120"/>
      <c r="L459" s="120"/>
      <c r="M459" s="120"/>
      <c r="N459" s="120"/>
      <c r="O459" s="120"/>
    </row>
    <row r="460" spans="2:15">
      <c r="B460" s="119"/>
      <c r="C460" s="119"/>
      <c r="D460" s="119"/>
      <c r="E460" s="119"/>
      <c r="F460" s="119"/>
      <c r="G460" s="119"/>
      <c r="H460" s="120"/>
      <c r="I460" s="120"/>
      <c r="J460" s="120"/>
      <c r="K460" s="120"/>
      <c r="L460" s="120"/>
      <c r="M460" s="120"/>
      <c r="N460" s="120"/>
      <c r="O460" s="120"/>
    </row>
    <row r="461" spans="2:15">
      <c r="B461" s="119"/>
      <c r="C461" s="119"/>
      <c r="D461" s="119"/>
      <c r="E461" s="119"/>
      <c r="F461" s="119"/>
      <c r="G461" s="119"/>
      <c r="H461" s="120"/>
      <c r="I461" s="120"/>
      <c r="J461" s="120"/>
      <c r="K461" s="120"/>
      <c r="L461" s="120"/>
      <c r="M461" s="120"/>
      <c r="N461" s="120"/>
      <c r="O461" s="120"/>
    </row>
    <row r="462" spans="2:15">
      <c r="B462" s="119"/>
      <c r="C462" s="119"/>
      <c r="D462" s="119"/>
      <c r="E462" s="119"/>
      <c r="F462" s="119"/>
      <c r="G462" s="119"/>
      <c r="H462" s="120"/>
      <c r="I462" s="120"/>
      <c r="J462" s="120"/>
      <c r="K462" s="120"/>
      <c r="L462" s="120"/>
      <c r="M462" s="120"/>
      <c r="N462" s="120"/>
      <c r="O462" s="120"/>
    </row>
    <row r="463" spans="2:15">
      <c r="B463" s="119"/>
      <c r="C463" s="119"/>
      <c r="D463" s="119"/>
      <c r="E463" s="119"/>
      <c r="F463" s="119"/>
      <c r="G463" s="119"/>
      <c r="H463" s="120"/>
      <c r="I463" s="120"/>
      <c r="J463" s="120"/>
      <c r="K463" s="120"/>
      <c r="L463" s="120"/>
      <c r="M463" s="120"/>
      <c r="N463" s="120"/>
      <c r="O463" s="120"/>
    </row>
    <row r="464" spans="2:15">
      <c r="B464" s="119"/>
      <c r="C464" s="119"/>
      <c r="D464" s="119"/>
      <c r="E464" s="119"/>
      <c r="F464" s="119"/>
      <c r="G464" s="119"/>
      <c r="H464" s="120"/>
      <c r="I464" s="120"/>
      <c r="J464" s="120"/>
      <c r="K464" s="120"/>
      <c r="L464" s="120"/>
      <c r="M464" s="120"/>
      <c r="N464" s="120"/>
      <c r="O464" s="120"/>
    </row>
    <row r="465" spans="2:15">
      <c r="B465" s="119"/>
      <c r="C465" s="119"/>
      <c r="D465" s="119"/>
      <c r="E465" s="119"/>
      <c r="F465" s="119"/>
      <c r="G465" s="119"/>
      <c r="H465" s="120"/>
      <c r="I465" s="120"/>
      <c r="J465" s="120"/>
      <c r="K465" s="120"/>
      <c r="L465" s="120"/>
      <c r="M465" s="120"/>
      <c r="N465" s="120"/>
      <c r="O465" s="120"/>
    </row>
    <row r="466" spans="2:15">
      <c r="B466" s="119"/>
      <c r="C466" s="119"/>
      <c r="D466" s="119"/>
      <c r="E466" s="119"/>
      <c r="F466" s="119"/>
      <c r="G466" s="119"/>
      <c r="H466" s="120"/>
      <c r="I466" s="120"/>
      <c r="J466" s="120"/>
      <c r="K466" s="120"/>
      <c r="L466" s="120"/>
      <c r="M466" s="120"/>
      <c r="N466" s="120"/>
      <c r="O466" s="120"/>
    </row>
    <row r="467" spans="2:15">
      <c r="B467" s="119"/>
      <c r="C467" s="119"/>
      <c r="D467" s="119"/>
      <c r="E467" s="119"/>
      <c r="F467" s="119"/>
      <c r="G467" s="119"/>
      <c r="H467" s="120"/>
      <c r="I467" s="120"/>
      <c r="J467" s="120"/>
      <c r="K467" s="120"/>
      <c r="L467" s="120"/>
      <c r="M467" s="120"/>
      <c r="N467" s="120"/>
      <c r="O467" s="120"/>
    </row>
    <row r="468" spans="2:15">
      <c r="B468" s="119"/>
      <c r="C468" s="119"/>
      <c r="D468" s="119"/>
      <c r="E468" s="119"/>
      <c r="F468" s="119"/>
      <c r="G468" s="119"/>
      <c r="H468" s="120"/>
      <c r="I468" s="120"/>
      <c r="J468" s="120"/>
      <c r="K468" s="120"/>
      <c r="L468" s="120"/>
      <c r="M468" s="120"/>
      <c r="N468" s="120"/>
      <c r="O468" s="120"/>
    </row>
    <row r="469" spans="2:15">
      <c r="B469" s="119"/>
      <c r="C469" s="119"/>
      <c r="D469" s="119"/>
      <c r="E469" s="119"/>
      <c r="F469" s="119"/>
      <c r="G469" s="119"/>
      <c r="H469" s="120"/>
      <c r="I469" s="120"/>
      <c r="J469" s="120"/>
      <c r="K469" s="120"/>
      <c r="L469" s="120"/>
      <c r="M469" s="120"/>
      <c r="N469" s="120"/>
      <c r="O469" s="120"/>
    </row>
    <row r="470" spans="2:15">
      <c r="B470" s="119"/>
      <c r="C470" s="119"/>
      <c r="D470" s="119"/>
      <c r="E470" s="119"/>
      <c r="F470" s="119"/>
      <c r="G470" s="119"/>
      <c r="H470" s="120"/>
      <c r="I470" s="120"/>
      <c r="J470" s="120"/>
      <c r="K470" s="120"/>
      <c r="L470" s="120"/>
      <c r="M470" s="120"/>
      <c r="N470" s="120"/>
      <c r="O470" s="120"/>
    </row>
    <row r="471" spans="2:15">
      <c r="B471" s="119"/>
      <c r="C471" s="119"/>
      <c r="D471" s="119"/>
      <c r="E471" s="119"/>
      <c r="F471" s="119"/>
      <c r="G471" s="119"/>
      <c r="H471" s="120"/>
      <c r="I471" s="120"/>
      <c r="J471" s="120"/>
      <c r="K471" s="120"/>
      <c r="L471" s="120"/>
      <c r="M471" s="120"/>
      <c r="N471" s="120"/>
      <c r="O471" s="120"/>
    </row>
    <row r="472" spans="2:15">
      <c r="B472" s="119"/>
      <c r="C472" s="119"/>
      <c r="D472" s="119"/>
      <c r="E472" s="119"/>
      <c r="F472" s="119"/>
      <c r="G472" s="119"/>
      <c r="H472" s="120"/>
      <c r="I472" s="120"/>
      <c r="J472" s="120"/>
      <c r="K472" s="120"/>
      <c r="L472" s="120"/>
      <c r="M472" s="120"/>
      <c r="N472" s="120"/>
      <c r="O472" s="120"/>
    </row>
    <row r="473" spans="2:15">
      <c r="B473" s="119"/>
      <c r="C473" s="119"/>
      <c r="D473" s="119"/>
      <c r="E473" s="119"/>
      <c r="F473" s="119"/>
      <c r="G473" s="119"/>
      <c r="H473" s="120"/>
      <c r="I473" s="120"/>
      <c r="J473" s="120"/>
      <c r="K473" s="120"/>
      <c r="L473" s="120"/>
      <c r="M473" s="120"/>
      <c r="N473" s="120"/>
      <c r="O473" s="120"/>
    </row>
    <row r="474" spans="2:15">
      <c r="B474" s="119"/>
      <c r="C474" s="119"/>
      <c r="D474" s="119"/>
      <c r="E474" s="119"/>
      <c r="F474" s="119"/>
      <c r="G474" s="119"/>
      <c r="H474" s="120"/>
      <c r="I474" s="120"/>
      <c r="J474" s="120"/>
      <c r="K474" s="120"/>
      <c r="L474" s="120"/>
      <c r="M474" s="120"/>
      <c r="N474" s="120"/>
      <c r="O474" s="120"/>
    </row>
    <row r="475" spans="2:15">
      <c r="B475" s="119"/>
      <c r="C475" s="119"/>
      <c r="D475" s="119"/>
      <c r="E475" s="119"/>
      <c r="F475" s="119"/>
      <c r="G475" s="119"/>
      <c r="H475" s="120"/>
      <c r="I475" s="120"/>
      <c r="J475" s="120"/>
      <c r="K475" s="120"/>
      <c r="L475" s="120"/>
      <c r="M475" s="120"/>
      <c r="N475" s="120"/>
      <c r="O475" s="120"/>
    </row>
    <row r="476" spans="2:15">
      <c r="B476" s="119"/>
      <c r="C476" s="119"/>
      <c r="D476" s="119"/>
      <c r="E476" s="119"/>
      <c r="F476" s="119"/>
      <c r="G476" s="119"/>
      <c r="H476" s="120"/>
      <c r="I476" s="120"/>
      <c r="J476" s="120"/>
      <c r="K476" s="120"/>
      <c r="L476" s="120"/>
      <c r="M476" s="120"/>
      <c r="N476" s="120"/>
      <c r="O476" s="120"/>
    </row>
    <row r="477" spans="2:15">
      <c r="B477" s="119"/>
      <c r="C477" s="119"/>
      <c r="D477" s="119"/>
      <c r="E477" s="119"/>
      <c r="F477" s="119"/>
      <c r="G477" s="119"/>
      <c r="H477" s="120"/>
      <c r="I477" s="120"/>
      <c r="J477" s="120"/>
      <c r="K477" s="120"/>
      <c r="L477" s="120"/>
      <c r="M477" s="120"/>
      <c r="N477" s="120"/>
      <c r="O477" s="120"/>
    </row>
    <row r="478" spans="2:15">
      <c r="B478" s="119"/>
      <c r="C478" s="119"/>
      <c r="D478" s="119"/>
      <c r="E478" s="119"/>
      <c r="F478" s="119"/>
      <c r="G478" s="119"/>
      <c r="H478" s="120"/>
      <c r="I478" s="120"/>
      <c r="J478" s="120"/>
      <c r="K478" s="120"/>
      <c r="L478" s="120"/>
      <c r="M478" s="120"/>
      <c r="N478" s="120"/>
      <c r="O478" s="120"/>
    </row>
    <row r="479" spans="2:15">
      <c r="B479" s="119"/>
      <c r="C479" s="119"/>
      <c r="D479" s="119"/>
      <c r="E479" s="119"/>
      <c r="F479" s="119"/>
      <c r="G479" s="119"/>
      <c r="H479" s="120"/>
      <c r="I479" s="120"/>
      <c r="J479" s="120"/>
      <c r="K479" s="120"/>
      <c r="L479" s="120"/>
      <c r="M479" s="120"/>
      <c r="N479" s="120"/>
      <c r="O479" s="120"/>
    </row>
    <row r="480" spans="2:15">
      <c r="B480" s="119"/>
      <c r="C480" s="119"/>
      <c r="D480" s="119"/>
      <c r="E480" s="119"/>
      <c r="F480" s="119"/>
      <c r="G480" s="119"/>
      <c r="H480" s="120"/>
      <c r="I480" s="120"/>
      <c r="J480" s="120"/>
      <c r="K480" s="120"/>
      <c r="L480" s="120"/>
      <c r="M480" s="120"/>
      <c r="N480" s="120"/>
      <c r="O480" s="120"/>
    </row>
    <row r="481" spans="2:15">
      <c r="B481" s="119"/>
      <c r="C481" s="119"/>
      <c r="D481" s="119"/>
      <c r="E481" s="119"/>
      <c r="F481" s="119"/>
      <c r="G481" s="119"/>
      <c r="H481" s="120"/>
      <c r="I481" s="120"/>
      <c r="J481" s="120"/>
      <c r="K481" s="120"/>
      <c r="L481" s="120"/>
      <c r="M481" s="120"/>
      <c r="N481" s="120"/>
      <c r="O481" s="120"/>
    </row>
    <row r="482" spans="2:15">
      <c r="B482" s="119"/>
      <c r="C482" s="119"/>
      <c r="D482" s="119"/>
      <c r="E482" s="119"/>
      <c r="F482" s="119"/>
      <c r="G482" s="119"/>
      <c r="H482" s="120"/>
      <c r="I482" s="120"/>
      <c r="J482" s="120"/>
      <c r="K482" s="120"/>
      <c r="L482" s="120"/>
      <c r="M482" s="120"/>
      <c r="N482" s="120"/>
      <c r="O482" s="120"/>
    </row>
    <row r="483" spans="2:15">
      <c r="B483" s="119"/>
      <c r="C483" s="119"/>
      <c r="D483" s="119"/>
      <c r="E483" s="119"/>
      <c r="F483" s="119"/>
      <c r="G483" s="119"/>
      <c r="H483" s="120"/>
      <c r="I483" s="120"/>
      <c r="J483" s="120"/>
      <c r="K483" s="120"/>
      <c r="L483" s="120"/>
      <c r="M483" s="120"/>
      <c r="N483" s="120"/>
      <c r="O483" s="120"/>
    </row>
    <row r="484" spans="2:15">
      <c r="B484" s="119"/>
      <c r="C484" s="119"/>
      <c r="D484" s="119"/>
      <c r="E484" s="119"/>
      <c r="F484" s="119"/>
      <c r="G484" s="119"/>
      <c r="H484" s="120"/>
      <c r="I484" s="120"/>
      <c r="J484" s="120"/>
      <c r="K484" s="120"/>
      <c r="L484" s="120"/>
      <c r="M484" s="120"/>
      <c r="N484" s="120"/>
      <c r="O484" s="120"/>
    </row>
    <row r="485" spans="2:15">
      <c r="B485" s="119"/>
      <c r="C485" s="119"/>
      <c r="D485" s="119"/>
      <c r="E485" s="119"/>
      <c r="F485" s="119"/>
      <c r="G485" s="119"/>
      <c r="H485" s="120"/>
      <c r="I485" s="120"/>
      <c r="J485" s="120"/>
      <c r="K485" s="120"/>
      <c r="L485" s="120"/>
      <c r="M485" s="120"/>
      <c r="N485" s="120"/>
      <c r="O485" s="120"/>
    </row>
    <row r="486" spans="2:15">
      <c r="B486" s="119"/>
      <c r="C486" s="119"/>
      <c r="D486" s="119"/>
      <c r="E486" s="119"/>
      <c r="F486" s="119"/>
      <c r="G486" s="119"/>
      <c r="H486" s="120"/>
      <c r="I486" s="120"/>
      <c r="J486" s="120"/>
      <c r="K486" s="120"/>
      <c r="L486" s="120"/>
      <c r="M486" s="120"/>
      <c r="N486" s="120"/>
      <c r="O486" s="120"/>
    </row>
    <row r="487" spans="2:15">
      <c r="B487" s="119"/>
      <c r="C487" s="119"/>
      <c r="D487" s="119"/>
      <c r="E487" s="119"/>
      <c r="F487" s="119"/>
      <c r="G487" s="119"/>
      <c r="H487" s="120"/>
      <c r="I487" s="120"/>
      <c r="J487" s="120"/>
      <c r="K487" s="120"/>
      <c r="L487" s="120"/>
      <c r="M487" s="120"/>
      <c r="N487" s="120"/>
      <c r="O487" s="120"/>
    </row>
    <row r="488" spans="2:15">
      <c r="B488" s="119"/>
      <c r="C488" s="119"/>
      <c r="D488" s="119"/>
      <c r="E488" s="119"/>
      <c r="F488" s="119"/>
      <c r="G488" s="119"/>
      <c r="H488" s="120"/>
      <c r="I488" s="120"/>
      <c r="J488" s="120"/>
      <c r="K488" s="120"/>
      <c r="L488" s="120"/>
      <c r="M488" s="120"/>
      <c r="N488" s="120"/>
      <c r="O488" s="120"/>
    </row>
    <row r="489" spans="2:15">
      <c r="B489" s="119"/>
      <c r="C489" s="119"/>
      <c r="D489" s="119"/>
      <c r="E489" s="119"/>
      <c r="F489" s="119"/>
      <c r="G489" s="119"/>
      <c r="H489" s="120"/>
      <c r="I489" s="120"/>
      <c r="J489" s="120"/>
      <c r="K489" s="120"/>
      <c r="L489" s="120"/>
      <c r="M489" s="120"/>
      <c r="N489" s="120"/>
      <c r="O489" s="120"/>
    </row>
    <row r="490" spans="2:15">
      <c r="B490" s="119"/>
      <c r="C490" s="119"/>
      <c r="D490" s="119"/>
      <c r="E490" s="119"/>
      <c r="F490" s="119"/>
      <c r="G490" s="119"/>
      <c r="H490" s="120"/>
      <c r="I490" s="120"/>
      <c r="J490" s="120"/>
      <c r="K490" s="120"/>
      <c r="L490" s="120"/>
      <c r="M490" s="120"/>
      <c r="N490" s="120"/>
      <c r="O490" s="120"/>
    </row>
    <row r="491" spans="2:15">
      <c r="B491" s="119"/>
      <c r="C491" s="119"/>
      <c r="D491" s="119"/>
      <c r="E491" s="119"/>
      <c r="F491" s="119"/>
      <c r="G491" s="119"/>
      <c r="H491" s="120"/>
      <c r="I491" s="120"/>
      <c r="J491" s="120"/>
      <c r="K491" s="120"/>
      <c r="L491" s="120"/>
      <c r="M491" s="120"/>
      <c r="N491" s="120"/>
      <c r="O491" s="120"/>
    </row>
    <row r="492" spans="2:15">
      <c r="B492" s="119"/>
      <c r="C492" s="119"/>
      <c r="D492" s="119"/>
      <c r="E492" s="119"/>
      <c r="F492" s="119"/>
      <c r="G492" s="119"/>
      <c r="H492" s="120"/>
      <c r="I492" s="120"/>
      <c r="J492" s="120"/>
      <c r="K492" s="120"/>
      <c r="L492" s="120"/>
      <c r="M492" s="120"/>
      <c r="N492" s="120"/>
      <c r="O492" s="120"/>
    </row>
    <row r="493" spans="2:15">
      <c r="B493" s="119"/>
      <c r="C493" s="119"/>
      <c r="D493" s="119"/>
      <c r="E493" s="119"/>
      <c r="F493" s="119"/>
      <c r="G493" s="119"/>
      <c r="H493" s="120"/>
      <c r="I493" s="120"/>
      <c r="J493" s="120"/>
      <c r="K493" s="120"/>
      <c r="L493" s="120"/>
      <c r="M493" s="120"/>
      <c r="N493" s="120"/>
      <c r="O493" s="120"/>
    </row>
    <row r="494" spans="2:15">
      <c r="B494" s="119"/>
      <c r="C494" s="119"/>
      <c r="D494" s="119"/>
      <c r="E494" s="119"/>
      <c r="F494" s="119"/>
      <c r="G494" s="119"/>
      <c r="H494" s="120"/>
      <c r="I494" s="120"/>
      <c r="J494" s="120"/>
      <c r="K494" s="120"/>
      <c r="L494" s="120"/>
      <c r="M494" s="120"/>
      <c r="N494" s="120"/>
      <c r="O494" s="120"/>
    </row>
    <row r="495" spans="2:15">
      <c r="B495" s="119"/>
      <c r="C495" s="119"/>
      <c r="D495" s="119"/>
      <c r="E495" s="119"/>
      <c r="F495" s="119"/>
      <c r="G495" s="119"/>
      <c r="H495" s="120"/>
      <c r="I495" s="120"/>
      <c r="J495" s="120"/>
      <c r="K495" s="120"/>
      <c r="L495" s="120"/>
      <c r="M495" s="120"/>
      <c r="N495" s="120"/>
      <c r="O495" s="120"/>
    </row>
    <row r="496" spans="2:15">
      <c r="B496" s="119"/>
      <c r="C496" s="119"/>
      <c r="D496" s="119"/>
      <c r="E496" s="119"/>
      <c r="F496" s="119"/>
      <c r="G496" s="119"/>
      <c r="H496" s="120"/>
      <c r="I496" s="120"/>
      <c r="J496" s="120"/>
      <c r="K496" s="120"/>
      <c r="L496" s="120"/>
      <c r="M496" s="120"/>
      <c r="N496" s="120"/>
      <c r="O496" s="120"/>
    </row>
    <row r="497" spans="2:15">
      <c r="B497" s="119"/>
      <c r="C497" s="119"/>
      <c r="D497" s="119"/>
      <c r="E497" s="119"/>
      <c r="F497" s="119"/>
      <c r="G497" s="119"/>
      <c r="H497" s="120"/>
      <c r="I497" s="120"/>
      <c r="J497" s="120"/>
      <c r="K497" s="120"/>
      <c r="L497" s="120"/>
      <c r="M497" s="120"/>
      <c r="N497" s="120"/>
      <c r="O497" s="120"/>
    </row>
    <row r="498" spans="2:15">
      <c r="B498" s="119"/>
      <c r="C498" s="119"/>
      <c r="D498" s="119"/>
      <c r="E498" s="119"/>
      <c r="F498" s="119"/>
      <c r="G498" s="119"/>
      <c r="H498" s="120"/>
      <c r="I498" s="120"/>
      <c r="J498" s="120"/>
      <c r="K498" s="120"/>
      <c r="L498" s="120"/>
      <c r="M498" s="120"/>
      <c r="N498" s="120"/>
      <c r="O498" s="120"/>
    </row>
    <row r="499" spans="2:15">
      <c r="B499" s="119"/>
      <c r="C499" s="119"/>
      <c r="D499" s="119"/>
      <c r="E499" s="119"/>
      <c r="F499" s="119"/>
      <c r="G499" s="119"/>
      <c r="H499" s="120"/>
      <c r="I499" s="120"/>
      <c r="J499" s="120"/>
      <c r="K499" s="120"/>
      <c r="L499" s="120"/>
      <c r="M499" s="120"/>
      <c r="N499" s="120"/>
      <c r="O499" s="120"/>
    </row>
    <row r="500" spans="2:15">
      <c r="B500" s="119"/>
      <c r="C500" s="119"/>
      <c r="D500" s="119"/>
      <c r="E500" s="119"/>
      <c r="F500" s="119"/>
      <c r="G500" s="119"/>
      <c r="H500" s="120"/>
      <c r="I500" s="120"/>
      <c r="J500" s="120"/>
      <c r="K500" s="120"/>
      <c r="L500" s="120"/>
      <c r="M500" s="120"/>
      <c r="N500" s="120"/>
      <c r="O500" s="120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2.14062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7.28515625" style="1" bestFit="1" customWidth="1"/>
    <col min="9" max="9" width="8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135</v>
      </c>
      <c r="C1" s="67" t="s" vm="1">
        <v>206</v>
      </c>
    </row>
    <row r="2" spans="2:14">
      <c r="B2" s="46" t="s">
        <v>134</v>
      </c>
      <c r="C2" s="67" t="s">
        <v>207</v>
      </c>
    </row>
    <row r="3" spans="2:14">
      <c r="B3" s="46" t="s">
        <v>136</v>
      </c>
      <c r="C3" s="67" t="s">
        <v>208</v>
      </c>
    </row>
    <row r="4" spans="2:14">
      <c r="B4" s="46" t="s">
        <v>137</v>
      </c>
      <c r="C4" s="67">
        <v>12148</v>
      </c>
    </row>
    <row r="6" spans="2:14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2:14" ht="26.25" customHeight="1">
      <c r="B7" s="148" t="s">
        <v>204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2:14" s="3" customFormat="1" ht="74.25" customHeight="1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96</v>
      </c>
      <c r="H8" s="29" t="s">
        <v>184</v>
      </c>
      <c r="I8" s="29" t="s">
        <v>183</v>
      </c>
      <c r="J8" s="29" t="s">
        <v>198</v>
      </c>
      <c r="K8" s="29" t="s">
        <v>57</v>
      </c>
      <c r="L8" s="29" t="s">
        <v>54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191</v>
      </c>
      <c r="I9" s="31"/>
      <c r="J9" s="15" t="s">
        <v>187</v>
      </c>
      <c r="K9" s="15" t="s">
        <v>187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8" t="s">
        <v>201</v>
      </c>
      <c r="C11" s="73"/>
      <c r="D11" s="73"/>
      <c r="E11" s="73"/>
      <c r="F11" s="73"/>
      <c r="G11" s="73"/>
      <c r="H11" s="83"/>
      <c r="I11" s="85"/>
      <c r="J11" s="73"/>
      <c r="K11" s="83">
        <v>20.416566989000003</v>
      </c>
      <c r="L11" s="73"/>
      <c r="M11" s="84">
        <f>IFERROR(K11/$K$11,0)</f>
        <v>1</v>
      </c>
      <c r="N11" s="84">
        <f>K11/'סכום נכסי הקרן'!$C$42</f>
        <v>1.188346851209707E-3</v>
      </c>
    </row>
    <row r="12" spans="2:14">
      <c r="B12" s="92" t="s">
        <v>180</v>
      </c>
      <c r="C12" s="73"/>
      <c r="D12" s="73"/>
      <c r="E12" s="73"/>
      <c r="F12" s="73"/>
      <c r="G12" s="73"/>
      <c r="H12" s="83"/>
      <c r="I12" s="85"/>
      <c r="J12" s="73"/>
      <c r="K12" s="83">
        <v>5.1322886209999998</v>
      </c>
      <c r="L12" s="73"/>
      <c r="M12" s="84">
        <f t="shared" ref="M12:M24" si="0">IFERROR(K12/$K$11,0)</f>
        <v>0.25137862911845876</v>
      </c>
      <c r="N12" s="84">
        <f>K12/'סכום נכסי הקרן'!$C$42</f>
        <v>2.9872500237433316E-4</v>
      </c>
    </row>
    <row r="13" spans="2:14">
      <c r="B13" s="89" t="s">
        <v>202</v>
      </c>
      <c r="C13" s="71"/>
      <c r="D13" s="71"/>
      <c r="E13" s="71"/>
      <c r="F13" s="71"/>
      <c r="G13" s="71"/>
      <c r="H13" s="80"/>
      <c r="I13" s="82"/>
      <c r="J13" s="71"/>
      <c r="K13" s="80">
        <v>5.1322886209999998</v>
      </c>
      <c r="L13" s="71"/>
      <c r="M13" s="81">
        <f t="shared" si="0"/>
        <v>0.25137862911845876</v>
      </c>
      <c r="N13" s="81">
        <f>K13/'סכום נכסי הקרן'!$C$42</f>
        <v>2.9872500237433316E-4</v>
      </c>
    </row>
    <row r="14" spans="2:14">
      <c r="B14" s="76" t="s">
        <v>922</v>
      </c>
      <c r="C14" s="73" t="s">
        <v>923</v>
      </c>
      <c r="D14" s="86" t="s">
        <v>113</v>
      </c>
      <c r="E14" s="73" t="s">
        <v>924</v>
      </c>
      <c r="F14" s="86" t="s">
        <v>925</v>
      </c>
      <c r="G14" s="86" t="s">
        <v>122</v>
      </c>
      <c r="H14" s="83">
        <v>310.26819999999998</v>
      </c>
      <c r="I14" s="85">
        <v>340.49</v>
      </c>
      <c r="J14" s="73"/>
      <c r="K14" s="83">
        <v>1.0564321939999999</v>
      </c>
      <c r="L14" s="84">
        <v>5.4911816795262507E-6</v>
      </c>
      <c r="M14" s="84">
        <f t="shared" si="0"/>
        <v>5.174387028775123E-2</v>
      </c>
      <c r="N14" s="84">
        <f>K14/'סכום נכסי הקרן'!$C$42</f>
        <v>6.1489665325852687E-5</v>
      </c>
    </row>
    <row r="15" spans="2:14">
      <c r="B15" s="76" t="s">
        <v>926</v>
      </c>
      <c r="C15" s="73" t="s">
        <v>927</v>
      </c>
      <c r="D15" s="86" t="s">
        <v>113</v>
      </c>
      <c r="E15" s="73" t="s">
        <v>924</v>
      </c>
      <c r="F15" s="86" t="s">
        <v>925</v>
      </c>
      <c r="G15" s="86" t="s">
        <v>122</v>
      </c>
      <c r="H15" s="83">
        <v>4.1618250000000003</v>
      </c>
      <c r="I15" s="85">
        <v>336.91</v>
      </c>
      <c r="J15" s="73"/>
      <c r="K15" s="83">
        <v>1.4021604E-2</v>
      </c>
      <c r="L15" s="84">
        <v>2.4021995838259532E-8</v>
      </c>
      <c r="M15" s="84">
        <f t="shared" si="0"/>
        <v>6.8677579377348459E-4</v>
      </c>
      <c r="N15" s="84">
        <f>K15/'סכום נכסי הקרן'!$C$42</f>
        <v>8.161278520177675E-7</v>
      </c>
    </row>
    <row r="16" spans="2:14">
      <c r="B16" s="76" t="s">
        <v>928</v>
      </c>
      <c r="C16" s="73" t="s">
        <v>929</v>
      </c>
      <c r="D16" s="86" t="s">
        <v>113</v>
      </c>
      <c r="E16" s="73" t="s">
        <v>930</v>
      </c>
      <c r="F16" s="86" t="s">
        <v>925</v>
      </c>
      <c r="G16" s="86" t="s">
        <v>122</v>
      </c>
      <c r="H16" s="83">
        <v>5.1000000000000006E-5</v>
      </c>
      <c r="I16" s="85">
        <v>338.17</v>
      </c>
      <c r="J16" s="73"/>
      <c r="K16" s="83">
        <v>1.73E-7</v>
      </c>
      <c r="L16" s="84">
        <v>1.5940570552402658E-13</v>
      </c>
      <c r="M16" s="84">
        <f t="shared" si="0"/>
        <v>8.4735107568872173E-9</v>
      </c>
      <c r="N16" s="84">
        <f>K16/'סכום נכסי הקרן'!$C$42</f>
        <v>1.0069469826638505E-11</v>
      </c>
    </row>
    <row r="17" spans="2:14">
      <c r="B17" s="76" t="s">
        <v>931</v>
      </c>
      <c r="C17" s="73" t="s">
        <v>932</v>
      </c>
      <c r="D17" s="86" t="s">
        <v>113</v>
      </c>
      <c r="E17" s="73" t="s">
        <v>930</v>
      </c>
      <c r="F17" s="86" t="s">
        <v>925</v>
      </c>
      <c r="G17" s="86" t="s">
        <v>122</v>
      </c>
      <c r="H17" s="83">
        <v>1.2999999999999999E-4</v>
      </c>
      <c r="I17" s="85">
        <v>357.78</v>
      </c>
      <c r="J17" s="73"/>
      <c r="K17" s="83">
        <v>4.6399999999999997E-7</v>
      </c>
      <c r="L17" s="84">
        <v>6.9989080249861659E-13</v>
      </c>
      <c r="M17" s="84">
        <f t="shared" si="0"/>
        <v>2.272664156760502E-8</v>
      </c>
      <c r="N17" s="84">
        <f>K17/'סכום נכסי הקרן'!$C$42</f>
        <v>2.7007132945435065E-11</v>
      </c>
    </row>
    <row r="18" spans="2:14">
      <c r="B18" s="76" t="s">
        <v>933</v>
      </c>
      <c r="C18" s="73" t="s">
        <v>934</v>
      </c>
      <c r="D18" s="86" t="s">
        <v>113</v>
      </c>
      <c r="E18" s="73" t="s">
        <v>935</v>
      </c>
      <c r="F18" s="86" t="s">
        <v>925</v>
      </c>
      <c r="G18" s="86" t="s">
        <v>122</v>
      </c>
      <c r="H18" s="83">
        <v>118.46604000000001</v>
      </c>
      <c r="I18" s="85">
        <v>3428.69</v>
      </c>
      <c r="J18" s="73"/>
      <c r="K18" s="83">
        <v>4.0618332669999999</v>
      </c>
      <c r="L18" s="84">
        <v>1.353183273880908E-5</v>
      </c>
      <c r="M18" s="84">
        <f t="shared" si="0"/>
        <v>0.19894790682431704</v>
      </c>
      <c r="N18" s="84">
        <f>K18/'סכום נכסי הקרן'!$C$42</f>
        <v>2.3641911862943931E-4</v>
      </c>
    </row>
    <row r="19" spans="2:14">
      <c r="B19" s="76" t="s">
        <v>936</v>
      </c>
      <c r="C19" s="73" t="s">
        <v>937</v>
      </c>
      <c r="D19" s="86" t="s">
        <v>113</v>
      </c>
      <c r="E19" s="73" t="s">
        <v>935</v>
      </c>
      <c r="F19" s="86" t="s">
        <v>925</v>
      </c>
      <c r="G19" s="86" t="s">
        <v>122</v>
      </c>
      <c r="H19" s="83">
        <v>6.4999999999999994E-5</v>
      </c>
      <c r="I19" s="85">
        <v>337.56</v>
      </c>
      <c r="J19" s="73"/>
      <c r="K19" s="83">
        <v>2.1900000000000004E-7</v>
      </c>
      <c r="L19" s="84">
        <v>1.4344718400146179E-13</v>
      </c>
      <c r="M19" s="84">
        <f t="shared" si="0"/>
        <v>1.0726582981261856E-8</v>
      </c>
      <c r="N19" s="84">
        <f>K19/'סכום נכסי הקרן'!$C$42</f>
        <v>1.2746901110022157E-11</v>
      </c>
    </row>
    <row r="20" spans="2:14">
      <c r="B20" s="76" t="s">
        <v>938</v>
      </c>
      <c r="C20" s="73" t="s">
        <v>939</v>
      </c>
      <c r="D20" s="86" t="s">
        <v>113</v>
      </c>
      <c r="E20" s="73" t="s">
        <v>935</v>
      </c>
      <c r="F20" s="86" t="s">
        <v>925</v>
      </c>
      <c r="G20" s="86" t="s">
        <v>122</v>
      </c>
      <c r="H20" s="83">
        <v>1.93E-4</v>
      </c>
      <c r="I20" s="85">
        <v>361.37</v>
      </c>
      <c r="J20" s="73"/>
      <c r="K20" s="83">
        <v>6.9999999999999986E-7</v>
      </c>
      <c r="L20" s="84">
        <v>8.569636166372462E-13</v>
      </c>
      <c r="M20" s="84">
        <f t="shared" si="0"/>
        <v>3.4285881675266192E-8</v>
      </c>
      <c r="N20" s="84">
        <f>K20/'סכום נכסי הקרן'!$C$42</f>
        <v>4.0743519529751172E-11</v>
      </c>
    </row>
    <row r="21" spans="2:14">
      <c r="B21" s="72"/>
      <c r="C21" s="73"/>
      <c r="D21" s="73"/>
      <c r="E21" s="73"/>
      <c r="F21" s="73"/>
      <c r="G21" s="73"/>
      <c r="H21" s="83"/>
      <c r="I21" s="85"/>
      <c r="J21" s="73"/>
      <c r="K21" s="73"/>
      <c r="L21" s="73"/>
      <c r="M21" s="84"/>
      <c r="N21" s="73"/>
    </row>
    <row r="22" spans="2:14">
      <c r="B22" s="92" t="s">
        <v>179</v>
      </c>
      <c r="C22" s="73"/>
      <c r="D22" s="73"/>
      <c r="E22" s="73"/>
      <c r="F22" s="73"/>
      <c r="G22" s="73"/>
      <c r="H22" s="83"/>
      <c r="I22" s="85"/>
      <c r="J22" s="73"/>
      <c r="K22" s="83">
        <v>15.284278367999999</v>
      </c>
      <c r="L22" s="73"/>
      <c r="M22" s="84">
        <f t="shared" si="0"/>
        <v>0.74862137088154102</v>
      </c>
      <c r="N22" s="84">
        <f>K22/'סכום נכסי הקרן'!$C$42</f>
        <v>8.8962184883537346E-4</v>
      </c>
    </row>
    <row r="23" spans="2:14">
      <c r="B23" s="89" t="s">
        <v>203</v>
      </c>
      <c r="C23" s="71"/>
      <c r="D23" s="71"/>
      <c r="E23" s="71"/>
      <c r="F23" s="71"/>
      <c r="G23" s="71"/>
      <c r="H23" s="80"/>
      <c r="I23" s="82"/>
      <c r="J23" s="71"/>
      <c r="K23" s="80">
        <v>15.284278367999999</v>
      </c>
      <c r="L23" s="71"/>
      <c r="M23" s="81">
        <f t="shared" si="0"/>
        <v>0.74862137088154102</v>
      </c>
      <c r="N23" s="81">
        <f>K23/'סכום נכסי הקרן'!$C$42</f>
        <v>8.8962184883537346E-4</v>
      </c>
    </row>
    <row r="24" spans="2:14">
      <c r="B24" s="76" t="s">
        <v>940</v>
      </c>
      <c r="C24" s="73" t="s">
        <v>941</v>
      </c>
      <c r="D24" s="86" t="s">
        <v>114</v>
      </c>
      <c r="E24" s="73"/>
      <c r="F24" s="86" t="s">
        <v>925</v>
      </c>
      <c r="G24" s="86" t="s">
        <v>121</v>
      </c>
      <c r="H24" s="83">
        <v>46.031748999999998</v>
      </c>
      <c r="I24" s="85">
        <v>9185</v>
      </c>
      <c r="J24" s="73"/>
      <c r="K24" s="83">
        <v>15.284278367999999</v>
      </c>
      <c r="L24" s="84">
        <v>1.4485006621061136E-6</v>
      </c>
      <c r="M24" s="84">
        <f t="shared" si="0"/>
        <v>0.74862137088154102</v>
      </c>
      <c r="N24" s="84">
        <f>K24/'סכום נכסי הקרן'!$C$42</f>
        <v>8.8962184883537346E-4</v>
      </c>
    </row>
    <row r="25" spans="2:14">
      <c r="B25" s="72"/>
      <c r="C25" s="73"/>
      <c r="D25" s="73"/>
      <c r="E25" s="73"/>
      <c r="F25" s="73"/>
      <c r="G25" s="73"/>
      <c r="H25" s="83"/>
      <c r="I25" s="85"/>
      <c r="J25" s="73"/>
      <c r="K25" s="73"/>
      <c r="L25" s="73"/>
      <c r="M25" s="84"/>
      <c r="N25" s="73"/>
    </row>
    <row r="26" spans="2:14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2:14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>
      <c r="B28" s="127" t="s">
        <v>199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2:14">
      <c r="B29" s="127" t="s">
        <v>105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4">
      <c r="B30" s="127" t="s">
        <v>182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2:14">
      <c r="B31" s="127" t="s">
        <v>190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2:14">
      <c r="B32" s="127" t="s">
        <v>197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2:14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2:14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</row>
    <row r="126" spans="2:14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</row>
    <row r="127" spans="2:14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</row>
    <row r="128" spans="2:14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</row>
    <row r="129" spans="2:14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2:14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2:14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</row>
    <row r="132" spans="2:14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</row>
    <row r="133" spans="2:14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</row>
    <row r="134" spans="2:14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</row>
    <row r="135" spans="2:14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</row>
    <row r="136" spans="2:14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</row>
    <row r="137" spans="2:14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</row>
    <row r="138" spans="2:14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2:14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  <row r="140" spans="2:14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</row>
    <row r="141" spans="2:14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</row>
    <row r="142" spans="2:14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</row>
    <row r="143" spans="2:14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</row>
    <row r="144" spans="2:14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</row>
    <row r="145" spans="2:14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</row>
    <row r="146" spans="2:14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</row>
    <row r="147" spans="2:14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</row>
    <row r="148" spans="2:14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2:14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</row>
    <row r="150" spans="2:14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2:14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</row>
    <row r="152" spans="2:14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</row>
    <row r="153" spans="2:14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</row>
    <row r="154" spans="2:14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</row>
    <row r="155" spans="2:14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</row>
    <row r="156" spans="2:14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</row>
    <row r="157" spans="2:14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</row>
    <row r="158" spans="2:14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</row>
    <row r="159" spans="2:14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</row>
    <row r="160" spans="2:14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</row>
    <row r="161" spans="2:14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</row>
    <row r="162" spans="2:14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</row>
    <row r="163" spans="2:14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</row>
    <row r="164" spans="2:14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</row>
    <row r="165" spans="2:14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</row>
    <row r="166" spans="2:14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</row>
    <row r="167" spans="2:14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</row>
    <row r="168" spans="2:14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</row>
    <row r="169" spans="2:14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</row>
    <row r="170" spans="2:14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</row>
    <row r="171" spans="2:14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</row>
    <row r="172" spans="2:14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</row>
    <row r="173" spans="2:14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</row>
    <row r="174" spans="2:14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2:14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2:14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</row>
    <row r="177" spans="2:14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2:14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</row>
    <row r="179" spans="2:14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2:14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</row>
    <row r="181" spans="2:14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2:14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</row>
    <row r="183" spans="2:14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2:14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</row>
    <row r="185" spans="2:14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2:14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</row>
    <row r="187" spans="2:14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</row>
    <row r="188" spans="2:14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</row>
    <row r="189" spans="2:14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</row>
    <row r="190" spans="2:14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</row>
    <row r="191" spans="2:14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</row>
    <row r="192" spans="2:14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</row>
    <row r="193" spans="2:14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</row>
    <row r="194" spans="2:14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</row>
    <row r="195" spans="2:14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</row>
    <row r="196" spans="2:14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</row>
    <row r="197" spans="2:14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</row>
    <row r="198" spans="2:14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</row>
    <row r="199" spans="2:14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</row>
    <row r="200" spans="2:14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</row>
    <row r="201" spans="2:14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</row>
    <row r="202" spans="2:14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</row>
    <row r="203" spans="2:14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</row>
    <row r="204" spans="2:14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</row>
    <row r="205" spans="2:14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</row>
    <row r="206" spans="2:14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</row>
    <row r="207" spans="2:14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2:14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</row>
    <row r="209" spans="2:14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</row>
    <row r="210" spans="2:14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</row>
    <row r="211" spans="2:14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</row>
    <row r="212" spans="2:14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</row>
    <row r="213" spans="2:14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</row>
    <row r="214" spans="2:14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</row>
    <row r="215" spans="2:14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</row>
    <row r="216" spans="2:14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</row>
    <row r="217" spans="2:14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</row>
    <row r="218" spans="2:14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2:14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</row>
    <row r="220" spans="2:14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</row>
    <row r="221" spans="2:14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</row>
    <row r="222" spans="2:14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</row>
    <row r="223" spans="2:14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</row>
    <row r="224" spans="2:14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</row>
    <row r="225" spans="2:14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</row>
    <row r="226" spans="2:14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</row>
    <row r="227" spans="2:14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</row>
    <row r="228" spans="2:14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</row>
    <row r="229" spans="2:14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2:14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</row>
    <row r="231" spans="2:14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2:14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</row>
    <row r="233" spans="2:14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</row>
    <row r="234" spans="2:14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</row>
    <row r="235" spans="2:14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</row>
    <row r="236" spans="2:14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</row>
    <row r="237" spans="2:14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</row>
    <row r="238" spans="2:14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</row>
    <row r="239" spans="2:14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</row>
    <row r="240" spans="2:14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</row>
    <row r="241" spans="2:14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</row>
    <row r="242" spans="2:14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</row>
    <row r="243" spans="2:14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</row>
    <row r="244" spans="2:14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</row>
    <row r="245" spans="2:14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</row>
    <row r="246" spans="2:14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</row>
    <row r="247" spans="2:14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</row>
    <row r="248" spans="2:14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</row>
    <row r="249" spans="2:14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</row>
    <row r="250" spans="2:14">
      <c r="B250" s="130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</row>
    <row r="251" spans="2:14">
      <c r="B251" s="130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</row>
    <row r="252" spans="2:14">
      <c r="B252" s="131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</row>
    <row r="253" spans="2:14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</row>
    <row r="254" spans="2:14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</row>
    <row r="255" spans="2:14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</row>
    <row r="256" spans="2:14">
      <c r="B256" s="119"/>
      <c r="C256" s="119"/>
      <c r="D256" s="119"/>
      <c r="E256" s="119"/>
      <c r="F256" s="119"/>
      <c r="G256" s="119"/>
      <c r="H256" s="120"/>
      <c r="I256" s="120"/>
      <c r="J256" s="120"/>
      <c r="K256" s="120"/>
      <c r="L256" s="120"/>
      <c r="M256" s="120"/>
      <c r="N256" s="120"/>
    </row>
    <row r="257" spans="2:14">
      <c r="B257" s="119"/>
      <c r="C257" s="119"/>
      <c r="D257" s="119"/>
      <c r="E257" s="119"/>
      <c r="F257" s="119"/>
      <c r="G257" s="119"/>
      <c r="H257" s="120"/>
      <c r="I257" s="120"/>
      <c r="J257" s="120"/>
      <c r="K257" s="120"/>
      <c r="L257" s="120"/>
      <c r="M257" s="120"/>
      <c r="N257" s="120"/>
    </row>
    <row r="258" spans="2:14">
      <c r="B258" s="119"/>
      <c r="C258" s="119"/>
      <c r="D258" s="119"/>
      <c r="E258" s="119"/>
      <c r="F258" s="119"/>
      <c r="G258" s="119"/>
      <c r="H258" s="120"/>
      <c r="I258" s="120"/>
      <c r="J258" s="120"/>
      <c r="K258" s="120"/>
      <c r="L258" s="120"/>
      <c r="M258" s="120"/>
      <c r="N258" s="120"/>
    </row>
    <row r="259" spans="2:14">
      <c r="B259" s="119"/>
      <c r="C259" s="119"/>
      <c r="D259" s="119"/>
      <c r="E259" s="119"/>
      <c r="F259" s="119"/>
      <c r="G259" s="119"/>
      <c r="H259" s="120"/>
      <c r="I259" s="120"/>
      <c r="J259" s="120"/>
      <c r="K259" s="120"/>
      <c r="L259" s="120"/>
      <c r="M259" s="120"/>
      <c r="N259" s="120"/>
    </row>
    <row r="260" spans="2:14">
      <c r="B260" s="119"/>
      <c r="C260" s="119"/>
      <c r="D260" s="119"/>
      <c r="E260" s="119"/>
      <c r="F260" s="119"/>
      <c r="G260" s="119"/>
      <c r="H260" s="120"/>
      <c r="I260" s="120"/>
      <c r="J260" s="120"/>
      <c r="K260" s="120"/>
      <c r="L260" s="120"/>
      <c r="M260" s="120"/>
      <c r="N260" s="120"/>
    </row>
    <row r="261" spans="2:14">
      <c r="B261" s="119"/>
      <c r="C261" s="119"/>
      <c r="D261" s="119"/>
      <c r="E261" s="119"/>
      <c r="F261" s="119"/>
      <c r="G261" s="119"/>
      <c r="H261" s="120"/>
      <c r="I261" s="120"/>
      <c r="J261" s="120"/>
      <c r="K261" s="120"/>
      <c r="L261" s="120"/>
      <c r="M261" s="120"/>
      <c r="N261" s="120"/>
    </row>
    <row r="262" spans="2:14">
      <c r="B262" s="119"/>
      <c r="C262" s="119"/>
      <c r="D262" s="119"/>
      <c r="E262" s="119"/>
      <c r="F262" s="119"/>
      <c r="G262" s="119"/>
      <c r="H262" s="120"/>
      <c r="I262" s="120"/>
      <c r="J262" s="120"/>
      <c r="K262" s="120"/>
      <c r="L262" s="120"/>
      <c r="M262" s="120"/>
      <c r="N262" s="120"/>
    </row>
    <row r="263" spans="2:14">
      <c r="B263" s="119"/>
      <c r="C263" s="119"/>
      <c r="D263" s="119"/>
      <c r="E263" s="119"/>
      <c r="F263" s="119"/>
      <c r="G263" s="119"/>
      <c r="H263" s="120"/>
      <c r="I263" s="120"/>
      <c r="J263" s="120"/>
      <c r="K263" s="120"/>
      <c r="L263" s="120"/>
      <c r="M263" s="120"/>
      <c r="N263" s="120"/>
    </row>
    <row r="264" spans="2:14">
      <c r="B264" s="119"/>
      <c r="C264" s="119"/>
      <c r="D264" s="119"/>
      <c r="E264" s="119"/>
      <c r="F264" s="119"/>
      <c r="G264" s="119"/>
      <c r="H264" s="120"/>
      <c r="I264" s="120"/>
      <c r="J264" s="120"/>
      <c r="K264" s="120"/>
      <c r="L264" s="120"/>
      <c r="M264" s="120"/>
      <c r="N264" s="120"/>
    </row>
    <row r="265" spans="2:14">
      <c r="B265" s="119"/>
      <c r="C265" s="119"/>
      <c r="D265" s="119"/>
      <c r="E265" s="119"/>
      <c r="F265" s="119"/>
      <c r="G265" s="119"/>
      <c r="H265" s="120"/>
      <c r="I265" s="120"/>
      <c r="J265" s="120"/>
      <c r="K265" s="120"/>
      <c r="L265" s="120"/>
      <c r="M265" s="120"/>
      <c r="N265" s="120"/>
    </row>
    <row r="266" spans="2:14">
      <c r="B266" s="119"/>
      <c r="C266" s="119"/>
      <c r="D266" s="119"/>
      <c r="E266" s="119"/>
      <c r="F266" s="119"/>
      <c r="G266" s="119"/>
      <c r="H266" s="120"/>
      <c r="I266" s="120"/>
      <c r="J266" s="120"/>
      <c r="K266" s="120"/>
      <c r="L266" s="120"/>
      <c r="M266" s="120"/>
      <c r="N266" s="120"/>
    </row>
    <row r="267" spans="2:14">
      <c r="B267" s="119"/>
      <c r="C267" s="119"/>
      <c r="D267" s="119"/>
      <c r="E267" s="119"/>
      <c r="F267" s="119"/>
      <c r="G267" s="119"/>
      <c r="H267" s="120"/>
      <c r="I267" s="120"/>
      <c r="J267" s="120"/>
      <c r="K267" s="120"/>
      <c r="L267" s="120"/>
      <c r="M267" s="120"/>
      <c r="N267" s="120"/>
    </row>
    <row r="268" spans="2:14">
      <c r="B268" s="119"/>
      <c r="C268" s="119"/>
      <c r="D268" s="119"/>
      <c r="E268" s="119"/>
      <c r="F268" s="119"/>
      <c r="G268" s="119"/>
      <c r="H268" s="120"/>
      <c r="I268" s="120"/>
      <c r="J268" s="120"/>
      <c r="K268" s="120"/>
      <c r="L268" s="120"/>
      <c r="M268" s="120"/>
      <c r="N268" s="120"/>
    </row>
    <row r="269" spans="2:14">
      <c r="B269" s="119"/>
      <c r="C269" s="119"/>
      <c r="D269" s="119"/>
      <c r="E269" s="119"/>
      <c r="F269" s="119"/>
      <c r="G269" s="119"/>
      <c r="H269" s="120"/>
      <c r="I269" s="120"/>
      <c r="J269" s="120"/>
      <c r="K269" s="120"/>
      <c r="L269" s="120"/>
      <c r="M269" s="120"/>
      <c r="N269" s="120"/>
    </row>
    <row r="270" spans="2:14">
      <c r="B270" s="119"/>
      <c r="C270" s="119"/>
      <c r="D270" s="119"/>
      <c r="E270" s="119"/>
      <c r="F270" s="119"/>
      <c r="G270" s="119"/>
      <c r="H270" s="120"/>
      <c r="I270" s="120"/>
      <c r="J270" s="120"/>
      <c r="K270" s="120"/>
      <c r="L270" s="120"/>
      <c r="M270" s="120"/>
      <c r="N270" s="120"/>
    </row>
    <row r="271" spans="2:14">
      <c r="B271" s="119"/>
      <c r="C271" s="119"/>
      <c r="D271" s="119"/>
      <c r="E271" s="119"/>
      <c r="F271" s="119"/>
      <c r="G271" s="119"/>
      <c r="H271" s="120"/>
      <c r="I271" s="120"/>
      <c r="J271" s="120"/>
      <c r="K271" s="120"/>
      <c r="L271" s="120"/>
      <c r="M271" s="120"/>
      <c r="N271" s="120"/>
    </row>
    <row r="272" spans="2:14">
      <c r="B272" s="119"/>
      <c r="C272" s="119"/>
      <c r="D272" s="119"/>
      <c r="E272" s="119"/>
      <c r="F272" s="119"/>
      <c r="G272" s="119"/>
      <c r="H272" s="120"/>
      <c r="I272" s="120"/>
      <c r="J272" s="120"/>
      <c r="K272" s="120"/>
      <c r="L272" s="120"/>
      <c r="M272" s="120"/>
      <c r="N272" s="120"/>
    </row>
    <row r="273" spans="2:14">
      <c r="B273" s="119"/>
      <c r="C273" s="119"/>
      <c r="D273" s="119"/>
      <c r="E273" s="119"/>
      <c r="F273" s="119"/>
      <c r="G273" s="119"/>
      <c r="H273" s="120"/>
      <c r="I273" s="120"/>
      <c r="J273" s="120"/>
      <c r="K273" s="120"/>
      <c r="L273" s="120"/>
      <c r="M273" s="120"/>
      <c r="N273" s="120"/>
    </row>
    <row r="274" spans="2:14">
      <c r="B274" s="119"/>
      <c r="C274" s="119"/>
      <c r="D274" s="119"/>
      <c r="E274" s="119"/>
      <c r="F274" s="119"/>
      <c r="G274" s="119"/>
      <c r="H274" s="120"/>
      <c r="I274" s="120"/>
      <c r="J274" s="120"/>
      <c r="K274" s="120"/>
      <c r="L274" s="120"/>
      <c r="M274" s="120"/>
      <c r="N274" s="120"/>
    </row>
    <row r="275" spans="2:14">
      <c r="B275" s="119"/>
      <c r="C275" s="119"/>
      <c r="D275" s="119"/>
      <c r="E275" s="119"/>
      <c r="F275" s="119"/>
      <c r="G275" s="119"/>
      <c r="H275" s="120"/>
      <c r="I275" s="120"/>
      <c r="J275" s="120"/>
      <c r="K275" s="120"/>
      <c r="L275" s="120"/>
      <c r="M275" s="120"/>
      <c r="N275" s="120"/>
    </row>
    <row r="276" spans="2:14">
      <c r="B276" s="119"/>
      <c r="C276" s="119"/>
      <c r="D276" s="119"/>
      <c r="E276" s="119"/>
      <c r="F276" s="119"/>
      <c r="G276" s="119"/>
      <c r="H276" s="120"/>
      <c r="I276" s="120"/>
      <c r="J276" s="120"/>
      <c r="K276" s="120"/>
      <c r="L276" s="120"/>
      <c r="M276" s="120"/>
      <c r="N276" s="120"/>
    </row>
    <row r="277" spans="2:14">
      <c r="B277" s="119"/>
      <c r="C277" s="119"/>
      <c r="D277" s="119"/>
      <c r="E277" s="119"/>
      <c r="F277" s="119"/>
      <c r="G277" s="119"/>
      <c r="H277" s="120"/>
      <c r="I277" s="120"/>
      <c r="J277" s="120"/>
      <c r="K277" s="120"/>
      <c r="L277" s="120"/>
      <c r="M277" s="120"/>
      <c r="N277" s="120"/>
    </row>
    <row r="278" spans="2:14">
      <c r="B278" s="119"/>
      <c r="C278" s="119"/>
      <c r="D278" s="119"/>
      <c r="E278" s="119"/>
      <c r="F278" s="119"/>
      <c r="G278" s="119"/>
      <c r="H278" s="120"/>
      <c r="I278" s="120"/>
      <c r="J278" s="120"/>
      <c r="K278" s="120"/>
      <c r="L278" s="120"/>
      <c r="M278" s="120"/>
      <c r="N278" s="120"/>
    </row>
    <row r="279" spans="2:14">
      <c r="B279" s="119"/>
      <c r="C279" s="119"/>
      <c r="D279" s="119"/>
      <c r="E279" s="119"/>
      <c r="F279" s="119"/>
      <c r="G279" s="119"/>
      <c r="H279" s="120"/>
      <c r="I279" s="120"/>
      <c r="J279" s="120"/>
      <c r="K279" s="120"/>
      <c r="L279" s="120"/>
      <c r="M279" s="120"/>
      <c r="N279" s="120"/>
    </row>
    <row r="280" spans="2:14">
      <c r="B280" s="119"/>
      <c r="C280" s="119"/>
      <c r="D280" s="119"/>
      <c r="E280" s="119"/>
      <c r="F280" s="119"/>
      <c r="G280" s="119"/>
      <c r="H280" s="120"/>
      <c r="I280" s="120"/>
      <c r="J280" s="120"/>
      <c r="K280" s="120"/>
      <c r="L280" s="120"/>
      <c r="M280" s="120"/>
      <c r="N280" s="120"/>
    </row>
    <row r="281" spans="2:14">
      <c r="B281" s="119"/>
      <c r="C281" s="119"/>
      <c r="D281" s="119"/>
      <c r="E281" s="119"/>
      <c r="F281" s="119"/>
      <c r="G281" s="119"/>
      <c r="H281" s="120"/>
      <c r="I281" s="120"/>
      <c r="J281" s="120"/>
      <c r="K281" s="120"/>
      <c r="L281" s="120"/>
      <c r="M281" s="120"/>
      <c r="N281" s="120"/>
    </row>
    <row r="282" spans="2:14">
      <c r="B282" s="119"/>
      <c r="C282" s="119"/>
      <c r="D282" s="119"/>
      <c r="E282" s="119"/>
      <c r="F282" s="119"/>
      <c r="G282" s="119"/>
      <c r="H282" s="120"/>
      <c r="I282" s="120"/>
      <c r="J282" s="120"/>
      <c r="K282" s="120"/>
      <c r="L282" s="120"/>
      <c r="M282" s="120"/>
      <c r="N282" s="120"/>
    </row>
    <row r="283" spans="2:14">
      <c r="B283" s="119"/>
      <c r="C283" s="119"/>
      <c r="D283" s="119"/>
      <c r="E283" s="119"/>
      <c r="F283" s="119"/>
      <c r="G283" s="119"/>
      <c r="H283" s="120"/>
      <c r="I283" s="120"/>
      <c r="J283" s="120"/>
      <c r="K283" s="120"/>
      <c r="L283" s="120"/>
      <c r="M283" s="120"/>
      <c r="N283" s="120"/>
    </row>
    <row r="284" spans="2:14">
      <c r="B284" s="119"/>
      <c r="C284" s="119"/>
      <c r="D284" s="119"/>
      <c r="E284" s="119"/>
      <c r="F284" s="119"/>
      <c r="G284" s="119"/>
      <c r="H284" s="120"/>
      <c r="I284" s="120"/>
      <c r="J284" s="120"/>
      <c r="K284" s="120"/>
      <c r="L284" s="120"/>
      <c r="M284" s="120"/>
      <c r="N284" s="120"/>
    </row>
    <row r="285" spans="2:14">
      <c r="B285" s="119"/>
      <c r="C285" s="119"/>
      <c r="D285" s="119"/>
      <c r="E285" s="119"/>
      <c r="F285" s="119"/>
      <c r="G285" s="119"/>
      <c r="H285" s="120"/>
      <c r="I285" s="120"/>
      <c r="J285" s="120"/>
      <c r="K285" s="120"/>
      <c r="L285" s="120"/>
      <c r="M285" s="120"/>
      <c r="N285" s="120"/>
    </row>
    <row r="286" spans="2:14">
      <c r="B286" s="119"/>
      <c r="C286" s="119"/>
      <c r="D286" s="119"/>
      <c r="E286" s="119"/>
      <c r="F286" s="119"/>
      <c r="G286" s="119"/>
      <c r="H286" s="120"/>
      <c r="I286" s="120"/>
      <c r="J286" s="120"/>
      <c r="K286" s="120"/>
      <c r="L286" s="120"/>
      <c r="M286" s="120"/>
      <c r="N286" s="120"/>
    </row>
    <row r="287" spans="2:14">
      <c r="B287" s="119"/>
      <c r="C287" s="119"/>
      <c r="D287" s="119"/>
      <c r="E287" s="119"/>
      <c r="F287" s="119"/>
      <c r="G287" s="119"/>
      <c r="H287" s="120"/>
      <c r="I287" s="120"/>
      <c r="J287" s="120"/>
      <c r="K287" s="120"/>
      <c r="L287" s="120"/>
      <c r="M287" s="120"/>
      <c r="N287" s="120"/>
    </row>
    <row r="288" spans="2:14">
      <c r="B288" s="119"/>
      <c r="C288" s="119"/>
      <c r="D288" s="119"/>
      <c r="E288" s="119"/>
      <c r="F288" s="119"/>
      <c r="G288" s="119"/>
      <c r="H288" s="120"/>
      <c r="I288" s="120"/>
      <c r="J288" s="120"/>
      <c r="K288" s="120"/>
      <c r="L288" s="120"/>
      <c r="M288" s="120"/>
      <c r="N288" s="120"/>
    </row>
    <row r="289" spans="2:14">
      <c r="B289" s="119"/>
      <c r="C289" s="119"/>
      <c r="D289" s="119"/>
      <c r="E289" s="119"/>
      <c r="F289" s="119"/>
      <c r="G289" s="119"/>
      <c r="H289" s="120"/>
      <c r="I289" s="120"/>
      <c r="J289" s="120"/>
      <c r="K289" s="120"/>
      <c r="L289" s="120"/>
      <c r="M289" s="120"/>
      <c r="N289" s="120"/>
    </row>
    <row r="290" spans="2:14">
      <c r="B290" s="119"/>
      <c r="C290" s="119"/>
      <c r="D290" s="119"/>
      <c r="E290" s="119"/>
      <c r="F290" s="119"/>
      <c r="G290" s="119"/>
      <c r="H290" s="120"/>
      <c r="I290" s="120"/>
      <c r="J290" s="120"/>
      <c r="K290" s="120"/>
      <c r="L290" s="120"/>
      <c r="M290" s="120"/>
      <c r="N290" s="120"/>
    </row>
    <row r="291" spans="2:14">
      <c r="B291" s="119"/>
      <c r="C291" s="119"/>
      <c r="D291" s="119"/>
      <c r="E291" s="119"/>
      <c r="F291" s="119"/>
      <c r="G291" s="119"/>
      <c r="H291" s="120"/>
      <c r="I291" s="120"/>
      <c r="J291" s="120"/>
      <c r="K291" s="120"/>
      <c r="L291" s="120"/>
      <c r="M291" s="120"/>
      <c r="N291" s="120"/>
    </row>
    <row r="292" spans="2:14">
      <c r="B292" s="119"/>
      <c r="C292" s="119"/>
      <c r="D292" s="119"/>
      <c r="E292" s="119"/>
      <c r="F292" s="119"/>
      <c r="G292" s="119"/>
      <c r="H292" s="120"/>
      <c r="I292" s="120"/>
      <c r="J292" s="120"/>
      <c r="K292" s="120"/>
      <c r="L292" s="120"/>
      <c r="M292" s="120"/>
      <c r="N292" s="120"/>
    </row>
    <row r="293" spans="2:14">
      <c r="B293" s="119"/>
      <c r="C293" s="119"/>
      <c r="D293" s="119"/>
      <c r="E293" s="119"/>
      <c r="F293" s="119"/>
      <c r="G293" s="119"/>
      <c r="H293" s="120"/>
      <c r="I293" s="120"/>
      <c r="J293" s="120"/>
      <c r="K293" s="120"/>
      <c r="L293" s="120"/>
      <c r="M293" s="120"/>
      <c r="N293" s="120"/>
    </row>
    <row r="294" spans="2:14">
      <c r="B294" s="119"/>
      <c r="C294" s="119"/>
      <c r="D294" s="119"/>
      <c r="E294" s="119"/>
      <c r="F294" s="119"/>
      <c r="G294" s="119"/>
      <c r="H294" s="120"/>
      <c r="I294" s="120"/>
      <c r="J294" s="120"/>
      <c r="K294" s="120"/>
      <c r="L294" s="120"/>
      <c r="M294" s="120"/>
      <c r="N294" s="120"/>
    </row>
    <row r="295" spans="2:14">
      <c r="B295" s="119"/>
      <c r="C295" s="119"/>
      <c r="D295" s="119"/>
      <c r="E295" s="119"/>
      <c r="F295" s="119"/>
      <c r="G295" s="119"/>
      <c r="H295" s="120"/>
      <c r="I295" s="120"/>
      <c r="J295" s="120"/>
      <c r="K295" s="120"/>
      <c r="L295" s="120"/>
      <c r="M295" s="120"/>
      <c r="N295" s="120"/>
    </row>
    <row r="296" spans="2:14">
      <c r="B296" s="119"/>
      <c r="C296" s="119"/>
      <c r="D296" s="119"/>
      <c r="E296" s="119"/>
      <c r="F296" s="119"/>
      <c r="G296" s="119"/>
      <c r="H296" s="120"/>
      <c r="I296" s="120"/>
      <c r="J296" s="120"/>
      <c r="K296" s="120"/>
      <c r="L296" s="120"/>
      <c r="M296" s="120"/>
      <c r="N296" s="120"/>
    </row>
    <row r="297" spans="2:14">
      <c r="B297" s="119"/>
      <c r="C297" s="119"/>
      <c r="D297" s="119"/>
      <c r="E297" s="119"/>
      <c r="F297" s="119"/>
      <c r="G297" s="119"/>
      <c r="H297" s="120"/>
      <c r="I297" s="120"/>
      <c r="J297" s="120"/>
      <c r="K297" s="120"/>
      <c r="L297" s="120"/>
      <c r="M297" s="120"/>
      <c r="N297" s="120"/>
    </row>
    <row r="298" spans="2:14">
      <c r="B298" s="119"/>
      <c r="C298" s="119"/>
      <c r="D298" s="119"/>
      <c r="E298" s="119"/>
      <c r="F298" s="119"/>
      <c r="G298" s="119"/>
      <c r="H298" s="120"/>
      <c r="I298" s="120"/>
      <c r="J298" s="120"/>
      <c r="K298" s="120"/>
      <c r="L298" s="120"/>
      <c r="M298" s="120"/>
      <c r="N298" s="120"/>
    </row>
    <row r="299" spans="2:14">
      <c r="B299" s="119"/>
      <c r="C299" s="119"/>
      <c r="D299" s="119"/>
      <c r="E299" s="119"/>
      <c r="F299" s="119"/>
      <c r="G299" s="119"/>
      <c r="H299" s="120"/>
      <c r="I299" s="120"/>
      <c r="J299" s="120"/>
      <c r="K299" s="120"/>
      <c r="L299" s="120"/>
      <c r="M299" s="120"/>
      <c r="N299" s="120"/>
    </row>
    <row r="300" spans="2:14">
      <c r="B300" s="119"/>
      <c r="C300" s="119"/>
      <c r="D300" s="119"/>
      <c r="E300" s="119"/>
      <c r="F300" s="119"/>
      <c r="G300" s="119"/>
      <c r="H300" s="120"/>
      <c r="I300" s="120"/>
      <c r="J300" s="120"/>
      <c r="K300" s="120"/>
      <c r="L300" s="120"/>
      <c r="M300" s="120"/>
      <c r="N300" s="120"/>
    </row>
    <row r="301" spans="2:14">
      <c r="B301" s="119"/>
      <c r="C301" s="119"/>
      <c r="D301" s="119"/>
      <c r="E301" s="119"/>
      <c r="F301" s="119"/>
      <c r="G301" s="119"/>
      <c r="H301" s="120"/>
      <c r="I301" s="120"/>
      <c r="J301" s="120"/>
      <c r="K301" s="120"/>
      <c r="L301" s="120"/>
      <c r="M301" s="120"/>
      <c r="N301" s="120"/>
    </row>
    <row r="302" spans="2:14">
      <c r="B302" s="119"/>
      <c r="C302" s="119"/>
      <c r="D302" s="119"/>
      <c r="E302" s="119"/>
      <c r="F302" s="119"/>
      <c r="G302" s="119"/>
      <c r="H302" s="120"/>
      <c r="I302" s="120"/>
      <c r="J302" s="120"/>
      <c r="K302" s="120"/>
      <c r="L302" s="120"/>
      <c r="M302" s="120"/>
      <c r="N302" s="120"/>
    </row>
    <row r="303" spans="2:14">
      <c r="B303" s="119"/>
      <c r="C303" s="119"/>
      <c r="D303" s="119"/>
      <c r="E303" s="119"/>
      <c r="F303" s="119"/>
      <c r="G303" s="119"/>
      <c r="H303" s="120"/>
      <c r="I303" s="120"/>
      <c r="J303" s="120"/>
      <c r="K303" s="120"/>
      <c r="L303" s="120"/>
      <c r="M303" s="120"/>
      <c r="N303" s="120"/>
    </row>
    <row r="304" spans="2:14">
      <c r="B304" s="119"/>
      <c r="C304" s="119"/>
      <c r="D304" s="119"/>
      <c r="E304" s="119"/>
      <c r="F304" s="119"/>
      <c r="G304" s="119"/>
      <c r="H304" s="120"/>
      <c r="I304" s="120"/>
      <c r="J304" s="120"/>
      <c r="K304" s="120"/>
      <c r="L304" s="120"/>
      <c r="M304" s="120"/>
      <c r="N304" s="120"/>
    </row>
    <row r="305" spans="2:14">
      <c r="B305" s="119"/>
      <c r="C305" s="119"/>
      <c r="D305" s="119"/>
      <c r="E305" s="119"/>
      <c r="F305" s="119"/>
      <c r="G305" s="119"/>
      <c r="H305" s="120"/>
      <c r="I305" s="120"/>
      <c r="J305" s="120"/>
      <c r="K305" s="120"/>
      <c r="L305" s="120"/>
      <c r="M305" s="120"/>
      <c r="N305" s="120"/>
    </row>
    <row r="306" spans="2:14">
      <c r="B306" s="119"/>
      <c r="C306" s="119"/>
      <c r="D306" s="119"/>
      <c r="E306" s="119"/>
      <c r="F306" s="119"/>
      <c r="G306" s="119"/>
      <c r="H306" s="120"/>
      <c r="I306" s="120"/>
      <c r="J306" s="120"/>
      <c r="K306" s="120"/>
      <c r="L306" s="120"/>
      <c r="M306" s="120"/>
      <c r="N306" s="120"/>
    </row>
    <row r="307" spans="2:14">
      <c r="B307" s="119"/>
      <c r="C307" s="119"/>
      <c r="D307" s="119"/>
      <c r="E307" s="119"/>
      <c r="F307" s="119"/>
      <c r="G307" s="119"/>
      <c r="H307" s="120"/>
      <c r="I307" s="120"/>
      <c r="J307" s="120"/>
      <c r="K307" s="120"/>
      <c r="L307" s="120"/>
      <c r="M307" s="120"/>
      <c r="N307" s="120"/>
    </row>
    <row r="308" spans="2:14">
      <c r="B308" s="119"/>
      <c r="C308" s="119"/>
      <c r="D308" s="119"/>
      <c r="E308" s="119"/>
      <c r="F308" s="119"/>
      <c r="G308" s="119"/>
      <c r="H308" s="120"/>
      <c r="I308" s="120"/>
      <c r="J308" s="120"/>
      <c r="K308" s="120"/>
      <c r="L308" s="120"/>
      <c r="M308" s="120"/>
      <c r="N308" s="120"/>
    </row>
    <row r="309" spans="2:14">
      <c r="B309" s="119"/>
      <c r="C309" s="119"/>
      <c r="D309" s="119"/>
      <c r="E309" s="119"/>
      <c r="F309" s="119"/>
      <c r="G309" s="119"/>
      <c r="H309" s="120"/>
      <c r="I309" s="120"/>
      <c r="J309" s="120"/>
      <c r="K309" s="120"/>
      <c r="L309" s="120"/>
      <c r="M309" s="120"/>
      <c r="N309" s="120"/>
    </row>
    <row r="310" spans="2:14">
      <c r="B310" s="119"/>
      <c r="C310" s="119"/>
      <c r="D310" s="119"/>
      <c r="E310" s="119"/>
      <c r="F310" s="119"/>
      <c r="G310" s="119"/>
      <c r="H310" s="120"/>
      <c r="I310" s="120"/>
      <c r="J310" s="120"/>
      <c r="K310" s="120"/>
      <c r="L310" s="120"/>
      <c r="M310" s="120"/>
      <c r="N310" s="120"/>
    </row>
    <row r="311" spans="2:14">
      <c r="B311" s="119"/>
      <c r="C311" s="119"/>
      <c r="D311" s="119"/>
      <c r="E311" s="119"/>
      <c r="F311" s="119"/>
      <c r="G311" s="119"/>
      <c r="H311" s="120"/>
      <c r="I311" s="120"/>
      <c r="J311" s="120"/>
      <c r="K311" s="120"/>
      <c r="L311" s="120"/>
      <c r="M311" s="120"/>
      <c r="N311" s="120"/>
    </row>
    <row r="312" spans="2:14">
      <c r="B312" s="119"/>
      <c r="C312" s="119"/>
      <c r="D312" s="119"/>
      <c r="E312" s="119"/>
      <c r="F312" s="119"/>
      <c r="G312" s="119"/>
      <c r="H312" s="120"/>
      <c r="I312" s="120"/>
      <c r="J312" s="120"/>
      <c r="K312" s="120"/>
      <c r="L312" s="120"/>
      <c r="M312" s="120"/>
      <c r="N312" s="120"/>
    </row>
    <row r="313" spans="2:14">
      <c r="B313" s="119"/>
      <c r="C313" s="119"/>
      <c r="D313" s="119"/>
      <c r="E313" s="119"/>
      <c r="F313" s="119"/>
      <c r="G313" s="119"/>
      <c r="H313" s="120"/>
      <c r="I313" s="120"/>
      <c r="J313" s="120"/>
      <c r="K313" s="120"/>
      <c r="L313" s="120"/>
      <c r="M313" s="120"/>
      <c r="N313" s="120"/>
    </row>
    <row r="314" spans="2:14">
      <c r="B314" s="119"/>
      <c r="C314" s="119"/>
      <c r="D314" s="119"/>
      <c r="E314" s="119"/>
      <c r="F314" s="119"/>
      <c r="G314" s="119"/>
      <c r="H314" s="120"/>
      <c r="I314" s="120"/>
      <c r="J314" s="120"/>
      <c r="K314" s="120"/>
      <c r="L314" s="120"/>
      <c r="M314" s="120"/>
      <c r="N314" s="120"/>
    </row>
    <row r="315" spans="2:14">
      <c r="B315" s="119"/>
      <c r="C315" s="119"/>
      <c r="D315" s="119"/>
      <c r="E315" s="119"/>
      <c r="F315" s="119"/>
      <c r="G315" s="119"/>
      <c r="H315" s="120"/>
      <c r="I315" s="120"/>
      <c r="J315" s="120"/>
      <c r="K315" s="120"/>
      <c r="L315" s="120"/>
      <c r="M315" s="120"/>
      <c r="N315" s="120"/>
    </row>
    <row r="316" spans="2:14">
      <c r="B316" s="119"/>
      <c r="C316" s="119"/>
      <c r="D316" s="119"/>
      <c r="E316" s="119"/>
      <c r="F316" s="119"/>
      <c r="G316" s="119"/>
      <c r="H316" s="120"/>
      <c r="I316" s="120"/>
      <c r="J316" s="120"/>
      <c r="K316" s="120"/>
      <c r="L316" s="120"/>
      <c r="M316" s="120"/>
      <c r="N316" s="120"/>
    </row>
    <row r="317" spans="2:14">
      <c r="B317" s="119"/>
      <c r="C317" s="119"/>
      <c r="D317" s="119"/>
      <c r="E317" s="119"/>
      <c r="F317" s="119"/>
      <c r="G317" s="119"/>
      <c r="H317" s="120"/>
      <c r="I317" s="120"/>
      <c r="J317" s="120"/>
      <c r="K317" s="120"/>
      <c r="L317" s="120"/>
      <c r="M317" s="120"/>
      <c r="N317" s="120"/>
    </row>
    <row r="318" spans="2:14">
      <c r="B318" s="119"/>
      <c r="C318" s="119"/>
      <c r="D318" s="119"/>
      <c r="E318" s="119"/>
      <c r="F318" s="119"/>
      <c r="G318" s="119"/>
      <c r="H318" s="120"/>
      <c r="I318" s="120"/>
      <c r="J318" s="120"/>
      <c r="K318" s="120"/>
      <c r="L318" s="120"/>
      <c r="M318" s="120"/>
      <c r="N318" s="120"/>
    </row>
    <row r="319" spans="2:14">
      <c r="B319" s="119"/>
      <c r="C319" s="119"/>
      <c r="D319" s="119"/>
      <c r="E319" s="119"/>
      <c r="F319" s="119"/>
      <c r="G319" s="119"/>
      <c r="H319" s="120"/>
      <c r="I319" s="120"/>
      <c r="J319" s="120"/>
      <c r="K319" s="120"/>
      <c r="L319" s="120"/>
      <c r="M319" s="120"/>
      <c r="N319" s="120"/>
    </row>
    <row r="320" spans="2:14">
      <c r="B320" s="119"/>
      <c r="C320" s="119"/>
      <c r="D320" s="119"/>
      <c r="E320" s="119"/>
      <c r="F320" s="119"/>
      <c r="G320" s="119"/>
      <c r="H320" s="120"/>
      <c r="I320" s="120"/>
      <c r="J320" s="120"/>
      <c r="K320" s="120"/>
      <c r="L320" s="120"/>
      <c r="M320" s="120"/>
      <c r="N320" s="120"/>
    </row>
    <row r="321" spans="2:14">
      <c r="B321" s="119"/>
      <c r="C321" s="119"/>
      <c r="D321" s="119"/>
      <c r="E321" s="119"/>
      <c r="F321" s="119"/>
      <c r="G321" s="119"/>
      <c r="H321" s="120"/>
      <c r="I321" s="120"/>
      <c r="J321" s="120"/>
      <c r="K321" s="120"/>
      <c r="L321" s="120"/>
      <c r="M321" s="120"/>
      <c r="N321" s="120"/>
    </row>
    <row r="322" spans="2:14">
      <c r="B322" s="119"/>
      <c r="C322" s="119"/>
      <c r="D322" s="119"/>
      <c r="E322" s="119"/>
      <c r="F322" s="119"/>
      <c r="G322" s="119"/>
      <c r="H322" s="120"/>
      <c r="I322" s="120"/>
      <c r="J322" s="120"/>
      <c r="K322" s="120"/>
      <c r="L322" s="120"/>
      <c r="M322" s="120"/>
      <c r="N322" s="120"/>
    </row>
    <row r="323" spans="2:14">
      <c r="B323" s="119"/>
      <c r="C323" s="119"/>
      <c r="D323" s="119"/>
      <c r="E323" s="119"/>
      <c r="F323" s="119"/>
      <c r="G323" s="119"/>
      <c r="H323" s="120"/>
      <c r="I323" s="120"/>
      <c r="J323" s="120"/>
      <c r="K323" s="120"/>
      <c r="L323" s="120"/>
      <c r="M323" s="120"/>
      <c r="N323" s="120"/>
    </row>
    <row r="324" spans="2:14">
      <c r="B324" s="119"/>
      <c r="C324" s="119"/>
      <c r="D324" s="119"/>
      <c r="E324" s="119"/>
      <c r="F324" s="119"/>
      <c r="G324" s="119"/>
      <c r="H324" s="120"/>
      <c r="I324" s="120"/>
      <c r="J324" s="120"/>
      <c r="K324" s="120"/>
      <c r="L324" s="120"/>
      <c r="M324" s="120"/>
      <c r="N324" s="120"/>
    </row>
    <row r="325" spans="2:14">
      <c r="B325" s="119"/>
      <c r="C325" s="119"/>
      <c r="D325" s="119"/>
      <c r="E325" s="119"/>
      <c r="F325" s="119"/>
      <c r="G325" s="119"/>
      <c r="H325" s="120"/>
      <c r="I325" s="120"/>
      <c r="J325" s="120"/>
      <c r="K325" s="120"/>
      <c r="L325" s="120"/>
      <c r="M325" s="120"/>
      <c r="N325" s="120"/>
    </row>
    <row r="326" spans="2:14">
      <c r="B326" s="119"/>
      <c r="C326" s="119"/>
      <c r="D326" s="119"/>
      <c r="E326" s="119"/>
      <c r="F326" s="119"/>
      <c r="G326" s="119"/>
      <c r="H326" s="120"/>
      <c r="I326" s="120"/>
      <c r="J326" s="120"/>
      <c r="K326" s="120"/>
      <c r="L326" s="120"/>
      <c r="M326" s="120"/>
      <c r="N326" s="120"/>
    </row>
    <row r="327" spans="2:14">
      <c r="B327" s="119"/>
      <c r="C327" s="119"/>
      <c r="D327" s="119"/>
      <c r="E327" s="119"/>
      <c r="F327" s="119"/>
      <c r="G327" s="119"/>
      <c r="H327" s="120"/>
      <c r="I327" s="120"/>
      <c r="J327" s="120"/>
      <c r="K327" s="120"/>
      <c r="L327" s="120"/>
      <c r="M327" s="120"/>
      <c r="N327" s="120"/>
    </row>
    <row r="328" spans="2:14">
      <c r="B328" s="119"/>
      <c r="C328" s="119"/>
      <c r="D328" s="119"/>
      <c r="E328" s="119"/>
      <c r="F328" s="119"/>
      <c r="G328" s="119"/>
      <c r="H328" s="120"/>
      <c r="I328" s="120"/>
      <c r="J328" s="120"/>
      <c r="K328" s="120"/>
      <c r="L328" s="120"/>
      <c r="M328" s="120"/>
      <c r="N328" s="120"/>
    </row>
    <row r="329" spans="2:14">
      <c r="B329" s="119"/>
      <c r="C329" s="119"/>
      <c r="D329" s="119"/>
      <c r="E329" s="119"/>
      <c r="F329" s="119"/>
      <c r="G329" s="119"/>
      <c r="H329" s="120"/>
      <c r="I329" s="120"/>
      <c r="J329" s="120"/>
      <c r="K329" s="120"/>
      <c r="L329" s="120"/>
      <c r="M329" s="120"/>
      <c r="N329" s="120"/>
    </row>
    <row r="330" spans="2:14">
      <c r="B330" s="119"/>
      <c r="C330" s="119"/>
      <c r="D330" s="119"/>
      <c r="E330" s="119"/>
      <c r="F330" s="119"/>
      <c r="G330" s="119"/>
      <c r="H330" s="120"/>
      <c r="I330" s="120"/>
      <c r="J330" s="120"/>
      <c r="K330" s="120"/>
      <c r="L330" s="120"/>
      <c r="M330" s="120"/>
      <c r="N330" s="120"/>
    </row>
    <row r="331" spans="2:14">
      <c r="B331" s="119"/>
      <c r="C331" s="119"/>
      <c r="D331" s="119"/>
      <c r="E331" s="119"/>
      <c r="F331" s="119"/>
      <c r="G331" s="119"/>
      <c r="H331" s="120"/>
      <c r="I331" s="120"/>
      <c r="J331" s="120"/>
      <c r="K331" s="120"/>
      <c r="L331" s="120"/>
      <c r="M331" s="120"/>
      <c r="N331" s="120"/>
    </row>
    <row r="332" spans="2:14">
      <c r="B332" s="119"/>
      <c r="C332" s="119"/>
      <c r="D332" s="119"/>
      <c r="E332" s="119"/>
      <c r="F332" s="119"/>
      <c r="G332" s="119"/>
      <c r="H332" s="120"/>
      <c r="I332" s="120"/>
      <c r="J332" s="120"/>
      <c r="K332" s="120"/>
      <c r="L332" s="120"/>
      <c r="M332" s="120"/>
      <c r="N332" s="120"/>
    </row>
    <row r="333" spans="2:14">
      <c r="B333" s="119"/>
      <c r="C333" s="119"/>
      <c r="D333" s="119"/>
      <c r="E333" s="119"/>
      <c r="F333" s="119"/>
      <c r="G333" s="119"/>
      <c r="H333" s="120"/>
      <c r="I333" s="120"/>
      <c r="J333" s="120"/>
      <c r="K333" s="120"/>
      <c r="L333" s="120"/>
      <c r="M333" s="120"/>
      <c r="N333" s="120"/>
    </row>
    <row r="334" spans="2:14">
      <c r="B334" s="119"/>
      <c r="C334" s="119"/>
      <c r="D334" s="119"/>
      <c r="E334" s="119"/>
      <c r="F334" s="119"/>
      <c r="G334" s="119"/>
      <c r="H334" s="120"/>
      <c r="I334" s="120"/>
      <c r="J334" s="120"/>
      <c r="K334" s="120"/>
      <c r="L334" s="120"/>
      <c r="M334" s="120"/>
      <c r="N334" s="120"/>
    </row>
    <row r="335" spans="2:14">
      <c r="B335" s="119"/>
      <c r="C335" s="119"/>
      <c r="D335" s="119"/>
      <c r="E335" s="119"/>
      <c r="F335" s="119"/>
      <c r="G335" s="119"/>
      <c r="H335" s="120"/>
      <c r="I335" s="120"/>
      <c r="J335" s="120"/>
      <c r="K335" s="120"/>
      <c r="L335" s="120"/>
      <c r="M335" s="120"/>
      <c r="N335" s="120"/>
    </row>
    <row r="336" spans="2:14">
      <c r="B336" s="119"/>
      <c r="C336" s="119"/>
      <c r="D336" s="119"/>
      <c r="E336" s="119"/>
      <c r="F336" s="119"/>
      <c r="G336" s="119"/>
      <c r="H336" s="120"/>
      <c r="I336" s="120"/>
      <c r="J336" s="120"/>
      <c r="K336" s="120"/>
      <c r="L336" s="120"/>
      <c r="M336" s="120"/>
      <c r="N336" s="120"/>
    </row>
    <row r="337" spans="2:14">
      <c r="B337" s="119"/>
      <c r="C337" s="119"/>
      <c r="D337" s="119"/>
      <c r="E337" s="119"/>
      <c r="F337" s="119"/>
      <c r="G337" s="119"/>
      <c r="H337" s="120"/>
      <c r="I337" s="120"/>
      <c r="J337" s="120"/>
      <c r="K337" s="120"/>
      <c r="L337" s="120"/>
      <c r="M337" s="120"/>
      <c r="N337" s="120"/>
    </row>
    <row r="338" spans="2:14">
      <c r="B338" s="119"/>
      <c r="C338" s="119"/>
      <c r="D338" s="119"/>
      <c r="E338" s="119"/>
      <c r="F338" s="119"/>
      <c r="G338" s="119"/>
      <c r="H338" s="120"/>
      <c r="I338" s="120"/>
      <c r="J338" s="120"/>
      <c r="K338" s="120"/>
      <c r="L338" s="120"/>
      <c r="M338" s="120"/>
      <c r="N338" s="120"/>
    </row>
    <row r="339" spans="2:14">
      <c r="B339" s="119"/>
      <c r="C339" s="119"/>
      <c r="D339" s="119"/>
      <c r="E339" s="119"/>
      <c r="F339" s="119"/>
      <c r="G339" s="119"/>
      <c r="H339" s="120"/>
      <c r="I339" s="120"/>
      <c r="J339" s="120"/>
      <c r="K339" s="120"/>
      <c r="L339" s="120"/>
      <c r="M339" s="120"/>
      <c r="N339" s="120"/>
    </row>
    <row r="340" spans="2:14">
      <c r="B340" s="119"/>
      <c r="C340" s="119"/>
      <c r="D340" s="119"/>
      <c r="E340" s="119"/>
      <c r="F340" s="119"/>
      <c r="G340" s="119"/>
      <c r="H340" s="120"/>
      <c r="I340" s="120"/>
      <c r="J340" s="120"/>
      <c r="K340" s="120"/>
      <c r="L340" s="120"/>
      <c r="M340" s="120"/>
      <c r="N340" s="120"/>
    </row>
    <row r="341" spans="2:14">
      <c r="B341" s="119"/>
      <c r="C341" s="119"/>
      <c r="D341" s="119"/>
      <c r="E341" s="119"/>
      <c r="F341" s="119"/>
      <c r="G341" s="119"/>
      <c r="H341" s="120"/>
      <c r="I341" s="120"/>
      <c r="J341" s="120"/>
      <c r="K341" s="120"/>
      <c r="L341" s="120"/>
      <c r="M341" s="120"/>
      <c r="N341" s="120"/>
    </row>
    <row r="342" spans="2:14">
      <c r="B342" s="119"/>
      <c r="C342" s="119"/>
      <c r="D342" s="119"/>
      <c r="E342" s="119"/>
      <c r="F342" s="119"/>
      <c r="G342" s="119"/>
      <c r="H342" s="120"/>
      <c r="I342" s="120"/>
      <c r="J342" s="120"/>
      <c r="K342" s="120"/>
      <c r="L342" s="120"/>
      <c r="M342" s="120"/>
      <c r="N342" s="120"/>
    </row>
    <row r="343" spans="2:14">
      <c r="B343" s="119"/>
      <c r="C343" s="119"/>
      <c r="D343" s="119"/>
      <c r="E343" s="119"/>
      <c r="F343" s="119"/>
      <c r="G343" s="119"/>
      <c r="H343" s="120"/>
      <c r="I343" s="120"/>
      <c r="J343" s="120"/>
      <c r="K343" s="120"/>
      <c r="L343" s="120"/>
      <c r="M343" s="120"/>
      <c r="N343" s="120"/>
    </row>
    <row r="344" spans="2:14">
      <c r="B344" s="119"/>
      <c r="C344" s="119"/>
      <c r="D344" s="119"/>
      <c r="E344" s="119"/>
      <c r="F344" s="119"/>
      <c r="G344" s="119"/>
      <c r="H344" s="120"/>
      <c r="I344" s="120"/>
      <c r="J344" s="120"/>
      <c r="K344" s="120"/>
      <c r="L344" s="120"/>
      <c r="M344" s="120"/>
      <c r="N344" s="120"/>
    </row>
    <row r="345" spans="2:14">
      <c r="B345" s="119"/>
      <c r="C345" s="119"/>
      <c r="D345" s="119"/>
      <c r="E345" s="119"/>
      <c r="F345" s="119"/>
      <c r="G345" s="119"/>
      <c r="H345" s="120"/>
      <c r="I345" s="120"/>
      <c r="J345" s="120"/>
      <c r="K345" s="120"/>
      <c r="L345" s="120"/>
      <c r="M345" s="120"/>
      <c r="N345" s="120"/>
    </row>
    <row r="346" spans="2:14">
      <c r="B346" s="119"/>
      <c r="C346" s="119"/>
      <c r="D346" s="119"/>
      <c r="E346" s="119"/>
      <c r="F346" s="119"/>
      <c r="G346" s="119"/>
      <c r="H346" s="120"/>
      <c r="I346" s="120"/>
      <c r="J346" s="120"/>
      <c r="K346" s="120"/>
      <c r="L346" s="120"/>
      <c r="M346" s="120"/>
      <c r="N346" s="120"/>
    </row>
    <row r="347" spans="2:14">
      <c r="B347" s="119"/>
      <c r="C347" s="119"/>
      <c r="D347" s="119"/>
      <c r="E347" s="119"/>
      <c r="F347" s="119"/>
      <c r="G347" s="119"/>
      <c r="H347" s="120"/>
      <c r="I347" s="120"/>
      <c r="J347" s="120"/>
      <c r="K347" s="120"/>
      <c r="L347" s="120"/>
      <c r="M347" s="120"/>
      <c r="N347" s="120"/>
    </row>
    <row r="348" spans="2:14">
      <c r="B348" s="119"/>
      <c r="C348" s="119"/>
      <c r="D348" s="119"/>
      <c r="E348" s="119"/>
      <c r="F348" s="119"/>
      <c r="G348" s="119"/>
      <c r="H348" s="120"/>
      <c r="I348" s="120"/>
      <c r="J348" s="120"/>
      <c r="K348" s="120"/>
      <c r="L348" s="120"/>
      <c r="M348" s="120"/>
      <c r="N348" s="120"/>
    </row>
    <row r="349" spans="2:14">
      <c r="B349" s="119"/>
      <c r="C349" s="119"/>
      <c r="D349" s="119"/>
      <c r="E349" s="119"/>
      <c r="F349" s="119"/>
      <c r="G349" s="119"/>
      <c r="H349" s="120"/>
      <c r="I349" s="120"/>
      <c r="J349" s="120"/>
      <c r="K349" s="120"/>
      <c r="L349" s="120"/>
      <c r="M349" s="120"/>
      <c r="N349" s="120"/>
    </row>
    <row r="350" spans="2:14">
      <c r="B350" s="119"/>
      <c r="C350" s="119"/>
      <c r="D350" s="119"/>
      <c r="E350" s="119"/>
      <c r="F350" s="119"/>
      <c r="G350" s="119"/>
      <c r="H350" s="120"/>
      <c r="I350" s="120"/>
      <c r="J350" s="120"/>
      <c r="K350" s="120"/>
      <c r="L350" s="120"/>
      <c r="M350" s="120"/>
      <c r="N350" s="120"/>
    </row>
    <row r="351" spans="2:14">
      <c r="B351" s="119"/>
      <c r="C351" s="119"/>
      <c r="D351" s="119"/>
      <c r="E351" s="119"/>
      <c r="F351" s="119"/>
      <c r="G351" s="119"/>
      <c r="H351" s="120"/>
      <c r="I351" s="120"/>
      <c r="J351" s="120"/>
      <c r="K351" s="120"/>
      <c r="L351" s="120"/>
      <c r="M351" s="120"/>
      <c r="N351" s="120"/>
    </row>
    <row r="352" spans="2:14">
      <c r="B352" s="119"/>
      <c r="C352" s="119"/>
      <c r="D352" s="119"/>
      <c r="E352" s="119"/>
      <c r="F352" s="119"/>
      <c r="G352" s="119"/>
      <c r="H352" s="120"/>
      <c r="I352" s="120"/>
      <c r="J352" s="120"/>
      <c r="K352" s="120"/>
      <c r="L352" s="120"/>
      <c r="M352" s="120"/>
      <c r="N352" s="120"/>
    </row>
    <row r="353" spans="2:14">
      <c r="B353" s="119"/>
      <c r="C353" s="119"/>
      <c r="D353" s="119"/>
      <c r="E353" s="119"/>
      <c r="F353" s="119"/>
      <c r="G353" s="119"/>
      <c r="H353" s="120"/>
      <c r="I353" s="120"/>
      <c r="J353" s="120"/>
      <c r="K353" s="120"/>
      <c r="L353" s="120"/>
      <c r="M353" s="120"/>
      <c r="N353" s="120"/>
    </row>
    <row r="354" spans="2:14">
      <c r="B354" s="119"/>
      <c r="C354" s="119"/>
      <c r="D354" s="119"/>
      <c r="E354" s="119"/>
      <c r="F354" s="119"/>
      <c r="G354" s="119"/>
      <c r="H354" s="120"/>
      <c r="I354" s="120"/>
      <c r="J354" s="120"/>
      <c r="K354" s="120"/>
      <c r="L354" s="120"/>
      <c r="M354" s="120"/>
      <c r="N354" s="120"/>
    </row>
    <row r="355" spans="2:14">
      <c r="B355" s="119"/>
      <c r="C355" s="119"/>
      <c r="D355" s="119"/>
      <c r="E355" s="119"/>
      <c r="F355" s="119"/>
      <c r="G355" s="119"/>
      <c r="H355" s="120"/>
      <c r="I355" s="120"/>
      <c r="J355" s="120"/>
      <c r="K355" s="120"/>
      <c r="L355" s="120"/>
      <c r="M355" s="120"/>
      <c r="N355" s="120"/>
    </row>
    <row r="356" spans="2:14">
      <c r="B356" s="119"/>
      <c r="C356" s="119"/>
      <c r="D356" s="119"/>
      <c r="E356" s="119"/>
      <c r="F356" s="119"/>
      <c r="G356" s="119"/>
      <c r="H356" s="120"/>
      <c r="I356" s="120"/>
      <c r="J356" s="120"/>
      <c r="K356" s="120"/>
      <c r="L356" s="120"/>
      <c r="M356" s="120"/>
      <c r="N356" s="120"/>
    </row>
    <row r="357" spans="2:14">
      <c r="B357" s="119"/>
      <c r="C357" s="119"/>
      <c r="D357" s="119"/>
      <c r="E357" s="119"/>
      <c r="F357" s="119"/>
      <c r="G357" s="119"/>
      <c r="H357" s="120"/>
      <c r="I357" s="120"/>
      <c r="J357" s="120"/>
      <c r="K357" s="120"/>
      <c r="L357" s="120"/>
      <c r="M357" s="120"/>
      <c r="N357" s="120"/>
    </row>
    <row r="358" spans="2:14">
      <c r="B358" s="119"/>
      <c r="C358" s="119"/>
      <c r="D358" s="119"/>
      <c r="E358" s="119"/>
      <c r="F358" s="119"/>
      <c r="G358" s="119"/>
      <c r="H358" s="120"/>
      <c r="I358" s="120"/>
      <c r="J358" s="120"/>
      <c r="K358" s="120"/>
      <c r="L358" s="120"/>
      <c r="M358" s="120"/>
      <c r="N358" s="120"/>
    </row>
    <row r="359" spans="2:14">
      <c r="B359" s="119"/>
      <c r="C359" s="119"/>
      <c r="D359" s="119"/>
      <c r="E359" s="119"/>
      <c r="F359" s="119"/>
      <c r="G359" s="119"/>
      <c r="H359" s="120"/>
      <c r="I359" s="120"/>
      <c r="J359" s="120"/>
      <c r="K359" s="120"/>
      <c r="L359" s="120"/>
      <c r="M359" s="120"/>
      <c r="N359" s="120"/>
    </row>
    <row r="360" spans="2:14">
      <c r="B360" s="119"/>
      <c r="C360" s="119"/>
      <c r="D360" s="119"/>
      <c r="E360" s="119"/>
      <c r="F360" s="119"/>
      <c r="G360" s="119"/>
      <c r="H360" s="120"/>
      <c r="I360" s="120"/>
      <c r="J360" s="120"/>
      <c r="K360" s="120"/>
      <c r="L360" s="120"/>
      <c r="M360" s="120"/>
      <c r="N360" s="120"/>
    </row>
    <row r="361" spans="2:14">
      <c r="B361" s="119"/>
      <c r="C361" s="119"/>
      <c r="D361" s="119"/>
      <c r="E361" s="119"/>
      <c r="F361" s="119"/>
      <c r="G361" s="119"/>
      <c r="H361" s="120"/>
      <c r="I361" s="120"/>
      <c r="J361" s="120"/>
      <c r="K361" s="120"/>
      <c r="L361" s="120"/>
      <c r="M361" s="120"/>
      <c r="N361" s="120"/>
    </row>
    <row r="362" spans="2:14">
      <c r="B362" s="119"/>
      <c r="C362" s="119"/>
      <c r="D362" s="119"/>
      <c r="E362" s="119"/>
      <c r="F362" s="119"/>
      <c r="G362" s="119"/>
      <c r="H362" s="120"/>
      <c r="I362" s="120"/>
      <c r="J362" s="120"/>
      <c r="K362" s="120"/>
      <c r="L362" s="120"/>
      <c r="M362" s="120"/>
      <c r="N362" s="120"/>
    </row>
    <row r="363" spans="2:14">
      <c r="B363" s="119"/>
      <c r="C363" s="119"/>
      <c r="D363" s="119"/>
      <c r="E363" s="119"/>
      <c r="F363" s="119"/>
      <c r="G363" s="119"/>
      <c r="H363" s="120"/>
      <c r="I363" s="120"/>
      <c r="J363" s="120"/>
      <c r="K363" s="120"/>
      <c r="L363" s="120"/>
      <c r="M363" s="120"/>
      <c r="N363" s="120"/>
    </row>
    <row r="364" spans="2:14">
      <c r="B364" s="119"/>
      <c r="C364" s="119"/>
      <c r="D364" s="119"/>
      <c r="E364" s="119"/>
      <c r="F364" s="119"/>
      <c r="G364" s="119"/>
      <c r="H364" s="120"/>
      <c r="I364" s="120"/>
      <c r="J364" s="120"/>
      <c r="K364" s="120"/>
      <c r="L364" s="120"/>
      <c r="M364" s="120"/>
      <c r="N364" s="120"/>
    </row>
    <row r="365" spans="2:14">
      <c r="B365" s="119"/>
      <c r="C365" s="119"/>
      <c r="D365" s="119"/>
      <c r="E365" s="119"/>
      <c r="F365" s="119"/>
      <c r="G365" s="119"/>
      <c r="H365" s="120"/>
      <c r="I365" s="120"/>
      <c r="J365" s="120"/>
      <c r="K365" s="120"/>
      <c r="L365" s="120"/>
      <c r="M365" s="120"/>
      <c r="N365" s="120"/>
    </row>
    <row r="366" spans="2:14">
      <c r="B366" s="119"/>
      <c r="C366" s="119"/>
      <c r="D366" s="119"/>
      <c r="E366" s="119"/>
      <c r="F366" s="119"/>
      <c r="G366" s="119"/>
      <c r="H366" s="120"/>
      <c r="I366" s="120"/>
      <c r="J366" s="120"/>
      <c r="K366" s="120"/>
      <c r="L366" s="120"/>
      <c r="M366" s="120"/>
      <c r="N366" s="120"/>
    </row>
    <row r="367" spans="2:14">
      <c r="B367" s="119"/>
      <c r="C367" s="119"/>
      <c r="D367" s="119"/>
      <c r="E367" s="119"/>
      <c r="F367" s="119"/>
      <c r="G367" s="119"/>
      <c r="H367" s="120"/>
      <c r="I367" s="120"/>
      <c r="J367" s="120"/>
      <c r="K367" s="120"/>
      <c r="L367" s="120"/>
      <c r="M367" s="120"/>
      <c r="N367" s="120"/>
    </row>
    <row r="368" spans="2:14">
      <c r="B368" s="119"/>
      <c r="C368" s="119"/>
      <c r="D368" s="119"/>
      <c r="E368" s="119"/>
      <c r="F368" s="119"/>
      <c r="G368" s="119"/>
      <c r="H368" s="120"/>
      <c r="I368" s="120"/>
      <c r="J368" s="120"/>
      <c r="K368" s="120"/>
      <c r="L368" s="120"/>
      <c r="M368" s="120"/>
      <c r="N368" s="120"/>
    </row>
    <row r="369" spans="2:14">
      <c r="B369" s="119"/>
      <c r="C369" s="119"/>
      <c r="D369" s="119"/>
      <c r="E369" s="119"/>
      <c r="F369" s="119"/>
      <c r="G369" s="119"/>
      <c r="H369" s="120"/>
      <c r="I369" s="120"/>
      <c r="J369" s="120"/>
      <c r="K369" s="120"/>
      <c r="L369" s="120"/>
      <c r="M369" s="120"/>
      <c r="N369" s="120"/>
    </row>
    <row r="370" spans="2:14">
      <c r="B370" s="119"/>
      <c r="C370" s="119"/>
      <c r="D370" s="119"/>
      <c r="E370" s="119"/>
      <c r="F370" s="119"/>
      <c r="G370" s="119"/>
      <c r="H370" s="120"/>
      <c r="I370" s="120"/>
      <c r="J370" s="120"/>
      <c r="K370" s="120"/>
      <c r="L370" s="120"/>
      <c r="M370" s="120"/>
      <c r="N370" s="120"/>
    </row>
    <row r="371" spans="2:14">
      <c r="B371" s="119"/>
      <c r="C371" s="119"/>
      <c r="D371" s="119"/>
      <c r="E371" s="119"/>
      <c r="F371" s="119"/>
      <c r="G371" s="119"/>
      <c r="H371" s="120"/>
      <c r="I371" s="120"/>
      <c r="J371" s="120"/>
      <c r="K371" s="120"/>
      <c r="L371" s="120"/>
      <c r="M371" s="120"/>
      <c r="N371" s="120"/>
    </row>
    <row r="372" spans="2:14">
      <c r="B372" s="119"/>
      <c r="C372" s="119"/>
      <c r="D372" s="119"/>
      <c r="E372" s="119"/>
      <c r="F372" s="119"/>
      <c r="G372" s="119"/>
      <c r="H372" s="120"/>
      <c r="I372" s="120"/>
      <c r="J372" s="120"/>
      <c r="K372" s="120"/>
      <c r="L372" s="120"/>
      <c r="M372" s="120"/>
      <c r="N372" s="120"/>
    </row>
    <row r="373" spans="2:14">
      <c r="B373" s="119"/>
      <c r="C373" s="119"/>
      <c r="D373" s="119"/>
      <c r="E373" s="119"/>
      <c r="F373" s="119"/>
      <c r="G373" s="119"/>
      <c r="H373" s="120"/>
      <c r="I373" s="120"/>
      <c r="J373" s="120"/>
      <c r="K373" s="120"/>
      <c r="L373" s="120"/>
      <c r="M373" s="120"/>
      <c r="N373" s="120"/>
    </row>
    <row r="374" spans="2:14">
      <c r="B374" s="119"/>
      <c r="C374" s="119"/>
      <c r="D374" s="119"/>
      <c r="E374" s="119"/>
      <c r="F374" s="119"/>
      <c r="G374" s="119"/>
      <c r="H374" s="120"/>
      <c r="I374" s="120"/>
      <c r="J374" s="120"/>
      <c r="K374" s="120"/>
      <c r="L374" s="120"/>
      <c r="M374" s="120"/>
      <c r="N374" s="120"/>
    </row>
    <row r="375" spans="2:14">
      <c r="B375" s="119"/>
      <c r="C375" s="119"/>
      <c r="D375" s="119"/>
      <c r="E375" s="119"/>
      <c r="F375" s="119"/>
      <c r="G375" s="119"/>
      <c r="H375" s="120"/>
      <c r="I375" s="120"/>
      <c r="J375" s="120"/>
      <c r="K375" s="120"/>
      <c r="L375" s="120"/>
      <c r="M375" s="120"/>
      <c r="N375" s="120"/>
    </row>
    <row r="376" spans="2:14">
      <c r="B376" s="119"/>
      <c r="C376" s="119"/>
      <c r="D376" s="119"/>
      <c r="E376" s="119"/>
      <c r="F376" s="119"/>
      <c r="G376" s="119"/>
      <c r="H376" s="120"/>
      <c r="I376" s="120"/>
      <c r="J376" s="120"/>
      <c r="K376" s="120"/>
      <c r="L376" s="120"/>
      <c r="M376" s="120"/>
      <c r="N376" s="120"/>
    </row>
    <row r="377" spans="2:14">
      <c r="B377" s="119"/>
      <c r="C377" s="119"/>
      <c r="D377" s="119"/>
      <c r="E377" s="119"/>
      <c r="F377" s="119"/>
      <c r="G377" s="119"/>
      <c r="H377" s="120"/>
      <c r="I377" s="120"/>
      <c r="J377" s="120"/>
      <c r="K377" s="120"/>
      <c r="L377" s="120"/>
      <c r="M377" s="120"/>
      <c r="N377" s="120"/>
    </row>
    <row r="378" spans="2:14">
      <c r="B378" s="119"/>
      <c r="C378" s="119"/>
      <c r="D378" s="119"/>
      <c r="E378" s="119"/>
      <c r="F378" s="119"/>
      <c r="G378" s="119"/>
      <c r="H378" s="120"/>
      <c r="I378" s="120"/>
      <c r="J378" s="120"/>
      <c r="K378" s="120"/>
      <c r="L378" s="120"/>
      <c r="M378" s="120"/>
      <c r="N378" s="120"/>
    </row>
    <row r="379" spans="2:14">
      <c r="B379" s="119"/>
      <c r="C379" s="119"/>
      <c r="D379" s="119"/>
      <c r="E379" s="119"/>
      <c r="F379" s="119"/>
      <c r="G379" s="119"/>
      <c r="H379" s="120"/>
      <c r="I379" s="120"/>
      <c r="J379" s="120"/>
      <c r="K379" s="120"/>
      <c r="L379" s="120"/>
      <c r="M379" s="120"/>
      <c r="N379" s="120"/>
    </row>
    <row r="380" spans="2:14">
      <c r="B380" s="119"/>
      <c r="C380" s="119"/>
      <c r="D380" s="119"/>
      <c r="E380" s="119"/>
      <c r="F380" s="119"/>
      <c r="G380" s="119"/>
      <c r="H380" s="120"/>
      <c r="I380" s="120"/>
      <c r="J380" s="120"/>
      <c r="K380" s="120"/>
      <c r="L380" s="120"/>
      <c r="M380" s="120"/>
      <c r="N380" s="120"/>
    </row>
    <row r="381" spans="2:14">
      <c r="B381" s="119"/>
      <c r="C381" s="119"/>
      <c r="D381" s="119"/>
      <c r="E381" s="119"/>
      <c r="F381" s="119"/>
      <c r="G381" s="119"/>
      <c r="H381" s="120"/>
      <c r="I381" s="120"/>
      <c r="J381" s="120"/>
      <c r="K381" s="120"/>
      <c r="L381" s="120"/>
      <c r="M381" s="120"/>
      <c r="N381" s="120"/>
    </row>
    <row r="382" spans="2:14">
      <c r="B382" s="119"/>
      <c r="C382" s="119"/>
      <c r="D382" s="119"/>
      <c r="E382" s="119"/>
      <c r="F382" s="119"/>
      <c r="G382" s="119"/>
      <c r="H382" s="120"/>
      <c r="I382" s="120"/>
      <c r="J382" s="120"/>
      <c r="K382" s="120"/>
      <c r="L382" s="120"/>
      <c r="M382" s="120"/>
      <c r="N382" s="120"/>
    </row>
    <row r="383" spans="2:14">
      <c r="B383" s="119"/>
      <c r="C383" s="119"/>
      <c r="D383" s="119"/>
      <c r="E383" s="119"/>
      <c r="F383" s="119"/>
      <c r="G383" s="119"/>
      <c r="H383" s="120"/>
      <c r="I383" s="120"/>
      <c r="J383" s="120"/>
      <c r="K383" s="120"/>
      <c r="L383" s="120"/>
      <c r="M383" s="120"/>
      <c r="N383" s="120"/>
    </row>
    <row r="384" spans="2:14">
      <c r="B384" s="119"/>
      <c r="C384" s="119"/>
      <c r="D384" s="119"/>
      <c r="E384" s="119"/>
      <c r="F384" s="119"/>
      <c r="G384" s="119"/>
      <c r="H384" s="120"/>
      <c r="I384" s="120"/>
      <c r="J384" s="120"/>
      <c r="K384" s="120"/>
      <c r="L384" s="120"/>
      <c r="M384" s="120"/>
      <c r="N384" s="120"/>
    </row>
    <row r="385" spans="2:14">
      <c r="B385" s="119"/>
      <c r="C385" s="119"/>
      <c r="D385" s="119"/>
      <c r="E385" s="119"/>
      <c r="F385" s="119"/>
      <c r="G385" s="119"/>
      <c r="H385" s="120"/>
      <c r="I385" s="120"/>
      <c r="J385" s="120"/>
      <c r="K385" s="120"/>
      <c r="L385" s="120"/>
      <c r="M385" s="120"/>
      <c r="N385" s="120"/>
    </row>
    <row r="386" spans="2:14">
      <c r="B386" s="119"/>
      <c r="C386" s="119"/>
      <c r="D386" s="119"/>
      <c r="E386" s="119"/>
      <c r="F386" s="119"/>
      <c r="G386" s="119"/>
      <c r="H386" s="120"/>
      <c r="I386" s="120"/>
      <c r="J386" s="120"/>
      <c r="K386" s="120"/>
      <c r="L386" s="120"/>
      <c r="M386" s="120"/>
      <c r="N386" s="120"/>
    </row>
    <row r="387" spans="2:14">
      <c r="B387" s="119"/>
      <c r="C387" s="119"/>
      <c r="D387" s="119"/>
      <c r="E387" s="119"/>
      <c r="F387" s="119"/>
      <c r="G387" s="119"/>
      <c r="H387" s="120"/>
      <c r="I387" s="120"/>
      <c r="J387" s="120"/>
      <c r="K387" s="120"/>
      <c r="L387" s="120"/>
      <c r="M387" s="120"/>
      <c r="N387" s="120"/>
    </row>
    <row r="388" spans="2:14">
      <c r="B388" s="119"/>
      <c r="C388" s="119"/>
      <c r="D388" s="119"/>
      <c r="E388" s="119"/>
      <c r="F388" s="119"/>
      <c r="G388" s="119"/>
      <c r="H388" s="120"/>
      <c r="I388" s="120"/>
      <c r="J388" s="120"/>
      <c r="K388" s="120"/>
      <c r="L388" s="120"/>
      <c r="M388" s="120"/>
      <c r="N388" s="120"/>
    </row>
    <row r="389" spans="2:14">
      <c r="B389" s="119"/>
      <c r="C389" s="119"/>
      <c r="D389" s="119"/>
      <c r="E389" s="119"/>
      <c r="F389" s="119"/>
      <c r="G389" s="119"/>
      <c r="H389" s="120"/>
      <c r="I389" s="120"/>
      <c r="J389" s="120"/>
      <c r="K389" s="120"/>
      <c r="L389" s="120"/>
      <c r="M389" s="120"/>
      <c r="N389" s="120"/>
    </row>
    <row r="390" spans="2:14">
      <c r="B390" s="119"/>
      <c r="C390" s="119"/>
      <c r="D390" s="119"/>
      <c r="E390" s="119"/>
      <c r="F390" s="119"/>
      <c r="G390" s="119"/>
      <c r="H390" s="120"/>
      <c r="I390" s="120"/>
      <c r="J390" s="120"/>
      <c r="K390" s="120"/>
      <c r="L390" s="120"/>
      <c r="M390" s="120"/>
      <c r="N390" s="120"/>
    </row>
    <row r="391" spans="2:14">
      <c r="B391" s="119"/>
      <c r="C391" s="119"/>
      <c r="D391" s="119"/>
      <c r="E391" s="119"/>
      <c r="F391" s="119"/>
      <c r="G391" s="119"/>
      <c r="H391" s="120"/>
      <c r="I391" s="120"/>
      <c r="J391" s="120"/>
      <c r="K391" s="120"/>
      <c r="L391" s="120"/>
      <c r="M391" s="120"/>
      <c r="N391" s="120"/>
    </row>
    <row r="392" spans="2:14">
      <c r="B392" s="119"/>
      <c r="C392" s="119"/>
      <c r="D392" s="119"/>
      <c r="E392" s="119"/>
      <c r="F392" s="119"/>
      <c r="G392" s="119"/>
      <c r="H392" s="120"/>
      <c r="I392" s="120"/>
      <c r="J392" s="120"/>
      <c r="K392" s="120"/>
      <c r="L392" s="120"/>
      <c r="M392" s="120"/>
      <c r="N392" s="120"/>
    </row>
    <row r="393" spans="2:14">
      <c r="B393" s="119"/>
      <c r="C393" s="119"/>
      <c r="D393" s="119"/>
      <c r="E393" s="119"/>
      <c r="F393" s="119"/>
      <c r="G393" s="119"/>
      <c r="H393" s="120"/>
      <c r="I393" s="120"/>
      <c r="J393" s="120"/>
      <c r="K393" s="120"/>
      <c r="L393" s="120"/>
      <c r="M393" s="120"/>
      <c r="N393" s="120"/>
    </row>
    <row r="394" spans="2:14">
      <c r="B394" s="119"/>
      <c r="C394" s="119"/>
      <c r="D394" s="119"/>
      <c r="E394" s="119"/>
      <c r="F394" s="119"/>
      <c r="G394" s="119"/>
      <c r="H394" s="120"/>
      <c r="I394" s="120"/>
      <c r="J394" s="120"/>
      <c r="K394" s="120"/>
      <c r="L394" s="120"/>
      <c r="M394" s="120"/>
      <c r="N394" s="120"/>
    </row>
    <row r="395" spans="2:14">
      <c r="B395" s="119"/>
      <c r="C395" s="119"/>
      <c r="D395" s="119"/>
      <c r="E395" s="119"/>
      <c r="F395" s="119"/>
      <c r="G395" s="119"/>
      <c r="H395" s="120"/>
      <c r="I395" s="120"/>
      <c r="J395" s="120"/>
      <c r="K395" s="120"/>
      <c r="L395" s="120"/>
      <c r="M395" s="120"/>
      <c r="N395" s="120"/>
    </row>
    <row r="396" spans="2:14">
      <c r="B396" s="119"/>
      <c r="C396" s="119"/>
      <c r="D396" s="119"/>
      <c r="E396" s="119"/>
      <c r="F396" s="119"/>
      <c r="G396" s="119"/>
      <c r="H396" s="120"/>
      <c r="I396" s="120"/>
      <c r="J396" s="120"/>
      <c r="K396" s="120"/>
      <c r="L396" s="120"/>
      <c r="M396" s="120"/>
      <c r="N396" s="120"/>
    </row>
    <row r="397" spans="2:14">
      <c r="B397" s="119"/>
      <c r="C397" s="119"/>
      <c r="D397" s="119"/>
      <c r="E397" s="119"/>
      <c r="F397" s="119"/>
      <c r="G397" s="119"/>
      <c r="H397" s="120"/>
      <c r="I397" s="120"/>
      <c r="J397" s="120"/>
      <c r="K397" s="120"/>
      <c r="L397" s="120"/>
      <c r="M397" s="120"/>
      <c r="N397" s="120"/>
    </row>
    <row r="398" spans="2:14">
      <c r="B398" s="119"/>
      <c r="C398" s="119"/>
      <c r="D398" s="119"/>
      <c r="E398" s="119"/>
      <c r="F398" s="119"/>
      <c r="G398" s="119"/>
      <c r="H398" s="120"/>
      <c r="I398" s="120"/>
      <c r="J398" s="120"/>
      <c r="K398" s="120"/>
      <c r="L398" s="120"/>
      <c r="M398" s="120"/>
      <c r="N398" s="120"/>
    </row>
    <row r="399" spans="2:14">
      <c r="B399" s="119"/>
      <c r="C399" s="119"/>
      <c r="D399" s="119"/>
      <c r="E399" s="119"/>
      <c r="F399" s="119"/>
      <c r="G399" s="119"/>
      <c r="H399" s="120"/>
      <c r="I399" s="120"/>
      <c r="J399" s="120"/>
      <c r="K399" s="120"/>
      <c r="L399" s="120"/>
      <c r="M399" s="120"/>
      <c r="N399" s="120"/>
    </row>
    <row r="400" spans="2:14">
      <c r="B400" s="119"/>
      <c r="C400" s="119"/>
      <c r="D400" s="119"/>
      <c r="E400" s="119"/>
      <c r="F400" s="119"/>
      <c r="G400" s="119"/>
      <c r="H400" s="120"/>
      <c r="I400" s="120"/>
      <c r="J400" s="120"/>
      <c r="K400" s="120"/>
      <c r="L400" s="120"/>
      <c r="M400" s="120"/>
      <c r="N400" s="120"/>
    </row>
    <row r="401" spans="2:14">
      <c r="B401" s="119"/>
      <c r="C401" s="119"/>
      <c r="D401" s="119"/>
      <c r="E401" s="119"/>
      <c r="F401" s="119"/>
      <c r="G401" s="119"/>
      <c r="H401" s="120"/>
      <c r="I401" s="120"/>
      <c r="J401" s="120"/>
      <c r="K401" s="120"/>
      <c r="L401" s="120"/>
      <c r="M401" s="120"/>
      <c r="N401" s="120"/>
    </row>
    <row r="402" spans="2:14">
      <c r="B402" s="119"/>
      <c r="C402" s="119"/>
      <c r="D402" s="119"/>
      <c r="E402" s="119"/>
      <c r="F402" s="119"/>
      <c r="G402" s="119"/>
      <c r="H402" s="120"/>
      <c r="I402" s="120"/>
      <c r="J402" s="120"/>
      <c r="K402" s="120"/>
      <c r="L402" s="120"/>
      <c r="M402" s="120"/>
      <c r="N402" s="120"/>
    </row>
    <row r="403" spans="2:14">
      <c r="B403" s="119"/>
      <c r="C403" s="119"/>
      <c r="D403" s="119"/>
      <c r="E403" s="119"/>
      <c r="F403" s="119"/>
      <c r="G403" s="119"/>
      <c r="H403" s="120"/>
      <c r="I403" s="120"/>
      <c r="J403" s="120"/>
      <c r="K403" s="120"/>
      <c r="L403" s="120"/>
      <c r="M403" s="120"/>
      <c r="N403" s="120"/>
    </row>
    <row r="404" spans="2:14">
      <c r="B404" s="119"/>
      <c r="C404" s="119"/>
      <c r="D404" s="119"/>
      <c r="E404" s="119"/>
      <c r="F404" s="119"/>
      <c r="G404" s="119"/>
      <c r="H404" s="120"/>
      <c r="I404" s="120"/>
      <c r="J404" s="120"/>
      <c r="K404" s="120"/>
      <c r="L404" s="120"/>
      <c r="M404" s="120"/>
      <c r="N404" s="120"/>
    </row>
    <row r="405" spans="2:14">
      <c r="B405" s="119"/>
      <c r="C405" s="119"/>
      <c r="D405" s="119"/>
      <c r="E405" s="119"/>
      <c r="F405" s="119"/>
      <c r="G405" s="119"/>
      <c r="H405" s="120"/>
      <c r="I405" s="120"/>
      <c r="J405" s="120"/>
      <c r="K405" s="120"/>
      <c r="L405" s="120"/>
      <c r="M405" s="120"/>
      <c r="N405" s="120"/>
    </row>
    <row r="406" spans="2:14">
      <c r="B406" s="119"/>
      <c r="C406" s="119"/>
      <c r="D406" s="119"/>
      <c r="E406" s="119"/>
      <c r="F406" s="119"/>
      <c r="G406" s="119"/>
      <c r="H406" s="120"/>
      <c r="I406" s="120"/>
      <c r="J406" s="120"/>
      <c r="K406" s="120"/>
      <c r="L406" s="120"/>
      <c r="M406" s="120"/>
      <c r="N406" s="120"/>
    </row>
    <row r="407" spans="2:14">
      <c r="B407" s="119"/>
      <c r="C407" s="119"/>
      <c r="D407" s="119"/>
      <c r="E407" s="119"/>
      <c r="F407" s="119"/>
      <c r="G407" s="119"/>
      <c r="H407" s="120"/>
      <c r="I407" s="120"/>
      <c r="J407" s="120"/>
      <c r="K407" s="120"/>
      <c r="L407" s="120"/>
      <c r="M407" s="120"/>
      <c r="N407" s="120"/>
    </row>
    <row r="408" spans="2:14">
      <c r="B408" s="119"/>
      <c r="C408" s="119"/>
      <c r="D408" s="119"/>
      <c r="E408" s="119"/>
      <c r="F408" s="119"/>
      <c r="G408" s="119"/>
      <c r="H408" s="120"/>
      <c r="I408" s="120"/>
      <c r="J408" s="120"/>
      <c r="K408" s="120"/>
      <c r="L408" s="120"/>
      <c r="M408" s="120"/>
      <c r="N408" s="120"/>
    </row>
    <row r="409" spans="2:14">
      <c r="B409" s="119"/>
      <c r="C409" s="119"/>
      <c r="D409" s="119"/>
      <c r="E409" s="119"/>
      <c r="F409" s="119"/>
      <c r="G409" s="119"/>
      <c r="H409" s="120"/>
      <c r="I409" s="120"/>
      <c r="J409" s="120"/>
      <c r="K409" s="120"/>
      <c r="L409" s="120"/>
      <c r="M409" s="120"/>
      <c r="N409" s="120"/>
    </row>
    <row r="410" spans="2:14">
      <c r="B410" s="119"/>
      <c r="C410" s="119"/>
      <c r="D410" s="119"/>
      <c r="E410" s="119"/>
      <c r="F410" s="119"/>
      <c r="G410" s="119"/>
      <c r="H410" s="120"/>
      <c r="I410" s="120"/>
      <c r="J410" s="120"/>
      <c r="K410" s="120"/>
      <c r="L410" s="120"/>
      <c r="M410" s="120"/>
      <c r="N410" s="120"/>
    </row>
    <row r="411" spans="2:14">
      <c r="B411" s="119"/>
      <c r="C411" s="119"/>
      <c r="D411" s="119"/>
      <c r="E411" s="119"/>
      <c r="F411" s="119"/>
      <c r="G411" s="119"/>
      <c r="H411" s="120"/>
      <c r="I411" s="120"/>
      <c r="J411" s="120"/>
      <c r="K411" s="120"/>
      <c r="L411" s="120"/>
      <c r="M411" s="120"/>
      <c r="N411" s="120"/>
    </row>
    <row r="412" spans="2:14">
      <c r="B412" s="119"/>
      <c r="C412" s="119"/>
      <c r="D412" s="119"/>
      <c r="E412" s="119"/>
      <c r="F412" s="119"/>
      <c r="G412" s="119"/>
      <c r="H412" s="120"/>
      <c r="I412" s="120"/>
      <c r="J412" s="120"/>
      <c r="K412" s="120"/>
      <c r="L412" s="120"/>
      <c r="M412" s="120"/>
      <c r="N412" s="120"/>
    </row>
    <row r="413" spans="2:14">
      <c r="B413" s="119"/>
      <c r="C413" s="119"/>
      <c r="D413" s="119"/>
      <c r="E413" s="119"/>
      <c r="F413" s="119"/>
      <c r="G413" s="119"/>
      <c r="H413" s="120"/>
      <c r="I413" s="120"/>
      <c r="J413" s="120"/>
      <c r="K413" s="120"/>
      <c r="L413" s="120"/>
      <c r="M413" s="120"/>
      <c r="N413" s="120"/>
    </row>
    <row r="414" spans="2:14">
      <c r="B414" s="119"/>
      <c r="C414" s="119"/>
      <c r="D414" s="119"/>
      <c r="E414" s="119"/>
      <c r="F414" s="119"/>
      <c r="G414" s="119"/>
      <c r="H414" s="120"/>
      <c r="I414" s="120"/>
      <c r="J414" s="120"/>
      <c r="K414" s="120"/>
      <c r="L414" s="120"/>
      <c r="M414" s="120"/>
      <c r="N414" s="120"/>
    </row>
    <row r="415" spans="2:14">
      <c r="B415" s="119"/>
      <c r="C415" s="119"/>
      <c r="D415" s="119"/>
      <c r="E415" s="119"/>
      <c r="F415" s="119"/>
      <c r="G415" s="119"/>
      <c r="H415" s="120"/>
      <c r="I415" s="120"/>
      <c r="J415" s="120"/>
      <c r="K415" s="120"/>
      <c r="L415" s="120"/>
      <c r="M415" s="120"/>
      <c r="N415" s="120"/>
    </row>
    <row r="416" spans="2:14">
      <c r="B416" s="119"/>
      <c r="C416" s="119"/>
      <c r="D416" s="119"/>
      <c r="E416" s="119"/>
      <c r="F416" s="119"/>
      <c r="G416" s="119"/>
      <c r="H416" s="120"/>
      <c r="I416" s="120"/>
      <c r="J416" s="120"/>
      <c r="K416" s="120"/>
      <c r="L416" s="120"/>
      <c r="M416" s="120"/>
      <c r="N416" s="120"/>
    </row>
    <row r="417" spans="2:14">
      <c r="B417" s="119"/>
      <c r="C417" s="119"/>
      <c r="D417" s="119"/>
      <c r="E417" s="119"/>
      <c r="F417" s="119"/>
      <c r="G417" s="119"/>
      <c r="H417" s="120"/>
      <c r="I417" s="120"/>
      <c r="J417" s="120"/>
      <c r="K417" s="120"/>
      <c r="L417" s="120"/>
      <c r="M417" s="120"/>
      <c r="N417" s="120"/>
    </row>
    <row r="418" spans="2:14">
      <c r="B418" s="119"/>
      <c r="C418" s="119"/>
      <c r="D418" s="119"/>
      <c r="E418" s="119"/>
      <c r="F418" s="119"/>
      <c r="G418" s="119"/>
      <c r="H418" s="120"/>
      <c r="I418" s="120"/>
      <c r="J418" s="120"/>
      <c r="K418" s="120"/>
      <c r="L418" s="120"/>
      <c r="M418" s="120"/>
      <c r="N418" s="120"/>
    </row>
    <row r="419" spans="2:14">
      <c r="B419" s="119"/>
      <c r="C419" s="119"/>
      <c r="D419" s="119"/>
      <c r="E419" s="119"/>
      <c r="F419" s="119"/>
      <c r="G419" s="119"/>
      <c r="H419" s="120"/>
      <c r="I419" s="120"/>
      <c r="J419" s="120"/>
      <c r="K419" s="120"/>
      <c r="L419" s="120"/>
      <c r="M419" s="120"/>
      <c r="N419" s="120"/>
    </row>
    <row r="420" spans="2:14">
      <c r="B420" s="119"/>
      <c r="C420" s="119"/>
      <c r="D420" s="119"/>
      <c r="E420" s="119"/>
      <c r="F420" s="119"/>
      <c r="G420" s="119"/>
      <c r="H420" s="120"/>
      <c r="I420" s="120"/>
      <c r="J420" s="120"/>
      <c r="K420" s="120"/>
      <c r="L420" s="120"/>
      <c r="M420" s="120"/>
      <c r="N420" s="120"/>
    </row>
    <row r="421" spans="2:14">
      <c r="B421" s="119"/>
      <c r="C421" s="119"/>
      <c r="D421" s="119"/>
      <c r="E421" s="119"/>
      <c r="F421" s="119"/>
      <c r="G421" s="119"/>
      <c r="H421" s="120"/>
      <c r="I421" s="120"/>
      <c r="J421" s="120"/>
      <c r="K421" s="120"/>
      <c r="L421" s="120"/>
      <c r="M421" s="120"/>
      <c r="N421" s="120"/>
    </row>
    <row r="422" spans="2:14">
      <c r="B422" s="119"/>
      <c r="C422" s="119"/>
      <c r="D422" s="119"/>
      <c r="E422" s="119"/>
      <c r="F422" s="119"/>
      <c r="G422" s="119"/>
      <c r="H422" s="120"/>
      <c r="I422" s="120"/>
      <c r="J422" s="120"/>
      <c r="K422" s="120"/>
      <c r="L422" s="120"/>
      <c r="M422" s="120"/>
      <c r="N422" s="120"/>
    </row>
    <row r="423" spans="2:14">
      <c r="B423" s="119"/>
      <c r="C423" s="119"/>
      <c r="D423" s="119"/>
      <c r="E423" s="119"/>
      <c r="F423" s="119"/>
      <c r="G423" s="119"/>
      <c r="H423" s="120"/>
      <c r="I423" s="120"/>
      <c r="J423" s="120"/>
      <c r="K423" s="120"/>
      <c r="L423" s="120"/>
      <c r="M423" s="120"/>
      <c r="N423" s="120"/>
    </row>
    <row r="424" spans="2:14">
      <c r="B424" s="119"/>
      <c r="C424" s="119"/>
      <c r="D424" s="119"/>
      <c r="E424" s="119"/>
      <c r="F424" s="119"/>
      <c r="G424" s="119"/>
      <c r="H424" s="120"/>
      <c r="I424" s="120"/>
      <c r="J424" s="120"/>
      <c r="K424" s="120"/>
      <c r="L424" s="120"/>
      <c r="M424" s="120"/>
      <c r="N424" s="120"/>
    </row>
    <row r="425" spans="2:14">
      <c r="B425" s="119"/>
      <c r="C425" s="119"/>
      <c r="D425" s="119"/>
      <c r="E425" s="119"/>
      <c r="F425" s="119"/>
      <c r="G425" s="119"/>
      <c r="H425" s="120"/>
      <c r="I425" s="120"/>
      <c r="J425" s="120"/>
      <c r="K425" s="120"/>
      <c r="L425" s="120"/>
      <c r="M425" s="120"/>
      <c r="N425" s="120"/>
    </row>
    <row r="426" spans="2:14">
      <c r="B426" s="119"/>
      <c r="C426" s="119"/>
      <c r="D426" s="119"/>
      <c r="E426" s="119"/>
      <c r="F426" s="119"/>
      <c r="G426" s="119"/>
      <c r="H426" s="120"/>
      <c r="I426" s="120"/>
      <c r="J426" s="120"/>
      <c r="K426" s="120"/>
      <c r="L426" s="120"/>
      <c r="M426" s="120"/>
      <c r="N426" s="120"/>
    </row>
    <row r="427" spans="2:14">
      <c r="B427" s="119"/>
      <c r="C427" s="119"/>
      <c r="D427" s="119"/>
      <c r="E427" s="119"/>
      <c r="F427" s="119"/>
      <c r="G427" s="119"/>
      <c r="H427" s="120"/>
      <c r="I427" s="120"/>
      <c r="J427" s="120"/>
      <c r="K427" s="120"/>
      <c r="L427" s="120"/>
      <c r="M427" s="120"/>
      <c r="N427" s="120"/>
    </row>
    <row r="428" spans="2:14">
      <c r="B428" s="119"/>
      <c r="C428" s="119"/>
      <c r="D428" s="119"/>
      <c r="E428" s="119"/>
      <c r="F428" s="119"/>
      <c r="G428" s="119"/>
      <c r="H428" s="120"/>
      <c r="I428" s="120"/>
      <c r="J428" s="120"/>
      <c r="K428" s="120"/>
      <c r="L428" s="120"/>
      <c r="M428" s="120"/>
      <c r="N428" s="120"/>
    </row>
    <row r="429" spans="2:14">
      <c r="B429" s="119"/>
      <c r="C429" s="119"/>
      <c r="D429" s="119"/>
      <c r="E429" s="119"/>
      <c r="F429" s="119"/>
      <c r="G429" s="119"/>
      <c r="H429" s="120"/>
      <c r="I429" s="120"/>
      <c r="J429" s="120"/>
      <c r="K429" s="120"/>
      <c r="L429" s="120"/>
      <c r="M429" s="120"/>
      <c r="N429" s="120"/>
    </row>
    <row r="430" spans="2:14">
      <c r="B430" s="119"/>
      <c r="C430" s="119"/>
      <c r="D430" s="119"/>
      <c r="E430" s="119"/>
      <c r="F430" s="119"/>
      <c r="G430" s="119"/>
      <c r="H430" s="120"/>
      <c r="I430" s="120"/>
      <c r="J430" s="120"/>
      <c r="K430" s="120"/>
      <c r="L430" s="120"/>
      <c r="M430" s="120"/>
      <c r="N430" s="120"/>
    </row>
    <row r="431" spans="2:14">
      <c r="B431" s="119"/>
      <c r="C431" s="119"/>
      <c r="D431" s="119"/>
      <c r="E431" s="119"/>
      <c r="F431" s="119"/>
      <c r="G431" s="119"/>
      <c r="H431" s="120"/>
      <c r="I431" s="120"/>
      <c r="J431" s="120"/>
      <c r="K431" s="120"/>
      <c r="L431" s="120"/>
      <c r="M431" s="120"/>
      <c r="N431" s="120"/>
    </row>
    <row r="432" spans="2:14">
      <c r="B432" s="119"/>
      <c r="C432" s="119"/>
      <c r="D432" s="119"/>
      <c r="E432" s="119"/>
      <c r="F432" s="119"/>
      <c r="G432" s="119"/>
      <c r="H432" s="120"/>
      <c r="I432" s="120"/>
      <c r="J432" s="120"/>
      <c r="K432" s="120"/>
      <c r="L432" s="120"/>
      <c r="M432" s="120"/>
      <c r="N432" s="120"/>
    </row>
    <row r="433" spans="2:14">
      <c r="B433" s="119"/>
      <c r="C433" s="119"/>
      <c r="D433" s="119"/>
      <c r="E433" s="119"/>
      <c r="F433" s="119"/>
      <c r="G433" s="119"/>
      <c r="H433" s="120"/>
      <c r="I433" s="120"/>
      <c r="J433" s="120"/>
      <c r="K433" s="120"/>
      <c r="L433" s="120"/>
      <c r="M433" s="120"/>
      <c r="N433" s="120"/>
    </row>
    <row r="434" spans="2:14">
      <c r="B434" s="119"/>
      <c r="C434" s="119"/>
      <c r="D434" s="119"/>
      <c r="E434" s="119"/>
      <c r="F434" s="119"/>
      <c r="G434" s="119"/>
      <c r="H434" s="120"/>
      <c r="I434" s="120"/>
      <c r="J434" s="120"/>
      <c r="K434" s="120"/>
      <c r="L434" s="120"/>
      <c r="M434" s="120"/>
      <c r="N434" s="120"/>
    </row>
    <row r="435" spans="2:14">
      <c r="B435" s="119"/>
      <c r="C435" s="119"/>
      <c r="D435" s="119"/>
      <c r="E435" s="119"/>
      <c r="F435" s="119"/>
      <c r="G435" s="119"/>
      <c r="H435" s="120"/>
      <c r="I435" s="120"/>
      <c r="J435" s="120"/>
      <c r="K435" s="120"/>
      <c r="L435" s="120"/>
      <c r="M435" s="120"/>
      <c r="N435" s="120"/>
    </row>
    <row r="436" spans="2:14">
      <c r="B436" s="119"/>
      <c r="C436" s="119"/>
      <c r="D436" s="119"/>
      <c r="E436" s="119"/>
      <c r="F436" s="119"/>
      <c r="G436" s="119"/>
      <c r="H436" s="120"/>
      <c r="I436" s="120"/>
      <c r="J436" s="120"/>
      <c r="K436" s="120"/>
      <c r="L436" s="120"/>
      <c r="M436" s="120"/>
      <c r="N436" s="120"/>
    </row>
    <row r="437" spans="2:14">
      <c r="B437" s="119"/>
      <c r="C437" s="119"/>
      <c r="D437" s="119"/>
      <c r="E437" s="119"/>
      <c r="F437" s="119"/>
      <c r="G437" s="119"/>
      <c r="H437" s="120"/>
      <c r="I437" s="120"/>
      <c r="J437" s="120"/>
      <c r="K437" s="120"/>
      <c r="L437" s="120"/>
      <c r="M437" s="120"/>
      <c r="N437" s="120"/>
    </row>
    <row r="438" spans="2:14">
      <c r="B438" s="119"/>
      <c r="C438" s="119"/>
      <c r="D438" s="119"/>
      <c r="E438" s="119"/>
      <c r="F438" s="119"/>
      <c r="G438" s="119"/>
      <c r="H438" s="120"/>
      <c r="I438" s="120"/>
      <c r="J438" s="120"/>
      <c r="K438" s="120"/>
      <c r="L438" s="120"/>
      <c r="M438" s="120"/>
      <c r="N438" s="120"/>
    </row>
    <row r="439" spans="2:14">
      <c r="B439" s="119"/>
      <c r="C439" s="119"/>
      <c r="D439" s="119"/>
      <c r="E439" s="119"/>
      <c r="F439" s="119"/>
      <c r="G439" s="119"/>
      <c r="H439" s="120"/>
      <c r="I439" s="120"/>
      <c r="J439" s="120"/>
      <c r="K439" s="120"/>
      <c r="L439" s="120"/>
      <c r="M439" s="120"/>
      <c r="N439" s="120"/>
    </row>
    <row r="440" spans="2:14">
      <c r="B440" s="119"/>
      <c r="C440" s="119"/>
      <c r="D440" s="119"/>
      <c r="E440" s="119"/>
      <c r="F440" s="119"/>
      <c r="G440" s="119"/>
      <c r="H440" s="120"/>
      <c r="I440" s="120"/>
      <c r="J440" s="120"/>
      <c r="K440" s="120"/>
      <c r="L440" s="120"/>
      <c r="M440" s="120"/>
      <c r="N440" s="120"/>
    </row>
    <row r="441" spans="2:14">
      <c r="B441" s="119"/>
      <c r="C441" s="119"/>
      <c r="D441" s="119"/>
      <c r="E441" s="119"/>
      <c r="F441" s="119"/>
      <c r="G441" s="119"/>
      <c r="H441" s="120"/>
      <c r="I441" s="120"/>
      <c r="J441" s="120"/>
      <c r="K441" s="120"/>
      <c r="L441" s="120"/>
      <c r="M441" s="120"/>
      <c r="N441" s="120"/>
    </row>
    <row r="442" spans="2:14">
      <c r="B442" s="119"/>
      <c r="C442" s="119"/>
      <c r="D442" s="119"/>
      <c r="E442" s="119"/>
      <c r="F442" s="119"/>
      <c r="G442" s="119"/>
      <c r="H442" s="120"/>
      <c r="I442" s="120"/>
      <c r="J442" s="120"/>
      <c r="K442" s="120"/>
      <c r="L442" s="120"/>
      <c r="M442" s="120"/>
      <c r="N442" s="120"/>
    </row>
    <row r="443" spans="2:14">
      <c r="B443" s="119"/>
      <c r="C443" s="119"/>
      <c r="D443" s="119"/>
      <c r="E443" s="119"/>
      <c r="F443" s="119"/>
      <c r="G443" s="119"/>
      <c r="H443" s="120"/>
      <c r="I443" s="120"/>
      <c r="J443" s="120"/>
      <c r="K443" s="120"/>
      <c r="L443" s="120"/>
      <c r="M443" s="120"/>
      <c r="N443" s="120"/>
    </row>
    <row r="444" spans="2:14">
      <c r="B444" s="119"/>
      <c r="C444" s="119"/>
      <c r="D444" s="119"/>
      <c r="E444" s="119"/>
      <c r="F444" s="119"/>
      <c r="G444" s="119"/>
      <c r="H444" s="120"/>
      <c r="I444" s="120"/>
      <c r="J444" s="120"/>
      <c r="K444" s="120"/>
      <c r="L444" s="120"/>
      <c r="M444" s="120"/>
      <c r="N444" s="120"/>
    </row>
    <row r="445" spans="2:14">
      <c r="B445" s="119"/>
      <c r="C445" s="119"/>
      <c r="D445" s="119"/>
      <c r="E445" s="119"/>
      <c r="F445" s="119"/>
      <c r="G445" s="119"/>
      <c r="H445" s="120"/>
      <c r="I445" s="120"/>
      <c r="J445" s="120"/>
      <c r="K445" s="120"/>
      <c r="L445" s="120"/>
      <c r="M445" s="120"/>
      <c r="N445" s="120"/>
    </row>
    <row r="446" spans="2:14">
      <c r="B446" s="119"/>
      <c r="C446" s="119"/>
      <c r="D446" s="119"/>
      <c r="E446" s="119"/>
      <c r="F446" s="119"/>
      <c r="G446" s="119"/>
      <c r="H446" s="120"/>
      <c r="I446" s="120"/>
      <c r="J446" s="120"/>
      <c r="K446" s="120"/>
      <c r="L446" s="120"/>
      <c r="M446" s="120"/>
      <c r="N446" s="120"/>
    </row>
    <row r="447" spans="2:14">
      <c r="B447" s="119"/>
      <c r="C447" s="119"/>
      <c r="D447" s="119"/>
      <c r="E447" s="119"/>
      <c r="F447" s="119"/>
      <c r="G447" s="119"/>
      <c r="H447" s="120"/>
      <c r="I447" s="120"/>
      <c r="J447" s="120"/>
      <c r="K447" s="120"/>
      <c r="L447" s="120"/>
      <c r="M447" s="120"/>
      <c r="N447" s="120"/>
    </row>
    <row r="448" spans="2:14">
      <c r="B448" s="119"/>
      <c r="C448" s="119"/>
      <c r="D448" s="119"/>
      <c r="E448" s="119"/>
      <c r="F448" s="119"/>
      <c r="G448" s="119"/>
      <c r="H448" s="120"/>
      <c r="I448" s="120"/>
      <c r="J448" s="120"/>
      <c r="K448" s="120"/>
      <c r="L448" s="120"/>
      <c r="M448" s="120"/>
      <c r="N448" s="120"/>
    </row>
    <row r="449" spans="2:14">
      <c r="B449" s="119"/>
      <c r="C449" s="119"/>
      <c r="D449" s="119"/>
      <c r="E449" s="119"/>
      <c r="F449" s="119"/>
      <c r="G449" s="119"/>
      <c r="H449" s="120"/>
      <c r="I449" s="120"/>
      <c r="J449" s="120"/>
      <c r="K449" s="120"/>
      <c r="L449" s="120"/>
      <c r="M449" s="120"/>
      <c r="N449" s="120"/>
    </row>
    <row r="450" spans="2:14">
      <c r="B450" s="119"/>
      <c r="C450" s="119"/>
      <c r="D450" s="119"/>
      <c r="E450" s="119"/>
      <c r="F450" s="119"/>
      <c r="G450" s="119"/>
      <c r="H450" s="120"/>
      <c r="I450" s="120"/>
      <c r="J450" s="120"/>
      <c r="K450" s="120"/>
      <c r="L450" s="120"/>
      <c r="M450" s="120"/>
      <c r="N450" s="120"/>
    </row>
    <row r="451" spans="2:14">
      <c r="B451" s="119"/>
      <c r="C451" s="119"/>
      <c r="D451" s="119"/>
      <c r="E451" s="119"/>
      <c r="F451" s="119"/>
      <c r="G451" s="119"/>
      <c r="H451" s="120"/>
      <c r="I451" s="120"/>
      <c r="J451" s="120"/>
      <c r="K451" s="120"/>
      <c r="L451" s="120"/>
      <c r="M451" s="120"/>
      <c r="N451" s="120"/>
    </row>
    <row r="452" spans="2:14">
      <c r="B452" s="119"/>
      <c r="C452" s="119"/>
      <c r="D452" s="119"/>
      <c r="E452" s="119"/>
      <c r="F452" s="119"/>
      <c r="G452" s="119"/>
      <c r="H452" s="120"/>
      <c r="I452" s="120"/>
      <c r="J452" s="120"/>
      <c r="K452" s="120"/>
      <c r="L452" s="120"/>
      <c r="M452" s="120"/>
      <c r="N452" s="120"/>
    </row>
    <row r="453" spans="2:14">
      <c r="B453" s="119"/>
      <c r="C453" s="119"/>
      <c r="D453" s="119"/>
      <c r="E453" s="119"/>
      <c r="F453" s="119"/>
      <c r="G453" s="119"/>
      <c r="H453" s="120"/>
      <c r="I453" s="120"/>
      <c r="J453" s="120"/>
      <c r="K453" s="120"/>
      <c r="L453" s="120"/>
      <c r="M453" s="120"/>
      <c r="N453" s="120"/>
    </row>
    <row r="454" spans="2:14">
      <c r="B454" s="119"/>
      <c r="C454" s="119"/>
      <c r="D454" s="119"/>
      <c r="E454" s="119"/>
      <c r="F454" s="119"/>
      <c r="G454" s="119"/>
      <c r="H454" s="120"/>
      <c r="I454" s="120"/>
      <c r="J454" s="120"/>
      <c r="K454" s="120"/>
      <c r="L454" s="120"/>
      <c r="M454" s="120"/>
      <c r="N454" s="120"/>
    </row>
    <row r="455" spans="2:14">
      <c r="B455" s="119"/>
      <c r="C455" s="119"/>
      <c r="D455" s="119"/>
      <c r="E455" s="119"/>
      <c r="F455" s="119"/>
      <c r="G455" s="119"/>
      <c r="H455" s="120"/>
      <c r="I455" s="120"/>
      <c r="J455" s="120"/>
      <c r="K455" s="120"/>
      <c r="L455" s="120"/>
      <c r="M455" s="120"/>
      <c r="N455" s="120"/>
    </row>
    <row r="456" spans="2:14">
      <c r="B456" s="119"/>
      <c r="C456" s="119"/>
      <c r="D456" s="119"/>
      <c r="E456" s="119"/>
      <c r="F456" s="119"/>
      <c r="G456" s="119"/>
      <c r="H456" s="120"/>
      <c r="I456" s="120"/>
      <c r="J456" s="120"/>
      <c r="K456" s="120"/>
      <c r="L456" s="120"/>
      <c r="M456" s="120"/>
      <c r="N456" s="120"/>
    </row>
    <row r="457" spans="2:14">
      <c r="B457" s="119"/>
      <c r="C457" s="119"/>
      <c r="D457" s="119"/>
      <c r="E457" s="119"/>
      <c r="F457" s="119"/>
      <c r="G457" s="119"/>
      <c r="H457" s="120"/>
      <c r="I457" s="120"/>
      <c r="J457" s="120"/>
      <c r="K457" s="120"/>
      <c r="L457" s="120"/>
      <c r="M457" s="120"/>
      <c r="N457" s="120"/>
    </row>
    <row r="458" spans="2:14">
      <c r="B458" s="119"/>
      <c r="C458" s="119"/>
      <c r="D458" s="119"/>
      <c r="E458" s="119"/>
      <c r="F458" s="119"/>
      <c r="G458" s="119"/>
      <c r="H458" s="120"/>
      <c r="I458" s="120"/>
      <c r="J458" s="120"/>
      <c r="K458" s="120"/>
      <c r="L458" s="120"/>
      <c r="M458" s="120"/>
      <c r="N458" s="120"/>
    </row>
    <row r="459" spans="2:14">
      <c r="B459" s="119"/>
      <c r="C459" s="119"/>
      <c r="D459" s="119"/>
      <c r="E459" s="119"/>
      <c r="F459" s="119"/>
      <c r="G459" s="119"/>
      <c r="H459" s="120"/>
      <c r="I459" s="120"/>
      <c r="J459" s="120"/>
      <c r="K459" s="120"/>
      <c r="L459" s="120"/>
      <c r="M459" s="120"/>
      <c r="N459" s="120"/>
    </row>
    <row r="460" spans="2:14">
      <c r="B460" s="119"/>
      <c r="C460" s="119"/>
      <c r="D460" s="119"/>
      <c r="E460" s="119"/>
      <c r="F460" s="119"/>
      <c r="G460" s="119"/>
      <c r="H460" s="120"/>
      <c r="I460" s="120"/>
      <c r="J460" s="120"/>
      <c r="K460" s="120"/>
      <c r="L460" s="120"/>
      <c r="M460" s="120"/>
      <c r="N460" s="120"/>
    </row>
    <row r="461" spans="2:14">
      <c r="B461" s="119"/>
      <c r="C461" s="119"/>
      <c r="D461" s="119"/>
      <c r="E461" s="119"/>
      <c r="F461" s="119"/>
      <c r="G461" s="119"/>
      <c r="H461" s="120"/>
      <c r="I461" s="120"/>
      <c r="J461" s="120"/>
      <c r="K461" s="120"/>
      <c r="L461" s="120"/>
      <c r="M461" s="120"/>
      <c r="N461" s="120"/>
    </row>
    <row r="462" spans="2:14">
      <c r="B462" s="119"/>
      <c r="C462" s="119"/>
      <c r="D462" s="119"/>
      <c r="E462" s="119"/>
      <c r="F462" s="119"/>
      <c r="G462" s="119"/>
      <c r="H462" s="120"/>
      <c r="I462" s="120"/>
      <c r="J462" s="120"/>
      <c r="K462" s="120"/>
      <c r="L462" s="120"/>
      <c r="M462" s="120"/>
      <c r="N462" s="120"/>
    </row>
    <row r="463" spans="2:14">
      <c r="B463" s="119"/>
      <c r="C463" s="119"/>
      <c r="D463" s="119"/>
      <c r="E463" s="119"/>
      <c r="F463" s="119"/>
      <c r="G463" s="119"/>
      <c r="H463" s="120"/>
      <c r="I463" s="120"/>
      <c r="J463" s="120"/>
      <c r="K463" s="120"/>
      <c r="L463" s="120"/>
      <c r="M463" s="120"/>
      <c r="N463" s="120"/>
    </row>
    <row r="464" spans="2:14">
      <c r="B464" s="119"/>
      <c r="C464" s="119"/>
      <c r="D464" s="119"/>
      <c r="E464" s="119"/>
      <c r="F464" s="119"/>
      <c r="G464" s="119"/>
      <c r="H464" s="120"/>
      <c r="I464" s="120"/>
      <c r="J464" s="120"/>
      <c r="K464" s="120"/>
      <c r="L464" s="120"/>
      <c r="M464" s="120"/>
      <c r="N464" s="120"/>
    </row>
    <row r="465" spans="2:14">
      <c r="B465" s="119"/>
      <c r="C465" s="119"/>
      <c r="D465" s="119"/>
      <c r="E465" s="119"/>
      <c r="F465" s="119"/>
      <c r="G465" s="119"/>
      <c r="H465" s="120"/>
      <c r="I465" s="120"/>
      <c r="J465" s="120"/>
      <c r="K465" s="120"/>
      <c r="L465" s="120"/>
      <c r="M465" s="120"/>
      <c r="N465" s="120"/>
    </row>
    <row r="466" spans="2:14">
      <c r="B466" s="119"/>
      <c r="C466" s="119"/>
      <c r="D466" s="119"/>
      <c r="E466" s="119"/>
      <c r="F466" s="119"/>
      <c r="G466" s="119"/>
      <c r="H466" s="120"/>
      <c r="I466" s="120"/>
      <c r="J466" s="120"/>
      <c r="K466" s="120"/>
      <c r="L466" s="120"/>
      <c r="M466" s="120"/>
      <c r="N466" s="120"/>
    </row>
    <row r="467" spans="2:14">
      <c r="B467" s="119"/>
      <c r="C467" s="119"/>
      <c r="D467" s="119"/>
      <c r="E467" s="119"/>
      <c r="F467" s="119"/>
      <c r="G467" s="119"/>
      <c r="H467" s="120"/>
      <c r="I467" s="120"/>
      <c r="J467" s="120"/>
      <c r="K467" s="120"/>
      <c r="L467" s="120"/>
      <c r="M467" s="120"/>
      <c r="N467" s="120"/>
    </row>
    <row r="468" spans="2:14">
      <c r="B468" s="119"/>
      <c r="C468" s="119"/>
      <c r="D468" s="119"/>
      <c r="E468" s="119"/>
      <c r="F468" s="119"/>
      <c r="G468" s="119"/>
      <c r="H468" s="120"/>
      <c r="I468" s="120"/>
      <c r="J468" s="120"/>
      <c r="K468" s="120"/>
      <c r="L468" s="120"/>
      <c r="M468" s="120"/>
      <c r="N468" s="120"/>
    </row>
    <row r="469" spans="2:14">
      <c r="B469" s="119"/>
      <c r="C469" s="119"/>
      <c r="D469" s="119"/>
      <c r="E469" s="119"/>
      <c r="F469" s="119"/>
      <c r="G469" s="119"/>
      <c r="H469" s="120"/>
      <c r="I469" s="120"/>
      <c r="J469" s="120"/>
      <c r="K469" s="120"/>
      <c r="L469" s="120"/>
      <c r="M469" s="120"/>
      <c r="N469" s="120"/>
    </row>
    <row r="470" spans="2:14">
      <c r="B470" s="119"/>
      <c r="C470" s="119"/>
      <c r="D470" s="119"/>
      <c r="E470" s="119"/>
      <c r="F470" s="119"/>
      <c r="G470" s="119"/>
      <c r="H470" s="120"/>
      <c r="I470" s="120"/>
      <c r="J470" s="120"/>
      <c r="K470" s="120"/>
      <c r="L470" s="120"/>
      <c r="M470" s="120"/>
      <c r="N470" s="120"/>
    </row>
    <row r="471" spans="2:14">
      <c r="B471" s="119"/>
      <c r="C471" s="119"/>
      <c r="D471" s="119"/>
      <c r="E471" s="119"/>
      <c r="F471" s="119"/>
      <c r="G471" s="119"/>
      <c r="H471" s="120"/>
      <c r="I471" s="120"/>
      <c r="J471" s="120"/>
      <c r="K471" s="120"/>
      <c r="L471" s="120"/>
      <c r="M471" s="120"/>
      <c r="N471" s="120"/>
    </row>
    <row r="472" spans="2:14">
      <c r="B472" s="119"/>
      <c r="C472" s="119"/>
      <c r="D472" s="119"/>
      <c r="E472" s="119"/>
      <c r="F472" s="119"/>
      <c r="G472" s="119"/>
      <c r="H472" s="120"/>
      <c r="I472" s="120"/>
      <c r="J472" s="120"/>
      <c r="K472" s="120"/>
      <c r="L472" s="120"/>
      <c r="M472" s="120"/>
      <c r="N472" s="120"/>
    </row>
    <row r="473" spans="2:14">
      <c r="B473" s="119"/>
      <c r="C473" s="119"/>
      <c r="D473" s="119"/>
      <c r="E473" s="119"/>
      <c r="F473" s="119"/>
      <c r="G473" s="119"/>
      <c r="H473" s="120"/>
      <c r="I473" s="120"/>
      <c r="J473" s="120"/>
      <c r="K473" s="120"/>
      <c r="L473" s="120"/>
      <c r="M473" s="120"/>
      <c r="N473" s="120"/>
    </row>
    <row r="474" spans="2:14">
      <c r="B474" s="119"/>
      <c r="C474" s="119"/>
      <c r="D474" s="119"/>
      <c r="E474" s="119"/>
      <c r="F474" s="119"/>
      <c r="G474" s="119"/>
      <c r="H474" s="120"/>
      <c r="I474" s="120"/>
      <c r="J474" s="120"/>
      <c r="K474" s="120"/>
      <c r="L474" s="120"/>
      <c r="M474" s="120"/>
      <c r="N474" s="120"/>
    </row>
    <row r="475" spans="2:14">
      <c r="B475" s="119"/>
      <c r="C475" s="119"/>
      <c r="D475" s="119"/>
      <c r="E475" s="119"/>
      <c r="F475" s="119"/>
      <c r="G475" s="119"/>
      <c r="H475" s="120"/>
      <c r="I475" s="120"/>
      <c r="J475" s="120"/>
      <c r="K475" s="120"/>
      <c r="L475" s="120"/>
      <c r="M475" s="120"/>
      <c r="N475" s="120"/>
    </row>
    <row r="476" spans="2:14">
      <c r="B476" s="119"/>
      <c r="C476" s="119"/>
      <c r="D476" s="119"/>
      <c r="E476" s="119"/>
      <c r="F476" s="119"/>
      <c r="G476" s="119"/>
      <c r="H476" s="120"/>
      <c r="I476" s="120"/>
      <c r="J476" s="120"/>
      <c r="K476" s="120"/>
      <c r="L476" s="120"/>
      <c r="M476" s="120"/>
      <c r="N476" s="120"/>
    </row>
    <row r="477" spans="2:14">
      <c r="B477" s="119"/>
      <c r="C477" s="119"/>
      <c r="D477" s="119"/>
      <c r="E477" s="119"/>
      <c r="F477" s="119"/>
      <c r="G477" s="119"/>
      <c r="H477" s="120"/>
      <c r="I477" s="120"/>
      <c r="J477" s="120"/>
      <c r="K477" s="120"/>
      <c r="L477" s="120"/>
      <c r="M477" s="120"/>
      <c r="N477" s="120"/>
    </row>
    <row r="478" spans="2:14">
      <c r="B478" s="119"/>
      <c r="C478" s="119"/>
      <c r="D478" s="119"/>
      <c r="E478" s="119"/>
      <c r="F478" s="119"/>
      <c r="G478" s="119"/>
      <c r="H478" s="120"/>
      <c r="I478" s="120"/>
      <c r="J478" s="120"/>
      <c r="K478" s="120"/>
      <c r="L478" s="120"/>
      <c r="M478" s="120"/>
      <c r="N478" s="120"/>
    </row>
    <row r="479" spans="2:14">
      <c r="B479" s="119"/>
      <c r="C479" s="119"/>
      <c r="D479" s="119"/>
      <c r="E479" s="119"/>
      <c r="F479" s="119"/>
      <c r="G479" s="119"/>
      <c r="H479" s="120"/>
      <c r="I479" s="120"/>
      <c r="J479" s="120"/>
      <c r="K479" s="120"/>
      <c r="L479" s="120"/>
      <c r="M479" s="120"/>
      <c r="N479" s="120"/>
    </row>
    <row r="480" spans="2:14">
      <c r="B480" s="119"/>
      <c r="C480" s="119"/>
      <c r="D480" s="119"/>
      <c r="E480" s="119"/>
      <c r="F480" s="119"/>
      <c r="G480" s="119"/>
      <c r="H480" s="120"/>
      <c r="I480" s="120"/>
      <c r="J480" s="120"/>
      <c r="K480" s="120"/>
      <c r="L480" s="120"/>
      <c r="M480" s="120"/>
      <c r="N480" s="120"/>
    </row>
    <row r="481" spans="2:14">
      <c r="B481" s="119"/>
      <c r="C481" s="119"/>
      <c r="D481" s="119"/>
      <c r="E481" s="119"/>
      <c r="F481" s="119"/>
      <c r="G481" s="119"/>
      <c r="H481" s="120"/>
      <c r="I481" s="120"/>
      <c r="J481" s="120"/>
      <c r="K481" s="120"/>
      <c r="L481" s="120"/>
      <c r="M481" s="120"/>
      <c r="N481" s="120"/>
    </row>
    <row r="482" spans="2:14">
      <c r="B482" s="119"/>
      <c r="C482" s="119"/>
      <c r="D482" s="119"/>
      <c r="E482" s="119"/>
      <c r="F482" s="119"/>
      <c r="G482" s="119"/>
      <c r="H482" s="120"/>
      <c r="I482" s="120"/>
      <c r="J482" s="120"/>
      <c r="K482" s="120"/>
      <c r="L482" s="120"/>
      <c r="M482" s="120"/>
      <c r="N482" s="120"/>
    </row>
    <row r="483" spans="2:14">
      <c r="B483" s="119"/>
      <c r="C483" s="119"/>
      <c r="D483" s="119"/>
      <c r="E483" s="119"/>
      <c r="F483" s="119"/>
      <c r="G483" s="119"/>
      <c r="H483" s="120"/>
      <c r="I483" s="120"/>
      <c r="J483" s="120"/>
      <c r="K483" s="120"/>
      <c r="L483" s="120"/>
      <c r="M483" s="120"/>
      <c r="N483" s="120"/>
    </row>
    <row r="484" spans="2:14">
      <c r="B484" s="119"/>
      <c r="C484" s="119"/>
      <c r="D484" s="119"/>
      <c r="E484" s="119"/>
      <c r="F484" s="119"/>
      <c r="G484" s="119"/>
      <c r="H484" s="120"/>
      <c r="I484" s="120"/>
      <c r="J484" s="120"/>
      <c r="K484" s="120"/>
      <c r="L484" s="120"/>
      <c r="M484" s="120"/>
      <c r="N484" s="120"/>
    </row>
    <row r="485" spans="2:14">
      <c r="B485" s="119"/>
      <c r="C485" s="119"/>
      <c r="D485" s="119"/>
      <c r="E485" s="119"/>
      <c r="F485" s="119"/>
      <c r="G485" s="119"/>
      <c r="H485" s="120"/>
      <c r="I485" s="120"/>
      <c r="J485" s="120"/>
      <c r="K485" s="120"/>
      <c r="L485" s="120"/>
      <c r="M485" s="120"/>
      <c r="N485" s="120"/>
    </row>
    <row r="486" spans="2:14">
      <c r="B486" s="119"/>
      <c r="C486" s="119"/>
      <c r="D486" s="119"/>
      <c r="E486" s="119"/>
      <c r="F486" s="119"/>
      <c r="G486" s="119"/>
      <c r="H486" s="120"/>
      <c r="I486" s="120"/>
      <c r="J486" s="120"/>
      <c r="K486" s="120"/>
      <c r="L486" s="120"/>
      <c r="M486" s="120"/>
      <c r="N486" s="120"/>
    </row>
    <row r="487" spans="2:14">
      <c r="B487" s="119"/>
      <c r="C487" s="119"/>
      <c r="D487" s="119"/>
      <c r="E487" s="119"/>
      <c r="F487" s="119"/>
      <c r="G487" s="119"/>
      <c r="H487" s="120"/>
      <c r="I487" s="120"/>
      <c r="J487" s="120"/>
      <c r="K487" s="120"/>
      <c r="L487" s="120"/>
      <c r="M487" s="120"/>
      <c r="N487" s="120"/>
    </row>
    <row r="488" spans="2:14">
      <c r="B488" s="119"/>
      <c r="C488" s="119"/>
      <c r="D488" s="119"/>
      <c r="E488" s="119"/>
      <c r="F488" s="119"/>
      <c r="G488" s="119"/>
      <c r="H488" s="120"/>
      <c r="I488" s="120"/>
      <c r="J488" s="120"/>
      <c r="K488" s="120"/>
      <c r="L488" s="120"/>
      <c r="M488" s="120"/>
      <c r="N488" s="120"/>
    </row>
    <row r="489" spans="2:14">
      <c r="B489" s="119"/>
      <c r="C489" s="119"/>
      <c r="D489" s="119"/>
      <c r="E489" s="119"/>
      <c r="F489" s="119"/>
      <c r="G489" s="119"/>
      <c r="H489" s="120"/>
      <c r="I489" s="120"/>
      <c r="J489" s="120"/>
      <c r="K489" s="120"/>
      <c r="L489" s="120"/>
      <c r="M489" s="120"/>
      <c r="N489" s="120"/>
    </row>
    <row r="490" spans="2:14">
      <c r="B490" s="119"/>
      <c r="C490" s="119"/>
      <c r="D490" s="119"/>
      <c r="E490" s="119"/>
      <c r="F490" s="119"/>
      <c r="G490" s="119"/>
      <c r="H490" s="120"/>
      <c r="I490" s="120"/>
      <c r="J490" s="120"/>
      <c r="K490" s="120"/>
      <c r="L490" s="120"/>
      <c r="M490" s="120"/>
      <c r="N490" s="120"/>
    </row>
    <row r="491" spans="2:14">
      <c r="B491" s="119"/>
      <c r="C491" s="119"/>
      <c r="D491" s="119"/>
      <c r="E491" s="119"/>
      <c r="F491" s="119"/>
      <c r="G491" s="119"/>
      <c r="H491" s="120"/>
      <c r="I491" s="120"/>
      <c r="J491" s="120"/>
      <c r="K491" s="120"/>
      <c r="L491" s="120"/>
      <c r="M491" s="120"/>
      <c r="N491" s="120"/>
    </row>
    <row r="492" spans="2:14">
      <c r="B492" s="119"/>
      <c r="C492" s="119"/>
      <c r="D492" s="119"/>
      <c r="E492" s="119"/>
      <c r="F492" s="119"/>
      <c r="G492" s="119"/>
      <c r="H492" s="120"/>
      <c r="I492" s="120"/>
      <c r="J492" s="120"/>
      <c r="K492" s="120"/>
      <c r="L492" s="120"/>
      <c r="M492" s="120"/>
      <c r="N492" s="120"/>
    </row>
    <row r="493" spans="2:14">
      <c r="B493" s="119"/>
      <c r="C493" s="119"/>
      <c r="D493" s="119"/>
      <c r="E493" s="119"/>
      <c r="F493" s="119"/>
      <c r="G493" s="119"/>
      <c r="H493" s="120"/>
      <c r="I493" s="120"/>
      <c r="J493" s="120"/>
      <c r="K493" s="120"/>
      <c r="L493" s="120"/>
      <c r="M493" s="120"/>
      <c r="N493" s="120"/>
    </row>
    <row r="494" spans="2:14">
      <c r="B494" s="119"/>
      <c r="C494" s="119"/>
      <c r="D494" s="119"/>
      <c r="E494" s="119"/>
      <c r="F494" s="119"/>
      <c r="G494" s="119"/>
      <c r="H494" s="120"/>
      <c r="I494" s="120"/>
      <c r="J494" s="120"/>
      <c r="K494" s="120"/>
      <c r="L494" s="120"/>
      <c r="M494" s="120"/>
      <c r="N494" s="120"/>
    </row>
    <row r="495" spans="2:14">
      <c r="B495" s="119"/>
      <c r="C495" s="119"/>
      <c r="D495" s="119"/>
      <c r="E495" s="119"/>
      <c r="F495" s="119"/>
      <c r="G495" s="119"/>
      <c r="H495" s="120"/>
      <c r="I495" s="120"/>
      <c r="J495" s="120"/>
      <c r="K495" s="120"/>
      <c r="L495" s="120"/>
      <c r="M495" s="120"/>
      <c r="N495" s="120"/>
    </row>
    <row r="496" spans="2:14">
      <c r="B496" s="119"/>
      <c r="C496" s="119"/>
      <c r="D496" s="119"/>
      <c r="E496" s="119"/>
      <c r="F496" s="119"/>
      <c r="G496" s="119"/>
      <c r="H496" s="120"/>
      <c r="I496" s="120"/>
      <c r="J496" s="120"/>
      <c r="K496" s="120"/>
      <c r="L496" s="120"/>
      <c r="M496" s="120"/>
      <c r="N496" s="120"/>
    </row>
    <row r="497" spans="2:14">
      <c r="B497" s="119"/>
      <c r="C497" s="119"/>
      <c r="D497" s="119"/>
      <c r="E497" s="119"/>
      <c r="F497" s="119"/>
      <c r="G497" s="119"/>
      <c r="H497" s="120"/>
      <c r="I497" s="120"/>
      <c r="J497" s="120"/>
      <c r="K497" s="120"/>
      <c r="L497" s="120"/>
      <c r="M497" s="120"/>
      <c r="N497" s="120"/>
    </row>
    <row r="498" spans="2:14">
      <c r="B498" s="119"/>
      <c r="C498" s="119"/>
      <c r="D498" s="119"/>
      <c r="E498" s="119"/>
      <c r="F498" s="119"/>
      <c r="G498" s="119"/>
      <c r="H498" s="120"/>
      <c r="I498" s="120"/>
      <c r="J498" s="120"/>
      <c r="K498" s="120"/>
      <c r="L498" s="120"/>
      <c r="M498" s="120"/>
      <c r="N498" s="120"/>
    </row>
    <row r="499" spans="2:14">
      <c r="B499" s="119"/>
      <c r="C499" s="119"/>
      <c r="D499" s="119"/>
      <c r="E499" s="119"/>
      <c r="F499" s="119"/>
      <c r="G499" s="119"/>
      <c r="H499" s="120"/>
      <c r="I499" s="120"/>
      <c r="J499" s="120"/>
      <c r="K499" s="120"/>
      <c r="L499" s="120"/>
      <c r="M499" s="120"/>
      <c r="N499" s="120"/>
    </row>
    <row r="500" spans="2:14">
      <c r="B500" s="119"/>
      <c r="C500" s="119"/>
      <c r="D500" s="119"/>
      <c r="E500" s="119"/>
      <c r="F500" s="119"/>
      <c r="G500" s="119"/>
      <c r="H500" s="120"/>
      <c r="I500" s="120"/>
      <c r="J500" s="120"/>
      <c r="K500" s="120"/>
      <c r="L500" s="120"/>
      <c r="M500" s="120"/>
      <c r="N500" s="120"/>
    </row>
    <row r="501" spans="2:14">
      <c r="B501" s="119"/>
      <c r="C501" s="119"/>
      <c r="D501" s="119"/>
      <c r="E501" s="119"/>
      <c r="F501" s="119"/>
      <c r="G501" s="119"/>
      <c r="H501" s="120"/>
      <c r="I501" s="120"/>
      <c r="J501" s="120"/>
      <c r="K501" s="120"/>
      <c r="L501" s="120"/>
      <c r="M501" s="120"/>
      <c r="N501" s="120"/>
    </row>
    <row r="502" spans="2:14">
      <c r="B502" s="119"/>
      <c r="C502" s="119"/>
      <c r="D502" s="119"/>
      <c r="E502" s="119"/>
      <c r="F502" s="119"/>
      <c r="G502" s="119"/>
      <c r="H502" s="120"/>
      <c r="I502" s="120"/>
      <c r="J502" s="120"/>
      <c r="K502" s="120"/>
      <c r="L502" s="120"/>
      <c r="M502" s="120"/>
      <c r="N502" s="120"/>
    </row>
    <row r="503" spans="2:14">
      <c r="B503" s="119"/>
      <c r="C503" s="119"/>
      <c r="D503" s="119"/>
      <c r="E503" s="119"/>
      <c r="F503" s="119"/>
      <c r="G503" s="119"/>
      <c r="H503" s="120"/>
      <c r="I503" s="120"/>
      <c r="J503" s="120"/>
      <c r="K503" s="120"/>
      <c r="L503" s="120"/>
      <c r="M503" s="120"/>
      <c r="N503" s="120"/>
    </row>
    <row r="504" spans="2:14">
      <c r="B504" s="119"/>
      <c r="C504" s="119"/>
      <c r="D504" s="119"/>
      <c r="E504" s="119"/>
      <c r="F504" s="119"/>
      <c r="G504" s="119"/>
      <c r="H504" s="120"/>
      <c r="I504" s="120"/>
      <c r="J504" s="120"/>
      <c r="K504" s="120"/>
      <c r="L504" s="120"/>
      <c r="M504" s="120"/>
      <c r="N504" s="120"/>
    </row>
    <row r="505" spans="2:14">
      <c r="B505" s="119"/>
      <c r="C505" s="119"/>
      <c r="D505" s="119"/>
      <c r="E505" s="119"/>
      <c r="F505" s="119"/>
      <c r="G505" s="119"/>
      <c r="H505" s="120"/>
      <c r="I505" s="120"/>
      <c r="J505" s="120"/>
      <c r="K505" s="120"/>
      <c r="L505" s="120"/>
      <c r="M505" s="120"/>
      <c r="N505" s="120"/>
    </row>
    <row r="506" spans="2:14">
      <c r="B506" s="119"/>
      <c r="C506" s="119"/>
      <c r="D506" s="119"/>
      <c r="E506" s="119"/>
      <c r="F506" s="119"/>
      <c r="G506" s="119"/>
      <c r="H506" s="120"/>
      <c r="I506" s="120"/>
      <c r="J506" s="120"/>
      <c r="K506" s="120"/>
      <c r="L506" s="120"/>
      <c r="M506" s="120"/>
      <c r="N506" s="120"/>
    </row>
    <row r="507" spans="2:14">
      <c r="B507" s="119"/>
      <c r="C507" s="119"/>
      <c r="D507" s="119"/>
      <c r="E507" s="119"/>
      <c r="F507" s="119"/>
      <c r="G507" s="119"/>
      <c r="H507" s="120"/>
      <c r="I507" s="120"/>
      <c r="J507" s="120"/>
      <c r="K507" s="120"/>
      <c r="L507" s="120"/>
      <c r="M507" s="120"/>
      <c r="N507" s="120"/>
    </row>
    <row r="508" spans="2:14">
      <c r="B508" s="119"/>
      <c r="C508" s="119"/>
      <c r="D508" s="119"/>
      <c r="E508" s="119"/>
      <c r="F508" s="119"/>
      <c r="G508" s="119"/>
      <c r="H508" s="120"/>
      <c r="I508" s="120"/>
      <c r="J508" s="120"/>
      <c r="K508" s="120"/>
      <c r="L508" s="120"/>
      <c r="M508" s="120"/>
      <c r="N508" s="120"/>
    </row>
    <row r="509" spans="2:14">
      <c r="B509" s="119"/>
      <c r="C509" s="119"/>
      <c r="D509" s="119"/>
      <c r="E509" s="119"/>
      <c r="F509" s="119"/>
      <c r="G509" s="119"/>
      <c r="H509" s="120"/>
      <c r="I509" s="120"/>
      <c r="J509" s="120"/>
      <c r="K509" s="120"/>
      <c r="L509" s="120"/>
      <c r="M509" s="120"/>
      <c r="N509" s="120"/>
    </row>
    <row r="510" spans="2:14">
      <c r="B510" s="119"/>
      <c r="C510" s="119"/>
      <c r="D510" s="119"/>
      <c r="E510" s="119"/>
      <c r="F510" s="119"/>
      <c r="G510" s="119"/>
      <c r="H510" s="120"/>
      <c r="I510" s="120"/>
      <c r="J510" s="120"/>
      <c r="K510" s="120"/>
      <c r="L510" s="120"/>
      <c r="M510" s="120"/>
      <c r="N510" s="120"/>
    </row>
    <row r="511" spans="2:14">
      <c r="B511" s="119"/>
      <c r="C511" s="119"/>
      <c r="D511" s="119"/>
      <c r="E511" s="119"/>
      <c r="F511" s="119"/>
      <c r="G511" s="119"/>
      <c r="H511" s="120"/>
      <c r="I511" s="120"/>
      <c r="J511" s="120"/>
      <c r="K511" s="120"/>
      <c r="L511" s="120"/>
      <c r="M511" s="120"/>
      <c r="N511" s="120"/>
    </row>
    <row r="512" spans="2:14">
      <c r="B512" s="119"/>
      <c r="C512" s="119"/>
      <c r="D512" s="119"/>
      <c r="E512" s="119"/>
      <c r="F512" s="119"/>
      <c r="G512" s="119"/>
      <c r="H512" s="120"/>
      <c r="I512" s="120"/>
      <c r="J512" s="120"/>
      <c r="K512" s="120"/>
      <c r="L512" s="120"/>
      <c r="M512" s="120"/>
      <c r="N512" s="120"/>
    </row>
    <row r="513" spans="2:14">
      <c r="B513" s="119"/>
      <c r="C513" s="119"/>
      <c r="D513" s="119"/>
      <c r="E513" s="119"/>
      <c r="F513" s="119"/>
      <c r="G513" s="119"/>
      <c r="H513" s="120"/>
      <c r="I513" s="120"/>
      <c r="J513" s="120"/>
      <c r="K513" s="120"/>
      <c r="L513" s="120"/>
      <c r="M513" s="120"/>
      <c r="N513" s="120"/>
    </row>
    <row r="514" spans="2:14">
      <c r="B514" s="119"/>
      <c r="C514" s="119"/>
      <c r="D514" s="119"/>
      <c r="E514" s="119"/>
      <c r="F514" s="119"/>
      <c r="G514" s="119"/>
      <c r="H514" s="120"/>
      <c r="I514" s="120"/>
      <c r="J514" s="120"/>
      <c r="K514" s="120"/>
      <c r="L514" s="120"/>
      <c r="M514" s="120"/>
      <c r="N514" s="120"/>
    </row>
    <row r="515" spans="2:14">
      <c r="B515" s="119"/>
      <c r="C515" s="119"/>
      <c r="D515" s="119"/>
      <c r="E515" s="119"/>
      <c r="F515" s="119"/>
      <c r="G515" s="119"/>
      <c r="H515" s="120"/>
      <c r="I515" s="120"/>
      <c r="J515" s="120"/>
      <c r="K515" s="120"/>
      <c r="L515" s="120"/>
      <c r="M515" s="120"/>
      <c r="N515" s="120"/>
    </row>
    <row r="516" spans="2:14">
      <c r="B516" s="119"/>
      <c r="C516" s="119"/>
      <c r="D516" s="119"/>
      <c r="E516" s="119"/>
      <c r="F516" s="119"/>
      <c r="G516" s="119"/>
      <c r="H516" s="120"/>
      <c r="I516" s="120"/>
      <c r="J516" s="120"/>
      <c r="K516" s="120"/>
      <c r="L516" s="120"/>
      <c r="M516" s="120"/>
      <c r="N516" s="120"/>
    </row>
    <row r="517" spans="2:14">
      <c r="B517" s="119"/>
      <c r="C517" s="119"/>
      <c r="D517" s="119"/>
      <c r="E517" s="119"/>
      <c r="F517" s="119"/>
      <c r="G517" s="119"/>
      <c r="H517" s="120"/>
      <c r="I517" s="120"/>
      <c r="J517" s="120"/>
      <c r="K517" s="120"/>
      <c r="L517" s="120"/>
      <c r="M517" s="120"/>
      <c r="N517" s="120"/>
    </row>
    <row r="518" spans="2:14">
      <c r="B518" s="119"/>
      <c r="C518" s="119"/>
      <c r="D518" s="119"/>
      <c r="E518" s="119"/>
      <c r="F518" s="119"/>
      <c r="G518" s="119"/>
      <c r="H518" s="120"/>
      <c r="I518" s="120"/>
      <c r="J518" s="120"/>
      <c r="K518" s="120"/>
      <c r="L518" s="120"/>
      <c r="M518" s="120"/>
      <c r="N518" s="120"/>
    </row>
    <row r="519" spans="2:14">
      <c r="B519" s="119"/>
      <c r="C519" s="119"/>
      <c r="D519" s="119"/>
      <c r="E519" s="119"/>
      <c r="F519" s="119"/>
      <c r="G519" s="119"/>
      <c r="H519" s="120"/>
      <c r="I519" s="120"/>
      <c r="J519" s="120"/>
      <c r="K519" s="120"/>
      <c r="L519" s="120"/>
      <c r="M519" s="120"/>
      <c r="N519" s="120"/>
    </row>
    <row r="520" spans="2:14">
      <c r="B520" s="119"/>
      <c r="C520" s="119"/>
      <c r="D520" s="119"/>
      <c r="E520" s="119"/>
      <c r="F520" s="119"/>
      <c r="G520" s="119"/>
      <c r="H520" s="120"/>
      <c r="I520" s="120"/>
      <c r="J520" s="120"/>
      <c r="K520" s="120"/>
      <c r="L520" s="120"/>
      <c r="M520" s="120"/>
      <c r="N520" s="120"/>
    </row>
    <row r="521" spans="2:14">
      <c r="B521" s="119"/>
      <c r="C521" s="119"/>
      <c r="D521" s="119"/>
      <c r="E521" s="119"/>
      <c r="F521" s="119"/>
      <c r="G521" s="119"/>
      <c r="H521" s="120"/>
      <c r="I521" s="120"/>
      <c r="J521" s="120"/>
      <c r="K521" s="120"/>
      <c r="L521" s="120"/>
      <c r="M521" s="120"/>
      <c r="N521" s="120"/>
    </row>
    <row r="522" spans="2:14">
      <c r="B522" s="119"/>
      <c r="C522" s="119"/>
      <c r="D522" s="119"/>
      <c r="E522" s="119"/>
      <c r="F522" s="119"/>
      <c r="G522" s="119"/>
      <c r="H522" s="120"/>
      <c r="I522" s="120"/>
      <c r="J522" s="120"/>
      <c r="K522" s="120"/>
      <c r="L522" s="120"/>
      <c r="M522" s="120"/>
      <c r="N522" s="120"/>
    </row>
    <row r="523" spans="2:14">
      <c r="B523" s="119"/>
      <c r="C523" s="119"/>
      <c r="D523" s="119"/>
      <c r="E523" s="119"/>
      <c r="F523" s="119"/>
      <c r="G523" s="119"/>
      <c r="H523" s="120"/>
      <c r="I523" s="120"/>
      <c r="J523" s="120"/>
      <c r="K523" s="120"/>
      <c r="L523" s="120"/>
      <c r="M523" s="120"/>
      <c r="N523" s="120"/>
    </row>
    <row r="524" spans="2:14">
      <c r="B524" s="119"/>
      <c r="C524" s="119"/>
      <c r="D524" s="119"/>
      <c r="E524" s="119"/>
      <c r="F524" s="119"/>
      <c r="G524" s="119"/>
      <c r="H524" s="120"/>
      <c r="I524" s="120"/>
      <c r="J524" s="120"/>
      <c r="K524" s="120"/>
      <c r="L524" s="120"/>
      <c r="M524" s="120"/>
      <c r="N524" s="120"/>
    </row>
    <row r="525" spans="2:14">
      <c r="B525" s="119"/>
      <c r="C525" s="119"/>
      <c r="D525" s="119"/>
      <c r="E525" s="119"/>
      <c r="F525" s="119"/>
      <c r="G525" s="119"/>
      <c r="H525" s="120"/>
      <c r="I525" s="120"/>
      <c r="J525" s="120"/>
      <c r="K525" s="120"/>
      <c r="L525" s="120"/>
      <c r="M525" s="120"/>
      <c r="N525" s="120"/>
    </row>
    <row r="526" spans="2:14">
      <c r="B526" s="119"/>
      <c r="C526" s="119"/>
      <c r="D526" s="119"/>
      <c r="E526" s="119"/>
      <c r="F526" s="119"/>
      <c r="G526" s="119"/>
      <c r="H526" s="120"/>
      <c r="I526" s="120"/>
      <c r="J526" s="120"/>
      <c r="K526" s="120"/>
      <c r="L526" s="120"/>
      <c r="M526" s="120"/>
      <c r="N526" s="120"/>
    </row>
    <row r="527" spans="2:14">
      <c r="B527" s="119"/>
      <c r="C527" s="119"/>
      <c r="D527" s="119"/>
      <c r="E527" s="119"/>
      <c r="F527" s="119"/>
      <c r="G527" s="119"/>
      <c r="H527" s="120"/>
      <c r="I527" s="120"/>
      <c r="J527" s="120"/>
      <c r="K527" s="120"/>
      <c r="L527" s="120"/>
      <c r="M527" s="120"/>
      <c r="N527" s="120"/>
    </row>
    <row r="528" spans="2:14">
      <c r="B528" s="119"/>
      <c r="C528" s="119"/>
      <c r="D528" s="119"/>
      <c r="E528" s="119"/>
      <c r="F528" s="119"/>
      <c r="G528" s="119"/>
      <c r="H528" s="120"/>
      <c r="I528" s="120"/>
      <c r="J528" s="120"/>
      <c r="K528" s="120"/>
      <c r="L528" s="120"/>
      <c r="M528" s="120"/>
      <c r="N528" s="120"/>
    </row>
    <row r="529" spans="2:14">
      <c r="B529" s="119"/>
      <c r="C529" s="119"/>
      <c r="D529" s="119"/>
      <c r="E529" s="119"/>
      <c r="F529" s="119"/>
      <c r="G529" s="119"/>
      <c r="H529" s="120"/>
      <c r="I529" s="120"/>
      <c r="J529" s="120"/>
      <c r="K529" s="120"/>
      <c r="L529" s="120"/>
      <c r="M529" s="120"/>
      <c r="N529" s="120"/>
    </row>
    <row r="530" spans="2:14">
      <c r="B530" s="119"/>
      <c r="C530" s="119"/>
      <c r="D530" s="119"/>
      <c r="E530" s="119"/>
      <c r="F530" s="119"/>
      <c r="G530" s="119"/>
      <c r="H530" s="120"/>
      <c r="I530" s="120"/>
      <c r="J530" s="120"/>
      <c r="K530" s="120"/>
      <c r="L530" s="120"/>
      <c r="M530" s="120"/>
      <c r="N530" s="120"/>
    </row>
    <row r="531" spans="2:14">
      <c r="B531" s="119"/>
      <c r="C531" s="119"/>
      <c r="D531" s="119"/>
      <c r="E531" s="119"/>
      <c r="F531" s="119"/>
      <c r="G531" s="119"/>
      <c r="H531" s="120"/>
      <c r="I531" s="120"/>
      <c r="J531" s="120"/>
      <c r="K531" s="120"/>
      <c r="L531" s="120"/>
      <c r="M531" s="120"/>
      <c r="N531" s="120"/>
    </row>
    <row r="532" spans="2:14">
      <c r="B532" s="119"/>
      <c r="C532" s="119"/>
      <c r="D532" s="119"/>
      <c r="E532" s="119"/>
      <c r="F532" s="119"/>
      <c r="G532" s="119"/>
      <c r="H532" s="120"/>
      <c r="I532" s="120"/>
      <c r="J532" s="120"/>
      <c r="K532" s="120"/>
      <c r="L532" s="120"/>
      <c r="M532" s="120"/>
      <c r="N532" s="120"/>
    </row>
    <row r="533" spans="2:14">
      <c r="B533" s="119"/>
      <c r="C533" s="119"/>
      <c r="D533" s="119"/>
      <c r="E533" s="119"/>
      <c r="F533" s="119"/>
      <c r="G533" s="119"/>
      <c r="H533" s="120"/>
      <c r="I533" s="120"/>
      <c r="J533" s="120"/>
      <c r="K533" s="120"/>
      <c r="L533" s="120"/>
      <c r="M533" s="120"/>
      <c r="N533" s="120"/>
    </row>
    <row r="534" spans="2:14">
      <c r="B534" s="119"/>
      <c r="C534" s="119"/>
      <c r="D534" s="119"/>
      <c r="E534" s="119"/>
      <c r="F534" s="119"/>
      <c r="G534" s="119"/>
      <c r="H534" s="120"/>
      <c r="I534" s="120"/>
      <c r="J534" s="120"/>
      <c r="K534" s="120"/>
      <c r="L534" s="120"/>
      <c r="M534" s="120"/>
      <c r="N534" s="120"/>
    </row>
    <row r="535" spans="2:14">
      <c r="B535" s="119"/>
      <c r="C535" s="119"/>
      <c r="D535" s="119"/>
      <c r="E535" s="119"/>
      <c r="F535" s="119"/>
      <c r="G535" s="119"/>
      <c r="H535" s="120"/>
      <c r="I535" s="120"/>
      <c r="J535" s="120"/>
      <c r="K535" s="120"/>
      <c r="L535" s="120"/>
      <c r="M535" s="120"/>
      <c r="N535" s="120"/>
    </row>
    <row r="536" spans="2:14">
      <c r="B536" s="119"/>
      <c r="C536" s="119"/>
      <c r="D536" s="119"/>
      <c r="E536" s="119"/>
      <c r="F536" s="119"/>
      <c r="G536" s="119"/>
      <c r="H536" s="120"/>
      <c r="I536" s="120"/>
      <c r="J536" s="120"/>
      <c r="K536" s="120"/>
      <c r="L536" s="120"/>
      <c r="M536" s="120"/>
      <c r="N536" s="120"/>
    </row>
    <row r="537" spans="2:14">
      <c r="B537" s="119"/>
      <c r="C537" s="119"/>
      <c r="D537" s="119"/>
      <c r="E537" s="119"/>
      <c r="F537" s="119"/>
      <c r="G537" s="119"/>
      <c r="H537" s="120"/>
      <c r="I537" s="120"/>
      <c r="J537" s="120"/>
      <c r="K537" s="120"/>
      <c r="L537" s="120"/>
      <c r="M537" s="120"/>
      <c r="N537" s="120"/>
    </row>
    <row r="538" spans="2:14">
      <c r="B538" s="119"/>
      <c r="C538" s="119"/>
      <c r="D538" s="119"/>
      <c r="E538" s="119"/>
      <c r="F538" s="119"/>
      <c r="G538" s="119"/>
      <c r="H538" s="120"/>
      <c r="I538" s="120"/>
      <c r="J538" s="120"/>
      <c r="K538" s="120"/>
      <c r="L538" s="120"/>
      <c r="M538" s="120"/>
      <c r="N538" s="120"/>
    </row>
    <row r="539" spans="2:14">
      <c r="B539" s="119"/>
      <c r="C539" s="119"/>
      <c r="D539" s="119"/>
      <c r="E539" s="119"/>
      <c r="F539" s="119"/>
      <c r="G539" s="119"/>
      <c r="H539" s="120"/>
      <c r="I539" s="120"/>
      <c r="J539" s="120"/>
      <c r="K539" s="120"/>
      <c r="L539" s="120"/>
      <c r="M539" s="120"/>
      <c r="N539" s="120"/>
    </row>
    <row r="540" spans="2:14">
      <c r="B540" s="119"/>
      <c r="C540" s="119"/>
      <c r="D540" s="119"/>
      <c r="E540" s="119"/>
      <c r="F540" s="119"/>
      <c r="G540" s="119"/>
      <c r="H540" s="120"/>
      <c r="I540" s="120"/>
      <c r="J540" s="120"/>
      <c r="K540" s="120"/>
      <c r="L540" s="120"/>
      <c r="M540" s="120"/>
      <c r="N540" s="120"/>
    </row>
    <row r="541" spans="2:14">
      <c r="B541" s="119"/>
      <c r="C541" s="119"/>
      <c r="D541" s="119"/>
      <c r="E541" s="119"/>
      <c r="F541" s="119"/>
      <c r="G541" s="119"/>
      <c r="H541" s="120"/>
      <c r="I541" s="120"/>
      <c r="J541" s="120"/>
      <c r="K541" s="120"/>
      <c r="L541" s="120"/>
      <c r="M541" s="120"/>
      <c r="N541" s="120"/>
    </row>
    <row r="542" spans="2:14">
      <c r="B542" s="119"/>
      <c r="C542" s="119"/>
      <c r="D542" s="119"/>
      <c r="E542" s="119"/>
      <c r="F542" s="119"/>
      <c r="G542" s="119"/>
      <c r="H542" s="120"/>
      <c r="I542" s="120"/>
      <c r="J542" s="120"/>
      <c r="K542" s="120"/>
      <c r="L542" s="120"/>
      <c r="M542" s="120"/>
      <c r="N542" s="120"/>
    </row>
    <row r="543" spans="2:14">
      <c r="B543" s="119"/>
      <c r="C543" s="119"/>
      <c r="D543" s="119"/>
      <c r="E543" s="119"/>
      <c r="F543" s="119"/>
      <c r="G543" s="119"/>
      <c r="H543" s="120"/>
      <c r="I543" s="120"/>
      <c r="J543" s="120"/>
      <c r="K543" s="120"/>
      <c r="L543" s="120"/>
      <c r="M543" s="120"/>
      <c r="N543" s="120"/>
    </row>
    <row r="544" spans="2:14">
      <c r="B544" s="119"/>
      <c r="C544" s="119"/>
      <c r="D544" s="119"/>
      <c r="E544" s="119"/>
      <c r="F544" s="119"/>
      <c r="G544" s="119"/>
      <c r="H544" s="120"/>
      <c r="I544" s="120"/>
      <c r="J544" s="120"/>
      <c r="K544" s="120"/>
      <c r="L544" s="120"/>
      <c r="M544" s="120"/>
      <c r="N544" s="120"/>
    </row>
    <row r="545" spans="2:14">
      <c r="B545" s="119"/>
      <c r="C545" s="119"/>
      <c r="D545" s="119"/>
      <c r="E545" s="119"/>
      <c r="F545" s="119"/>
      <c r="G545" s="119"/>
      <c r="H545" s="120"/>
      <c r="I545" s="120"/>
      <c r="J545" s="120"/>
      <c r="K545" s="120"/>
      <c r="L545" s="120"/>
      <c r="M545" s="120"/>
      <c r="N545" s="120"/>
    </row>
    <row r="546" spans="2:14">
      <c r="B546" s="119"/>
      <c r="C546" s="119"/>
      <c r="D546" s="119"/>
      <c r="E546" s="119"/>
      <c r="F546" s="119"/>
      <c r="G546" s="119"/>
      <c r="H546" s="120"/>
      <c r="I546" s="120"/>
      <c r="J546" s="120"/>
      <c r="K546" s="120"/>
      <c r="L546" s="120"/>
      <c r="M546" s="120"/>
      <c r="N546" s="120"/>
    </row>
    <row r="547" spans="2:14">
      <c r="B547" s="119"/>
      <c r="C547" s="119"/>
      <c r="D547" s="119"/>
      <c r="E547" s="119"/>
      <c r="F547" s="119"/>
      <c r="G547" s="119"/>
      <c r="H547" s="120"/>
      <c r="I547" s="120"/>
      <c r="J547" s="120"/>
      <c r="K547" s="120"/>
      <c r="L547" s="120"/>
      <c r="M547" s="120"/>
      <c r="N547" s="120"/>
    </row>
    <row r="548" spans="2:14">
      <c r="B548" s="119"/>
      <c r="C548" s="119"/>
      <c r="D548" s="119"/>
      <c r="E548" s="119"/>
      <c r="F548" s="119"/>
      <c r="G548" s="119"/>
      <c r="H548" s="120"/>
      <c r="I548" s="120"/>
      <c r="J548" s="120"/>
      <c r="K548" s="120"/>
      <c r="L548" s="120"/>
      <c r="M548" s="120"/>
      <c r="N548" s="120"/>
    </row>
    <row r="549" spans="2:14">
      <c r="B549" s="119"/>
      <c r="C549" s="119"/>
      <c r="D549" s="119"/>
      <c r="E549" s="119"/>
      <c r="F549" s="119"/>
      <c r="G549" s="119"/>
      <c r="H549" s="120"/>
      <c r="I549" s="120"/>
      <c r="J549" s="120"/>
      <c r="K549" s="120"/>
      <c r="L549" s="120"/>
      <c r="M549" s="120"/>
      <c r="N549" s="120"/>
    </row>
    <row r="550" spans="2:14">
      <c r="B550" s="119"/>
      <c r="C550" s="119"/>
      <c r="D550" s="119"/>
      <c r="E550" s="119"/>
      <c r="F550" s="119"/>
      <c r="G550" s="119"/>
      <c r="H550" s="120"/>
      <c r="I550" s="120"/>
      <c r="J550" s="120"/>
      <c r="K550" s="120"/>
      <c r="L550" s="120"/>
      <c r="M550" s="120"/>
      <c r="N550" s="120"/>
    </row>
    <row r="551" spans="2:14">
      <c r="B551" s="119"/>
      <c r="C551" s="119"/>
      <c r="D551" s="119"/>
      <c r="E551" s="119"/>
      <c r="F551" s="119"/>
      <c r="G551" s="119"/>
      <c r="H551" s="120"/>
      <c r="I551" s="120"/>
      <c r="J551" s="120"/>
      <c r="K551" s="120"/>
      <c r="L551" s="120"/>
      <c r="M551" s="120"/>
      <c r="N551" s="120"/>
    </row>
    <row r="552" spans="2:14">
      <c r="B552" s="119"/>
      <c r="C552" s="119"/>
      <c r="D552" s="119"/>
      <c r="E552" s="119"/>
      <c r="F552" s="119"/>
      <c r="G552" s="119"/>
      <c r="H552" s="120"/>
      <c r="I552" s="120"/>
      <c r="J552" s="120"/>
      <c r="K552" s="120"/>
      <c r="L552" s="120"/>
      <c r="M552" s="120"/>
      <c r="N552" s="120"/>
    </row>
    <row r="553" spans="2:14">
      <c r="B553" s="119"/>
      <c r="C553" s="119"/>
      <c r="D553" s="119"/>
      <c r="E553" s="119"/>
      <c r="F553" s="119"/>
      <c r="G553" s="119"/>
      <c r="H553" s="120"/>
      <c r="I553" s="120"/>
      <c r="J553" s="120"/>
      <c r="K553" s="120"/>
      <c r="L553" s="120"/>
      <c r="M553" s="120"/>
      <c r="N553" s="120"/>
    </row>
    <row r="554" spans="2:14">
      <c r="B554" s="119"/>
      <c r="C554" s="119"/>
      <c r="D554" s="119"/>
      <c r="E554" s="119"/>
      <c r="F554" s="119"/>
      <c r="G554" s="119"/>
      <c r="H554" s="120"/>
      <c r="I554" s="120"/>
      <c r="J554" s="120"/>
      <c r="K554" s="120"/>
      <c r="L554" s="120"/>
      <c r="M554" s="120"/>
      <c r="N554" s="120"/>
    </row>
    <row r="555" spans="2:14">
      <c r="B555" s="119"/>
      <c r="C555" s="119"/>
      <c r="D555" s="119"/>
      <c r="E555" s="119"/>
      <c r="F555" s="119"/>
      <c r="G555" s="119"/>
      <c r="H555" s="120"/>
      <c r="I555" s="120"/>
      <c r="J555" s="120"/>
      <c r="K555" s="120"/>
      <c r="L555" s="120"/>
      <c r="M555" s="120"/>
      <c r="N555" s="120"/>
    </row>
    <row r="556" spans="2:14">
      <c r="B556" s="119"/>
      <c r="C556" s="119"/>
      <c r="D556" s="119"/>
      <c r="E556" s="119"/>
      <c r="F556" s="119"/>
      <c r="G556" s="119"/>
      <c r="H556" s="120"/>
      <c r="I556" s="120"/>
      <c r="J556" s="120"/>
      <c r="K556" s="120"/>
      <c r="L556" s="120"/>
      <c r="M556" s="120"/>
      <c r="N556" s="120"/>
    </row>
    <row r="557" spans="2:14">
      <c r="B557" s="119"/>
      <c r="C557" s="119"/>
      <c r="D557" s="119"/>
      <c r="E557" s="119"/>
      <c r="F557" s="119"/>
      <c r="G557" s="119"/>
      <c r="H557" s="120"/>
      <c r="I557" s="120"/>
      <c r="J557" s="120"/>
      <c r="K557" s="120"/>
      <c r="L557" s="120"/>
      <c r="M557" s="120"/>
      <c r="N557" s="120"/>
    </row>
    <row r="558" spans="2:14">
      <c r="B558" s="119"/>
      <c r="C558" s="119"/>
      <c r="D558" s="119"/>
      <c r="E558" s="119"/>
      <c r="F558" s="119"/>
      <c r="G558" s="119"/>
      <c r="H558" s="120"/>
      <c r="I558" s="120"/>
      <c r="J558" s="120"/>
      <c r="K558" s="120"/>
      <c r="L558" s="120"/>
      <c r="M558" s="120"/>
      <c r="N558" s="120"/>
    </row>
    <row r="559" spans="2:14">
      <c r="B559" s="119"/>
      <c r="C559" s="119"/>
      <c r="D559" s="119"/>
      <c r="E559" s="119"/>
      <c r="F559" s="119"/>
      <c r="G559" s="119"/>
      <c r="H559" s="120"/>
      <c r="I559" s="120"/>
      <c r="J559" s="120"/>
      <c r="K559" s="120"/>
      <c r="L559" s="120"/>
      <c r="M559" s="120"/>
      <c r="N559" s="120"/>
    </row>
    <row r="560" spans="2:14">
      <c r="B560" s="119"/>
      <c r="C560" s="119"/>
      <c r="D560" s="119"/>
      <c r="E560" s="119"/>
      <c r="F560" s="119"/>
      <c r="G560" s="119"/>
      <c r="H560" s="120"/>
      <c r="I560" s="120"/>
      <c r="J560" s="120"/>
      <c r="K560" s="120"/>
      <c r="L560" s="120"/>
      <c r="M560" s="120"/>
      <c r="N560" s="120"/>
    </row>
    <row r="561" spans="2:14">
      <c r="B561" s="119"/>
      <c r="C561" s="119"/>
      <c r="D561" s="119"/>
      <c r="E561" s="119"/>
      <c r="F561" s="119"/>
      <c r="G561" s="119"/>
      <c r="H561" s="120"/>
      <c r="I561" s="120"/>
      <c r="J561" s="120"/>
      <c r="K561" s="120"/>
      <c r="L561" s="120"/>
      <c r="M561" s="120"/>
      <c r="N561" s="120"/>
    </row>
    <row r="562" spans="2:14">
      <c r="B562" s="119"/>
      <c r="C562" s="119"/>
      <c r="D562" s="119"/>
      <c r="E562" s="119"/>
      <c r="F562" s="119"/>
      <c r="G562" s="119"/>
      <c r="H562" s="120"/>
      <c r="I562" s="120"/>
      <c r="J562" s="120"/>
      <c r="K562" s="120"/>
      <c r="L562" s="120"/>
      <c r="M562" s="120"/>
      <c r="N562" s="120"/>
    </row>
    <row r="563" spans="2:14">
      <c r="B563" s="119"/>
      <c r="C563" s="119"/>
      <c r="D563" s="119"/>
      <c r="E563" s="119"/>
      <c r="F563" s="119"/>
      <c r="G563" s="119"/>
      <c r="H563" s="120"/>
      <c r="I563" s="120"/>
      <c r="J563" s="120"/>
      <c r="K563" s="120"/>
      <c r="L563" s="120"/>
      <c r="M563" s="120"/>
      <c r="N563" s="120"/>
    </row>
    <row r="564" spans="2:14">
      <c r="B564" s="119"/>
      <c r="C564" s="119"/>
      <c r="D564" s="119"/>
      <c r="E564" s="119"/>
      <c r="F564" s="119"/>
      <c r="G564" s="119"/>
      <c r="H564" s="120"/>
      <c r="I564" s="120"/>
      <c r="J564" s="120"/>
      <c r="K564" s="120"/>
      <c r="L564" s="120"/>
      <c r="M564" s="120"/>
      <c r="N564" s="120"/>
    </row>
    <row r="565" spans="2:14">
      <c r="B565" s="119"/>
      <c r="C565" s="119"/>
      <c r="D565" s="119"/>
      <c r="E565" s="119"/>
      <c r="F565" s="119"/>
      <c r="G565" s="119"/>
      <c r="H565" s="120"/>
      <c r="I565" s="120"/>
      <c r="J565" s="120"/>
      <c r="K565" s="120"/>
      <c r="L565" s="120"/>
      <c r="M565" s="120"/>
      <c r="N565" s="120"/>
    </row>
    <row r="566" spans="2:14">
      <c r="B566" s="119"/>
      <c r="C566" s="119"/>
      <c r="D566" s="119"/>
      <c r="E566" s="119"/>
      <c r="F566" s="119"/>
      <c r="G566" s="119"/>
      <c r="H566" s="120"/>
      <c r="I566" s="120"/>
      <c r="J566" s="120"/>
      <c r="K566" s="120"/>
      <c r="L566" s="120"/>
      <c r="M566" s="120"/>
      <c r="N566" s="120"/>
    </row>
    <row r="567" spans="2:14">
      <c r="B567" s="119"/>
      <c r="C567" s="119"/>
      <c r="D567" s="119"/>
      <c r="E567" s="119"/>
      <c r="F567" s="119"/>
      <c r="G567" s="119"/>
      <c r="H567" s="120"/>
      <c r="I567" s="120"/>
      <c r="J567" s="120"/>
      <c r="K567" s="120"/>
      <c r="L567" s="120"/>
      <c r="M567" s="120"/>
      <c r="N567" s="120"/>
    </row>
    <row r="568" spans="2:14">
      <c r="B568" s="119"/>
      <c r="C568" s="119"/>
      <c r="D568" s="119"/>
      <c r="E568" s="119"/>
      <c r="F568" s="119"/>
      <c r="G568" s="119"/>
      <c r="H568" s="120"/>
      <c r="I568" s="120"/>
      <c r="J568" s="120"/>
      <c r="K568" s="120"/>
      <c r="L568" s="120"/>
      <c r="M568" s="120"/>
      <c r="N568" s="120"/>
    </row>
    <row r="569" spans="2:14">
      <c r="B569" s="119"/>
      <c r="C569" s="119"/>
      <c r="D569" s="119"/>
      <c r="E569" s="119"/>
      <c r="F569" s="119"/>
      <c r="G569" s="119"/>
      <c r="H569" s="120"/>
      <c r="I569" s="120"/>
      <c r="J569" s="120"/>
      <c r="K569" s="120"/>
      <c r="L569" s="120"/>
      <c r="M569" s="120"/>
      <c r="N569" s="120"/>
    </row>
    <row r="570" spans="2:14">
      <c r="B570" s="119"/>
      <c r="C570" s="119"/>
      <c r="D570" s="119"/>
      <c r="E570" s="119"/>
      <c r="F570" s="119"/>
      <c r="G570" s="119"/>
      <c r="H570" s="120"/>
      <c r="I570" s="120"/>
      <c r="J570" s="120"/>
      <c r="K570" s="120"/>
      <c r="L570" s="120"/>
      <c r="M570" s="120"/>
      <c r="N570" s="120"/>
    </row>
    <row r="571" spans="2:14">
      <c r="B571" s="119"/>
      <c r="C571" s="119"/>
      <c r="D571" s="119"/>
      <c r="E571" s="119"/>
      <c r="F571" s="119"/>
      <c r="G571" s="119"/>
      <c r="H571" s="120"/>
      <c r="I571" s="120"/>
      <c r="J571" s="120"/>
      <c r="K571" s="120"/>
      <c r="L571" s="120"/>
      <c r="M571" s="120"/>
      <c r="N571" s="120"/>
    </row>
    <row r="572" spans="2:14">
      <c r="B572" s="119"/>
      <c r="C572" s="119"/>
      <c r="D572" s="119"/>
      <c r="E572" s="119"/>
      <c r="F572" s="119"/>
      <c r="G572" s="119"/>
      <c r="H572" s="120"/>
      <c r="I572" s="120"/>
      <c r="J572" s="120"/>
      <c r="K572" s="120"/>
      <c r="L572" s="120"/>
      <c r="M572" s="120"/>
      <c r="N572" s="120"/>
    </row>
    <row r="573" spans="2:14">
      <c r="B573" s="119"/>
      <c r="C573" s="119"/>
      <c r="D573" s="119"/>
      <c r="E573" s="119"/>
      <c r="F573" s="119"/>
      <c r="G573" s="119"/>
      <c r="H573" s="120"/>
      <c r="I573" s="120"/>
      <c r="J573" s="120"/>
      <c r="K573" s="120"/>
      <c r="L573" s="120"/>
      <c r="M573" s="120"/>
      <c r="N573" s="120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27 B29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3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4.28515625" style="1" bestFit="1" customWidth="1"/>
    <col min="12" max="12" width="6.85546875" style="1" bestFit="1" customWidth="1"/>
    <col min="13" max="13" width="9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135</v>
      </c>
      <c r="C1" s="67" t="s" vm="1">
        <v>206</v>
      </c>
    </row>
    <row r="2" spans="2:15">
      <c r="B2" s="46" t="s">
        <v>134</v>
      </c>
      <c r="C2" s="67" t="s">
        <v>207</v>
      </c>
    </row>
    <row r="3" spans="2:15">
      <c r="B3" s="46" t="s">
        <v>136</v>
      </c>
      <c r="C3" s="67" t="s">
        <v>208</v>
      </c>
    </row>
    <row r="4" spans="2:15">
      <c r="B4" s="46" t="s">
        <v>137</v>
      </c>
      <c r="C4" s="67">
        <v>12148</v>
      </c>
    </row>
    <row r="6" spans="2:15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61</v>
      </c>
      <c r="G8" s="29" t="s">
        <v>14</v>
      </c>
      <c r="H8" s="29" t="s">
        <v>62</v>
      </c>
      <c r="I8" s="29" t="s">
        <v>96</v>
      </c>
      <c r="J8" s="29" t="s">
        <v>184</v>
      </c>
      <c r="K8" s="29" t="s">
        <v>183</v>
      </c>
      <c r="L8" s="29" t="s">
        <v>57</v>
      </c>
      <c r="M8" s="29" t="s">
        <v>54</v>
      </c>
      <c r="N8" s="29" t="s">
        <v>138</v>
      </c>
      <c r="O8" s="19" t="s">
        <v>140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191</v>
      </c>
      <c r="K9" s="31"/>
      <c r="L9" s="31" t="s">
        <v>187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30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85.529724786000003</v>
      </c>
      <c r="M11" s="73"/>
      <c r="N11" s="84">
        <f>IFERROR(L11/$L$11,0)</f>
        <v>1</v>
      </c>
      <c r="O11" s="84">
        <f>L11/'סכום נכסי הקרן'!$C$42</f>
        <v>4.9782600174180488E-3</v>
      </c>
    </row>
    <row r="12" spans="2:15" s="4" customFormat="1" ht="18" customHeight="1">
      <c r="B12" s="92" t="s">
        <v>179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85.529724786000003</v>
      </c>
      <c r="M12" s="73"/>
      <c r="N12" s="84">
        <f t="shared" ref="N12:N20" si="0">IFERROR(L12/$L$11,0)</f>
        <v>1</v>
      </c>
      <c r="O12" s="84">
        <f>L12/'סכום נכסי הקרן'!$C$42</f>
        <v>4.9782600174180488E-3</v>
      </c>
    </row>
    <row r="13" spans="2:15">
      <c r="B13" s="89" t="s">
        <v>48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85.529724786000003</v>
      </c>
      <c r="M13" s="71"/>
      <c r="N13" s="81">
        <f t="shared" si="0"/>
        <v>1</v>
      </c>
      <c r="O13" s="81">
        <f>L13/'סכום נכסי הקרן'!$C$42</f>
        <v>4.9782600174180488E-3</v>
      </c>
    </row>
    <row r="14" spans="2:15">
      <c r="B14" s="76" t="s">
        <v>942</v>
      </c>
      <c r="C14" s="73" t="s">
        <v>943</v>
      </c>
      <c r="D14" s="86" t="s">
        <v>28</v>
      </c>
      <c r="E14" s="73"/>
      <c r="F14" s="86" t="s">
        <v>925</v>
      </c>
      <c r="G14" s="73" t="s">
        <v>677</v>
      </c>
      <c r="H14" s="73" t="s">
        <v>678</v>
      </c>
      <c r="I14" s="86" t="s">
        <v>123</v>
      </c>
      <c r="J14" s="83">
        <v>1.539893</v>
      </c>
      <c r="K14" s="108">
        <v>101083.0267</v>
      </c>
      <c r="L14" s="83">
        <v>6.1207479970000014</v>
      </c>
      <c r="M14" s="132">
        <v>4.8051578279148026E-9</v>
      </c>
      <c r="N14" s="84">
        <f t="shared" si="0"/>
        <v>7.1562816463100337E-2</v>
      </c>
      <c r="O14" s="84">
        <f>L14/'סכום נכסי הקרן'!$C$42</f>
        <v>3.5625830793207852E-4</v>
      </c>
    </row>
    <row r="15" spans="2:15">
      <c r="B15" s="76" t="s">
        <v>944</v>
      </c>
      <c r="C15" s="73" t="s">
        <v>945</v>
      </c>
      <c r="D15" s="86" t="s">
        <v>28</v>
      </c>
      <c r="E15" s="73"/>
      <c r="F15" s="86" t="s">
        <v>925</v>
      </c>
      <c r="G15" s="73" t="s">
        <v>688</v>
      </c>
      <c r="H15" s="73" t="s">
        <v>678</v>
      </c>
      <c r="I15" s="86" t="s">
        <v>121</v>
      </c>
      <c r="J15" s="83">
        <v>0.261515</v>
      </c>
      <c r="K15" s="108">
        <v>1015461</v>
      </c>
      <c r="L15" s="83">
        <v>9.5999220760000004</v>
      </c>
      <c r="M15" s="84">
        <v>1.8560535041771758E-6</v>
      </c>
      <c r="N15" s="84">
        <f t="shared" si="0"/>
        <v>0.11224076892588541</v>
      </c>
      <c r="O15" s="84">
        <f>L15/'סכום נכסי הקרן'!$C$42</f>
        <v>5.5876373226799352E-4</v>
      </c>
    </row>
    <row r="16" spans="2:15">
      <c r="B16" s="76" t="s">
        <v>946</v>
      </c>
      <c r="C16" s="73" t="s">
        <v>947</v>
      </c>
      <c r="D16" s="86" t="s">
        <v>28</v>
      </c>
      <c r="E16" s="73"/>
      <c r="F16" s="86" t="s">
        <v>925</v>
      </c>
      <c r="G16" s="73" t="s">
        <v>696</v>
      </c>
      <c r="H16" s="73" t="s">
        <v>678</v>
      </c>
      <c r="I16" s="86" t="s">
        <v>121</v>
      </c>
      <c r="J16" s="83">
        <v>9.5424450000000007</v>
      </c>
      <c r="K16" s="108">
        <v>33919.440000000002</v>
      </c>
      <c r="L16" s="83">
        <v>11.700828651</v>
      </c>
      <c r="M16" s="84">
        <v>9.9871602177407785E-7</v>
      </c>
      <c r="N16" s="84">
        <f t="shared" si="0"/>
        <v>0.13680423595745347</v>
      </c>
      <c r="O16" s="84">
        <f>L16/'סכום נכסי הקרן'!$C$42</f>
        <v>6.8104705808041521E-4</v>
      </c>
    </row>
    <row r="17" spans="2:15">
      <c r="B17" s="76" t="s">
        <v>948</v>
      </c>
      <c r="C17" s="73" t="s">
        <v>949</v>
      </c>
      <c r="D17" s="86" t="s">
        <v>28</v>
      </c>
      <c r="E17" s="73"/>
      <c r="F17" s="86" t="s">
        <v>925</v>
      </c>
      <c r="G17" s="73" t="s">
        <v>950</v>
      </c>
      <c r="H17" s="73" t="s">
        <v>678</v>
      </c>
      <c r="I17" s="86" t="s">
        <v>123</v>
      </c>
      <c r="J17" s="83">
        <v>1.4802080000000002</v>
      </c>
      <c r="K17" s="108">
        <v>220566.59909999999</v>
      </c>
      <c r="L17" s="83">
        <v>12.838021264000004</v>
      </c>
      <c r="M17" s="84">
        <v>5.8502503093676011E-6</v>
      </c>
      <c r="N17" s="84">
        <f t="shared" si="0"/>
        <v>0.15010011193326561</v>
      </c>
      <c r="O17" s="84">
        <f>L17/'סכום נכסי הקרן'!$C$42</f>
        <v>7.4723738584735004E-4</v>
      </c>
    </row>
    <row r="18" spans="2:15">
      <c r="B18" s="76" t="s">
        <v>951</v>
      </c>
      <c r="C18" s="73" t="s">
        <v>952</v>
      </c>
      <c r="D18" s="86" t="s">
        <v>28</v>
      </c>
      <c r="E18" s="73"/>
      <c r="F18" s="86" t="s">
        <v>925</v>
      </c>
      <c r="G18" s="73" t="s">
        <v>950</v>
      </c>
      <c r="H18" s="73" t="s">
        <v>678</v>
      </c>
      <c r="I18" s="86" t="s">
        <v>121</v>
      </c>
      <c r="J18" s="83">
        <v>3.6300880000000002</v>
      </c>
      <c r="K18" s="108">
        <v>113350.9</v>
      </c>
      <c r="L18" s="83">
        <v>14.874773863999998</v>
      </c>
      <c r="M18" s="84">
        <v>6.1595607762823587E-6</v>
      </c>
      <c r="N18" s="84">
        <f t="shared" si="0"/>
        <v>0.17391350084683993</v>
      </c>
      <c r="O18" s="84">
        <f>L18/'סכום נכסי הקרן'!$C$42</f>
        <v>8.6578662775502332E-4</v>
      </c>
    </row>
    <row r="19" spans="2:15">
      <c r="B19" s="76" t="s">
        <v>953</v>
      </c>
      <c r="C19" s="73" t="s">
        <v>954</v>
      </c>
      <c r="D19" s="86" t="s">
        <v>28</v>
      </c>
      <c r="E19" s="73"/>
      <c r="F19" s="86" t="s">
        <v>925</v>
      </c>
      <c r="G19" s="73" t="s">
        <v>955</v>
      </c>
      <c r="H19" s="73" t="s">
        <v>678</v>
      </c>
      <c r="I19" s="86" t="s">
        <v>124</v>
      </c>
      <c r="J19" s="83">
        <v>833.176603</v>
      </c>
      <c r="K19" s="108">
        <v>133.5</v>
      </c>
      <c r="L19" s="83">
        <v>4.9688253040000001</v>
      </c>
      <c r="M19" s="132">
        <v>3.5781399804323807E-9</v>
      </c>
      <c r="N19" s="84">
        <f t="shared" si="0"/>
        <v>5.8094718724189393E-2</v>
      </c>
      <c r="O19" s="84">
        <f>L19/'סכום נכסי הקרן'!$C$42</f>
        <v>2.8921061544777974E-4</v>
      </c>
    </row>
    <row r="20" spans="2:15">
      <c r="B20" s="76" t="s">
        <v>956</v>
      </c>
      <c r="C20" s="73" t="s">
        <v>957</v>
      </c>
      <c r="D20" s="86" t="s">
        <v>28</v>
      </c>
      <c r="E20" s="73"/>
      <c r="F20" s="86" t="s">
        <v>925</v>
      </c>
      <c r="G20" s="73" t="s">
        <v>527</v>
      </c>
      <c r="H20" s="73"/>
      <c r="I20" s="86" t="s">
        <v>124</v>
      </c>
      <c r="J20" s="83">
        <v>34.867030999999997</v>
      </c>
      <c r="K20" s="108">
        <v>16324.43</v>
      </c>
      <c r="L20" s="83">
        <v>25.426605629999994</v>
      </c>
      <c r="M20" s="132">
        <v>6.8652600814804274E-8</v>
      </c>
      <c r="N20" s="84">
        <f t="shared" si="0"/>
        <v>0.29728384714926576</v>
      </c>
      <c r="O20" s="84">
        <f>L20/'סכום נכסי הקרן'!$C$42</f>
        <v>1.4799562900874085E-3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27" t="s">
        <v>199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127" t="s">
        <v>105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127" t="s">
        <v>182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127" t="s">
        <v>190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119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</row>
    <row r="122" spans="2:15"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</row>
    <row r="123" spans="2:15"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</row>
    <row r="124" spans="2:15">
      <c r="B124" s="119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</row>
    <row r="125" spans="2:15">
      <c r="B125" s="119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</row>
    <row r="126" spans="2:15"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</row>
    <row r="127" spans="2:15">
      <c r="B127" s="119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</row>
    <row r="128" spans="2:15">
      <c r="B128" s="119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</row>
    <row r="129" spans="2:15"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</row>
    <row r="130" spans="2:15">
      <c r="B130" s="119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</row>
    <row r="131" spans="2:15">
      <c r="B131" s="119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</row>
    <row r="132" spans="2:15"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</row>
    <row r="133" spans="2:15">
      <c r="B133" s="119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</row>
    <row r="134" spans="2:15">
      <c r="B134" s="119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</row>
    <row r="135" spans="2:15"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2:15">
      <c r="B136" s="119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</row>
    <row r="137" spans="2:15"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</row>
    <row r="138" spans="2:15">
      <c r="B138" s="119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</row>
    <row r="139" spans="2:15"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</row>
    <row r="140" spans="2:15">
      <c r="B140" s="119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</row>
    <row r="141" spans="2:15">
      <c r="B141" s="119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</row>
    <row r="142" spans="2:15"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</row>
    <row r="143" spans="2:15">
      <c r="B143" s="119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</row>
    <row r="144" spans="2:15">
      <c r="B144" s="119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</row>
    <row r="145" spans="2:15"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</row>
    <row r="146" spans="2:15"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</row>
    <row r="147" spans="2:15">
      <c r="B147" s="119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</row>
    <row r="148" spans="2:15"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</row>
    <row r="149" spans="2:15">
      <c r="B149" s="119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</row>
    <row r="150" spans="2:15">
      <c r="B150" s="119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</row>
    <row r="151" spans="2:15"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</row>
    <row r="152" spans="2:15">
      <c r="B152" s="119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</row>
    <row r="153" spans="2:15"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2:15"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2:15">
      <c r="B155" s="119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2:15"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2:15">
      <c r="B157" s="119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2:15">
      <c r="B158" s="119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2:15"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2:15">
      <c r="B160" s="119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2:15">
      <c r="B161" s="119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2:15"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2:15">
      <c r="B163" s="119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</row>
    <row r="164" spans="2:15"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</row>
    <row r="165" spans="2:15"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</row>
    <row r="166" spans="2:15"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</row>
    <row r="167" spans="2:15"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</row>
    <row r="168" spans="2:15"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</row>
    <row r="169" spans="2:15"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</row>
    <row r="170" spans="2:15"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</row>
    <row r="171" spans="2:15"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</row>
    <row r="172" spans="2:15"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</row>
    <row r="173" spans="2:15"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2:15"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</row>
    <row r="175" spans="2:15"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</row>
    <row r="176" spans="2:15"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</row>
    <row r="177" spans="2:15"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</row>
    <row r="178" spans="2:15"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</row>
    <row r="179" spans="2:15"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</row>
    <row r="180" spans="2:15"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</row>
    <row r="181" spans="2:15"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</row>
    <row r="182" spans="2:15"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</row>
    <row r="183" spans="2:15"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</row>
    <row r="184" spans="2:15"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</row>
    <row r="185" spans="2:15"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</row>
    <row r="186" spans="2:15"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</row>
    <row r="187" spans="2:15"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</row>
    <row r="188" spans="2:15"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</row>
    <row r="189" spans="2:15"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</row>
    <row r="190" spans="2:15"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</row>
    <row r="191" spans="2:15"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</row>
    <row r="192" spans="2:15"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</row>
    <row r="193" spans="2:15"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</row>
    <row r="194" spans="2:15"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</row>
    <row r="195" spans="2:15"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</row>
    <row r="196" spans="2:15"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</row>
    <row r="197" spans="2:15"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</row>
    <row r="198" spans="2:15"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</row>
    <row r="199" spans="2:15"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</row>
    <row r="200" spans="2:15"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</row>
    <row r="201" spans="2:15"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</row>
    <row r="202" spans="2:15"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</row>
    <row r="203" spans="2:15"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</row>
    <row r="204" spans="2:15"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</row>
    <row r="205" spans="2:15"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</row>
    <row r="206" spans="2:15"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</row>
    <row r="207" spans="2:15"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</row>
    <row r="208" spans="2:15"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</row>
    <row r="209" spans="2:15"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</row>
    <row r="210" spans="2:15"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</row>
    <row r="211" spans="2:15"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</row>
    <row r="212" spans="2:15"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</row>
    <row r="213" spans="2:15"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</row>
    <row r="214" spans="2:15"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</row>
    <row r="215" spans="2:15"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</row>
    <row r="216" spans="2:15"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</row>
    <row r="217" spans="2:15"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</row>
    <row r="218" spans="2:15"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</row>
    <row r="219" spans="2:15"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</row>
    <row r="220" spans="2:15"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</row>
    <row r="221" spans="2:15"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</row>
    <row r="222" spans="2:15"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</row>
    <row r="223" spans="2:15"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</row>
    <row r="224" spans="2:15"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</row>
    <row r="225" spans="2:15"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</row>
    <row r="226" spans="2:15"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</row>
    <row r="227" spans="2:15"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</row>
    <row r="228" spans="2:15"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</row>
    <row r="229" spans="2:15"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</row>
    <row r="230" spans="2:15"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</row>
    <row r="231" spans="2:15"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</row>
    <row r="232" spans="2:15"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</row>
    <row r="233" spans="2:15"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</row>
    <row r="234" spans="2:15"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</row>
    <row r="235" spans="2:15"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</row>
    <row r="236" spans="2:15"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</row>
    <row r="237" spans="2:15"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</row>
    <row r="238" spans="2:15"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</row>
    <row r="239" spans="2:15"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</row>
    <row r="240" spans="2:15"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</row>
    <row r="241" spans="2:15"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2:15"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2:15"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2:15"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2:15"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2:15"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</row>
    <row r="247" spans="2:15"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</row>
    <row r="248" spans="2:15"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</row>
    <row r="249" spans="2:15"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</row>
    <row r="250" spans="2:15"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</row>
    <row r="251" spans="2:15"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</row>
    <row r="252" spans="2:15"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</row>
    <row r="253" spans="2:15"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</row>
    <row r="254" spans="2:15"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</row>
    <row r="255" spans="2:15"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</row>
    <row r="256" spans="2:15"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</row>
    <row r="257" spans="2:15"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</row>
    <row r="258" spans="2:15"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</row>
    <row r="259" spans="2:15"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</row>
    <row r="260" spans="2:15"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</row>
    <row r="261" spans="2:15"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</row>
    <row r="262" spans="2:15"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</row>
    <row r="263" spans="2:15"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</row>
    <row r="264" spans="2:15"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</row>
    <row r="265" spans="2:15"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</row>
    <row r="266" spans="2:15"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</row>
    <row r="267" spans="2:15"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</row>
    <row r="268" spans="2:15"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</row>
    <row r="269" spans="2:15"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</row>
    <row r="270" spans="2:15"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</row>
    <row r="271" spans="2:15"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</row>
    <row r="272" spans="2:15"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</row>
    <row r="273" spans="2:15"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</row>
    <row r="274" spans="2:15"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</row>
    <row r="275" spans="2:15"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</row>
    <row r="276" spans="2:15"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</row>
    <row r="277" spans="2:15"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</row>
    <row r="278" spans="2:15"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</row>
    <row r="279" spans="2:15"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</row>
    <row r="280" spans="2:15"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</row>
    <row r="281" spans="2:15"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</row>
    <row r="282" spans="2:15"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</row>
    <row r="283" spans="2:15"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</row>
    <row r="284" spans="2:15"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</row>
    <row r="285" spans="2:15"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</row>
    <row r="286" spans="2:15"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</row>
    <row r="287" spans="2:15"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</row>
    <row r="288" spans="2:15"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</row>
    <row r="289" spans="2:15"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</row>
    <row r="290" spans="2:15"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</row>
    <row r="291" spans="2:15"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</row>
    <row r="292" spans="2:15"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</row>
    <row r="293" spans="2:15"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</row>
    <row r="294" spans="2:15"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</row>
    <row r="295" spans="2:15"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</row>
    <row r="296" spans="2:15"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</row>
    <row r="297" spans="2:15"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</row>
    <row r="298" spans="2:15"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</row>
    <row r="299" spans="2:15"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</row>
    <row r="300" spans="2:15"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</row>
    <row r="301" spans="2:15"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</row>
    <row r="302" spans="2:15"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</row>
    <row r="303" spans="2:15"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</row>
    <row r="304" spans="2:15"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</row>
    <row r="305" spans="2:15"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</row>
    <row r="306" spans="2:15"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</row>
    <row r="307" spans="2:15"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</row>
    <row r="308" spans="2:15"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</row>
    <row r="309" spans="2:15"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</row>
    <row r="310" spans="2:15"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2:15"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</row>
    <row r="312" spans="2:15"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</row>
    <row r="313" spans="2:15"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</row>
    <row r="314" spans="2:15"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</row>
    <row r="315" spans="2:15"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</row>
    <row r="316" spans="2:15"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</row>
    <row r="317" spans="2:15"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</row>
    <row r="318" spans="2:15"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</row>
    <row r="319" spans="2:15"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</row>
    <row r="320" spans="2:15"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</row>
    <row r="321" spans="2:15"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</row>
    <row r="322" spans="2:15"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</row>
    <row r="323" spans="2:15"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</row>
    <row r="324" spans="2:15"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</row>
    <row r="325" spans="2:15">
      <c r="B325" s="13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</row>
    <row r="326" spans="2:15">
      <c r="B326" s="13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</row>
    <row r="327" spans="2:15">
      <c r="B327" s="131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</row>
    <row r="328" spans="2:15">
      <c r="B328" s="119"/>
      <c r="C328" s="119"/>
      <c r="D328" s="119"/>
      <c r="E328" s="119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</row>
    <row r="329" spans="2:15">
      <c r="B329" s="119"/>
      <c r="C329" s="119"/>
      <c r="D329" s="119"/>
      <c r="E329" s="119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</row>
    <row r="330" spans="2:15">
      <c r="B330" s="119"/>
      <c r="C330" s="119"/>
      <c r="D330" s="119"/>
      <c r="E330" s="119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</row>
    <row r="331" spans="2:15">
      <c r="B331" s="119"/>
      <c r="C331" s="119"/>
      <c r="D331" s="119"/>
      <c r="E331" s="119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</row>
    <row r="332" spans="2:15">
      <c r="B332" s="119"/>
      <c r="C332" s="119"/>
      <c r="D332" s="119"/>
      <c r="E332" s="119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</row>
    <row r="333" spans="2:15">
      <c r="B333" s="119"/>
      <c r="C333" s="119"/>
      <c r="D333" s="119"/>
      <c r="E333" s="119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</row>
    <row r="334" spans="2:15">
      <c r="B334" s="119"/>
      <c r="C334" s="119"/>
      <c r="D334" s="119"/>
      <c r="E334" s="119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</row>
    <row r="335" spans="2:15">
      <c r="B335" s="119"/>
      <c r="C335" s="119"/>
      <c r="D335" s="119"/>
      <c r="E335" s="119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2:15">
      <c r="B336" s="119"/>
      <c r="C336" s="119"/>
      <c r="D336" s="119"/>
      <c r="E336" s="119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2:15">
      <c r="B337" s="119"/>
      <c r="C337" s="119"/>
      <c r="D337" s="119"/>
      <c r="E337" s="119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2:15">
      <c r="B338" s="119"/>
      <c r="C338" s="119"/>
      <c r="D338" s="119"/>
      <c r="E338" s="119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2:15">
      <c r="B339" s="119"/>
      <c r="C339" s="119"/>
      <c r="D339" s="119"/>
      <c r="E339" s="119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2:15">
      <c r="B340" s="119"/>
      <c r="C340" s="119"/>
      <c r="D340" s="119"/>
      <c r="E340" s="119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2:15">
      <c r="B341" s="119"/>
      <c r="C341" s="119"/>
      <c r="D341" s="119"/>
      <c r="E341" s="119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2:15">
      <c r="B342" s="119"/>
      <c r="C342" s="119"/>
      <c r="D342" s="119"/>
      <c r="E342" s="119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2:15">
      <c r="B343" s="119"/>
      <c r="C343" s="119"/>
      <c r="D343" s="119"/>
      <c r="E343" s="119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2:15">
      <c r="B344" s="119"/>
      <c r="C344" s="119"/>
      <c r="D344" s="119"/>
      <c r="E344" s="119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2:15">
      <c r="B345" s="119"/>
      <c r="C345" s="119"/>
      <c r="D345" s="119"/>
      <c r="E345" s="119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2:15">
      <c r="B346" s="119"/>
      <c r="C346" s="119"/>
      <c r="D346" s="119"/>
      <c r="E346" s="119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2:15">
      <c r="B347" s="119"/>
      <c r="C347" s="119"/>
      <c r="D347" s="119"/>
      <c r="E347" s="119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2:15">
      <c r="B348" s="119"/>
      <c r="C348" s="119"/>
      <c r="D348" s="119"/>
      <c r="E348" s="119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2:15">
      <c r="B349" s="119"/>
      <c r="C349" s="119"/>
      <c r="D349" s="119"/>
      <c r="E349" s="119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2:15">
      <c r="B350" s="119"/>
      <c r="C350" s="119"/>
      <c r="D350" s="119"/>
      <c r="E350" s="119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2:15">
      <c r="B351" s="119"/>
      <c r="C351" s="119"/>
      <c r="D351" s="119"/>
      <c r="E351" s="119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2:15">
      <c r="B352" s="119"/>
      <c r="C352" s="119"/>
      <c r="D352" s="119"/>
      <c r="E352" s="119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2:15">
      <c r="B353" s="119"/>
      <c r="C353" s="119"/>
      <c r="D353" s="119"/>
      <c r="E353" s="119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2:15">
      <c r="B354" s="119"/>
      <c r="C354" s="119"/>
      <c r="D354" s="119"/>
      <c r="E354" s="119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2:15">
      <c r="B355" s="119"/>
      <c r="C355" s="119"/>
      <c r="D355" s="119"/>
      <c r="E355" s="119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2:15">
      <c r="B356" s="119"/>
      <c r="C356" s="119"/>
      <c r="D356" s="119"/>
      <c r="E356" s="119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2:15">
      <c r="B357" s="119"/>
      <c r="C357" s="119"/>
      <c r="D357" s="119"/>
      <c r="E357" s="119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2:15">
      <c r="B358" s="119"/>
      <c r="C358" s="119"/>
      <c r="D358" s="119"/>
      <c r="E358" s="119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2:15">
      <c r="B359" s="119"/>
      <c r="C359" s="119"/>
      <c r="D359" s="119"/>
      <c r="E359" s="119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2:15">
      <c r="B360" s="119"/>
      <c r="C360" s="119"/>
      <c r="D360" s="119"/>
      <c r="E360" s="119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2:15">
      <c r="B361" s="119"/>
      <c r="C361" s="119"/>
      <c r="D361" s="119"/>
      <c r="E361" s="119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2:15">
      <c r="B362" s="119"/>
      <c r="C362" s="119"/>
      <c r="D362" s="119"/>
      <c r="E362" s="119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2:15">
      <c r="B363" s="119"/>
      <c r="C363" s="119"/>
      <c r="D363" s="119"/>
      <c r="E363" s="119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</row>
    <row r="364" spans="2:15">
      <c r="B364" s="119"/>
      <c r="C364" s="119"/>
      <c r="D364" s="119"/>
      <c r="E364" s="119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</row>
    <row r="365" spans="2:15">
      <c r="B365" s="119"/>
      <c r="C365" s="119"/>
      <c r="D365" s="119"/>
      <c r="E365" s="119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</row>
    <row r="366" spans="2:15">
      <c r="B366" s="119"/>
      <c r="C366" s="119"/>
      <c r="D366" s="119"/>
      <c r="E366" s="119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</row>
    <row r="367" spans="2:15">
      <c r="B367" s="119"/>
      <c r="C367" s="119"/>
      <c r="D367" s="119"/>
      <c r="E367" s="119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</row>
    <row r="368" spans="2:15">
      <c r="B368" s="119"/>
      <c r="C368" s="119"/>
      <c r="D368" s="119"/>
      <c r="E368" s="119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</row>
    <row r="369" spans="2:15">
      <c r="B369" s="119"/>
      <c r="C369" s="119"/>
      <c r="D369" s="119"/>
      <c r="E369" s="119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</row>
    <row r="370" spans="2:15">
      <c r="B370" s="119"/>
      <c r="C370" s="119"/>
      <c r="D370" s="119"/>
      <c r="E370" s="119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</row>
    <row r="371" spans="2:15">
      <c r="B371" s="119"/>
      <c r="C371" s="119"/>
      <c r="D371" s="119"/>
      <c r="E371" s="119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</row>
    <row r="372" spans="2:15">
      <c r="B372" s="119"/>
      <c r="C372" s="119"/>
      <c r="D372" s="119"/>
      <c r="E372" s="119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</row>
    <row r="373" spans="2:15">
      <c r="B373" s="119"/>
      <c r="C373" s="119"/>
      <c r="D373" s="119"/>
      <c r="E373" s="119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</row>
    <row r="374" spans="2:15">
      <c r="B374" s="119"/>
      <c r="C374" s="119"/>
      <c r="D374" s="119"/>
      <c r="E374" s="119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</row>
    <row r="375" spans="2:15">
      <c r="B375" s="119"/>
      <c r="C375" s="119"/>
      <c r="D375" s="119"/>
      <c r="E375" s="119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</row>
    <row r="376" spans="2:15">
      <c r="B376" s="119"/>
      <c r="C376" s="119"/>
      <c r="D376" s="119"/>
      <c r="E376" s="119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</row>
    <row r="377" spans="2:15">
      <c r="B377" s="119"/>
      <c r="C377" s="119"/>
      <c r="D377" s="119"/>
      <c r="E377" s="119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</row>
    <row r="378" spans="2:15">
      <c r="B378" s="119"/>
      <c r="C378" s="119"/>
      <c r="D378" s="119"/>
      <c r="E378" s="119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</row>
    <row r="379" spans="2:15">
      <c r="B379" s="119"/>
      <c r="C379" s="119"/>
      <c r="D379" s="119"/>
      <c r="E379" s="119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</row>
    <row r="380" spans="2:15">
      <c r="B380" s="119"/>
      <c r="C380" s="119"/>
      <c r="D380" s="119"/>
      <c r="E380" s="119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</row>
    <row r="381" spans="2:15">
      <c r="B381" s="119"/>
      <c r="C381" s="119"/>
      <c r="D381" s="119"/>
      <c r="E381" s="119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</row>
    <row r="382" spans="2:15">
      <c r="B382" s="119"/>
      <c r="C382" s="119"/>
      <c r="D382" s="119"/>
      <c r="E382" s="119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</row>
    <row r="383" spans="2:15">
      <c r="B383" s="119"/>
      <c r="C383" s="119"/>
      <c r="D383" s="119"/>
      <c r="E383" s="119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</row>
    <row r="384" spans="2:15">
      <c r="B384" s="119"/>
      <c r="C384" s="119"/>
      <c r="D384" s="119"/>
      <c r="E384" s="119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</row>
    <row r="385" spans="2:15">
      <c r="B385" s="119"/>
      <c r="C385" s="119"/>
      <c r="D385" s="119"/>
      <c r="E385" s="119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</row>
    <row r="386" spans="2:15">
      <c r="B386" s="119"/>
      <c r="C386" s="119"/>
      <c r="D386" s="119"/>
      <c r="E386" s="119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</row>
    <row r="387" spans="2:15">
      <c r="B387" s="119"/>
      <c r="C387" s="119"/>
      <c r="D387" s="119"/>
      <c r="E387" s="119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</row>
    <row r="388" spans="2:15">
      <c r="B388" s="119"/>
      <c r="C388" s="119"/>
      <c r="D388" s="119"/>
      <c r="E388" s="119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</row>
    <row r="389" spans="2:15">
      <c r="B389" s="119"/>
      <c r="C389" s="119"/>
      <c r="D389" s="119"/>
      <c r="E389" s="119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</row>
    <row r="390" spans="2:15">
      <c r="B390" s="119"/>
      <c r="C390" s="119"/>
      <c r="D390" s="119"/>
      <c r="E390" s="119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</row>
    <row r="391" spans="2:15">
      <c r="B391" s="119"/>
      <c r="C391" s="119"/>
      <c r="D391" s="119"/>
      <c r="E391" s="119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</row>
    <row r="392" spans="2:15">
      <c r="B392" s="119"/>
      <c r="C392" s="119"/>
      <c r="D392" s="119"/>
      <c r="E392" s="119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</row>
    <row r="393" spans="2:15">
      <c r="B393" s="119"/>
      <c r="C393" s="119"/>
      <c r="D393" s="119"/>
      <c r="E393" s="119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</row>
    <row r="394" spans="2:15">
      <c r="B394" s="119"/>
      <c r="C394" s="119"/>
      <c r="D394" s="119"/>
      <c r="E394" s="119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</row>
    <row r="395" spans="2:15">
      <c r="B395" s="119"/>
      <c r="C395" s="119"/>
      <c r="D395" s="119"/>
      <c r="E395" s="119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</row>
    <row r="396" spans="2:15">
      <c r="B396" s="119"/>
      <c r="C396" s="119"/>
      <c r="D396" s="119"/>
      <c r="E396" s="119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</row>
    <row r="397" spans="2:15">
      <c r="B397" s="119"/>
      <c r="C397" s="119"/>
      <c r="D397" s="119"/>
      <c r="E397" s="119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</row>
    <row r="398" spans="2:15">
      <c r="B398" s="119"/>
      <c r="C398" s="119"/>
      <c r="D398" s="119"/>
      <c r="E398" s="119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</row>
    <row r="399" spans="2:15">
      <c r="B399" s="119"/>
      <c r="C399" s="119"/>
      <c r="D399" s="119"/>
      <c r="E399" s="119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</row>
    <row r="400" spans="2:15">
      <c r="B400" s="119"/>
      <c r="C400" s="119"/>
      <c r="D400" s="119"/>
      <c r="E400" s="119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</row>
    <row r="401" spans="2:15">
      <c r="B401" s="119"/>
      <c r="C401" s="119"/>
      <c r="D401" s="119"/>
      <c r="E401" s="119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</row>
    <row r="402" spans="2:15">
      <c r="B402" s="119"/>
      <c r="C402" s="119"/>
      <c r="D402" s="119"/>
      <c r="E402" s="119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</row>
    <row r="403" spans="2:15">
      <c r="B403" s="119"/>
      <c r="C403" s="119"/>
      <c r="D403" s="119"/>
      <c r="E403" s="119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</row>
    <row r="404" spans="2:15">
      <c r="B404" s="119"/>
      <c r="C404" s="119"/>
      <c r="D404" s="119"/>
      <c r="E404" s="119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</row>
    <row r="405" spans="2:15">
      <c r="B405" s="119"/>
      <c r="C405" s="119"/>
      <c r="D405" s="119"/>
      <c r="E405" s="119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</row>
    <row r="406" spans="2:15">
      <c r="B406" s="119"/>
      <c r="C406" s="119"/>
      <c r="D406" s="119"/>
      <c r="E406" s="119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</row>
    <row r="407" spans="2:15">
      <c r="B407" s="119"/>
      <c r="C407" s="119"/>
      <c r="D407" s="119"/>
      <c r="E407" s="119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</row>
    <row r="408" spans="2:15">
      <c r="B408" s="119"/>
      <c r="C408" s="119"/>
      <c r="D408" s="119"/>
      <c r="E408" s="119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</row>
    <row r="409" spans="2:15">
      <c r="B409" s="119"/>
      <c r="C409" s="119"/>
      <c r="D409" s="119"/>
      <c r="E409" s="119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</row>
    <row r="410" spans="2:15">
      <c r="B410" s="119"/>
      <c r="C410" s="119"/>
      <c r="D410" s="119"/>
      <c r="E410" s="119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</row>
    <row r="411" spans="2:15">
      <c r="B411" s="119"/>
      <c r="C411" s="119"/>
      <c r="D411" s="119"/>
      <c r="E411" s="119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</row>
    <row r="412" spans="2:15">
      <c r="B412" s="119"/>
      <c r="C412" s="119"/>
      <c r="D412" s="119"/>
      <c r="E412" s="119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</row>
    <row r="413" spans="2:15">
      <c r="B413" s="119"/>
      <c r="C413" s="119"/>
      <c r="D413" s="119"/>
      <c r="E413" s="119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</row>
    <row r="414" spans="2:15">
      <c r="B414" s="119"/>
      <c r="C414" s="119"/>
      <c r="D414" s="119"/>
      <c r="E414" s="119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</row>
    <row r="415" spans="2:15">
      <c r="B415" s="119"/>
      <c r="C415" s="119"/>
      <c r="D415" s="119"/>
      <c r="E415" s="119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</row>
    <row r="416" spans="2:15">
      <c r="B416" s="119"/>
      <c r="C416" s="119"/>
      <c r="D416" s="119"/>
      <c r="E416" s="119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</row>
    <row r="417" spans="2:15">
      <c r="B417" s="119"/>
      <c r="C417" s="119"/>
      <c r="D417" s="119"/>
      <c r="E417" s="119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</row>
    <row r="418" spans="2:15">
      <c r="B418" s="119"/>
      <c r="C418" s="119"/>
      <c r="D418" s="119"/>
      <c r="E418" s="119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</row>
    <row r="419" spans="2:15">
      <c r="B419" s="119"/>
      <c r="C419" s="119"/>
      <c r="D419" s="119"/>
      <c r="E419" s="119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</row>
    <row r="420" spans="2:15">
      <c r="B420" s="119"/>
      <c r="C420" s="119"/>
      <c r="D420" s="119"/>
      <c r="E420" s="119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</row>
    <row r="421" spans="2:15">
      <c r="B421" s="119"/>
      <c r="C421" s="119"/>
      <c r="D421" s="119"/>
      <c r="E421" s="119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</row>
    <row r="422" spans="2:15">
      <c r="B422" s="119"/>
      <c r="C422" s="119"/>
      <c r="D422" s="119"/>
      <c r="E422" s="119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</row>
    <row r="423" spans="2:15">
      <c r="B423" s="119"/>
      <c r="C423" s="119"/>
      <c r="D423" s="119"/>
      <c r="E423" s="119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</row>
    <row r="424" spans="2:15">
      <c r="B424" s="119"/>
      <c r="C424" s="119"/>
      <c r="D424" s="119"/>
      <c r="E424" s="119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</row>
    <row r="425" spans="2:15">
      <c r="B425" s="119"/>
      <c r="C425" s="119"/>
      <c r="D425" s="119"/>
      <c r="E425" s="119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</row>
    <row r="426" spans="2:15">
      <c r="B426" s="119"/>
      <c r="C426" s="119"/>
      <c r="D426" s="119"/>
      <c r="E426" s="119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</row>
    <row r="427" spans="2:15">
      <c r="B427" s="119"/>
      <c r="C427" s="119"/>
      <c r="D427" s="119"/>
      <c r="E427" s="119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</row>
    <row r="428" spans="2:15">
      <c r="B428" s="119"/>
      <c r="C428" s="119"/>
      <c r="D428" s="119"/>
      <c r="E428" s="119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</row>
    <row r="429" spans="2:15">
      <c r="B429" s="119"/>
      <c r="C429" s="119"/>
      <c r="D429" s="119"/>
      <c r="E429" s="119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</row>
    <row r="430" spans="2:15">
      <c r="B430" s="119"/>
      <c r="C430" s="119"/>
      <c r="D430" s="119"/>
      <c r="E430" s="119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</row>
    <row r="431" spans="2:15">
      <c r="B431" s="119"/>
      <c r="C431" s="119"/>
      <c r="D431" s="119"/>
      <c r="E431" s="119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</row>
    <row r="432" spans="2:15">
      <c r="B432" s="119"/>
      <c r="C432" s="119"/>
      <c r="D432" s="119"/>
      <c r="E432" s="119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</row>
    <row r="433" spans="2:15">
      <c r="B433" s="119"/>
      <c r="C433" s="119"/>
      <c r="D433" s="119"/>
      <c r="E433" s="119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</row>
    <row r="434" spans="2:15">
      <c r="B434" s="119"/>
      <c r="C434" s="119"/>
      <c r="D434" s="119"/>
      <c r="E434" s="119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</row>
    <row r="435" spans="2:15">
      <c r="B435" s="119"/>
      <c r="C435" s="119"/>
      <c r="D435" s="119"/>
      <c r="E435" s="119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</row>
    <row r="436" spans="2:15">
      <c r="B436" s="119"/>
      <c r="C436" s="119"/>
      <c r="D436" s="119"/>
      <c r="E436" s="119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</row>
    <row r="437" spans="2:15">
      <c r="B437" s="119"/>
      <c r="C437" s="119"/>
      <c r="D437" s="119"/>
      <c r="E437" s="119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</row>
    <row r="438" spans="2:15">
      <c r="B438" s="119"/>
      <c r="C438" s="119"/>
      <c r="D438" s="119"/>
      <c r="E438" s="119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</row>
    <row r="439" spans="2:15">
      <c r="B439" s="119"/>
      <c r="C439" s="119"/>
      <c r="D439" s="119"/>
      <c r="E439" s="119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</row>
    <row r="440" spans="2:15">
      <c r="B440" s="119"/>
      <c r="C440" s="119"/>
      <c r="D440" s="119"/>
      <c r="E440" s="119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</row>
    <row r="441" spans="2:15">
      <c r="B441" s="119"/>
      <c r="C441" s="119"/>
      <c r="D441" s="119"/>
      <c r="E441" s="119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</row>
    <row r="442" spans="2:15">
      <c r="B442" s="119"/>
      <c r="C442" s="119"/>
      <c r="D442" s="119"/>
      <c r="E442" s="119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</row>
    <row r="443" spans="2:15">
      <c r="B443" s="119"/>
      <c r="C443" s="119"/>
      <c r="D443" s="119"/>
      <c r="E443" s="119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</row>
    <row r="444" spans="2:15">
      <c r="B444" s="119"/>
      <c r="C444" s="119"/>
      <c r="D444" s="119"/>
      <c r="E444" s="119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</row>
    <row r="445" spans="2:15">
      <c r="B445" s="119"/>
      <c r="C445" s="119"/>
      <c r="D445" s="119"/>
      <c r="E445" s="119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</row>
    <row r="446" spans="2:15">
      <c r="B446" s="119"/>
      <c r="C446" s="119"/>
      <c r="D446" s="119"/>
      <c r="E446" s="119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</row>
    <row r="447" spans="2:15">
      <c r="B447" s="119"/>
      <c r="C447" s="119"/>
      <c r="D447" s="119"/>
      <c r="E447" s="119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</row>
    <row r="448" spans="2:15">
      <c r="B448" s="119"/>
      <c r="C448" s="119"/>
      <c r="D448" s="119"/>
      <c r="E448" s="119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</row>
    <row r="449" spans="2:15">
      <c r="B449" s="119"/>
      <c r="C449" s="119"/>
      <c r="D449" s="119"/>
      <c r="E449" s="119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</row>
    <row r="450" spans="2:15">
      <c r="B450" s="119"/>
      <c r="C450" s="119"/>
      <c r="D450" s="119"/>
      <c r="E450" s="119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</row>
    <row r="451" spans="2:15">
      <c r="B451" s="119"/>
      <c r="C451" s="119"/>
      <c r="D451" s="119"/>
      <c r="E451" s="119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</row>
    <row r="452" spans="2:15">
      <c r="B452" s="119"/>
      <c r="C452" s="119"/>
      <c r="D452" s="119"/>
      <c r="E452" s="119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</row>
    <row r="453" spans="2:15">
      <c r="B453" s="119"/>
      <c r="C453" s="119"/>
      <c r="D453" s="119"/>
      <c r="E453" s="119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</row>
    <row r="454" spans="2:15">
      <c r="B454" s="119"/>
      <c r="C454" s="119"/>
      <c r="D454" s="119"/>
      <c r="E454" s="119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</row>
    <row r="455" spans="2:15">
      <c r="B455" s="119"/>
      <c r="C455" s="119"/>
      <c r="D455" s="119"/>
      <c r="E455" s="119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</row>
    <row r="456" spans="2:15">
      <c r="B456" s="119"/>
      <c r="C456" s="119"/>
      <c r="D456" s="119"/>
      <c r="E456" s="119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</row>
    <row r="457" spans="2:15">
      <c r="B457" s="119"/>
      <c r="C457" s="119"/>
      <c r="D457" s="119"/>
      <c r="E457" s="119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</row>
    <row r="458" spans="2:15">
      <c r="B458" s="119"/>
      <c r="C458" s="119"/>
      <c r="D458" s="119"/>
      <c r="E458" s="119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</row>
    <row r="459" spans="2:15">
      <c r="B459" s="119"/>
      <c r="C459" s="119"/>
      <c r="D459" s="119"/>
      <c r="E459" s="119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2:15">
      <c r="B460" s="119"/>
      <c r="C460" s="119"/>
      <c r="D460" s="119"/>
      <c r="E460" s="119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2:15">
      <c r="B461" s="119"/>
      <c r="C461" s="119"/>
      <c r="D461" s="119"/>
      <c r="E461" s="119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2:15">
      <c r="B462" s="119"/>
      <c r="C462" s="119"/>
      <c r="D462" s="119"/>
      <c r="E462" s="119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2:15">
      <c r="B463" s="119"/>
      <c r="C463" s="119"/>
      <c r="D463" s="119"/>
      <c r="E463" s="119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2:15">
      <c r="B464" s="119"/>
      <c r="C464" s="119"/>
      <c r="D464" s="119"/>
      <c r="E464" s="119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2:15">
      <c r="B465" s="119"/>
      <c r="C465" s="119"/>
      <c r="D465" s="119"/>
      <c r="E465" s="119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2:15">
      <c r="B466" s="119"/>
      <c r="C466" s="119"/>
      <c r="D466" s="119"/>
      <c r="E466" s="119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2:15">
      <c r="B467" s="119"/>
      <c r="C467" s="119"/>
      <c r="D467" s="119"/>
      <c r="E467" s="119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2:15">
      <c r="B468" s="119"/>
      <c r="C468" s="119"/>
      <c r="D468" s="119"/>
      <c r="E468" s="119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2:15">
      <c r="B469" s="119"/>
      <c r="C469" s="119"/>
      <c r="D469" s="119"/>
      <c r="E469" s="119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2:15">
      <c r="B470" s="119"/>
      <c r="C470" s="119"/>
      <c r="D470" s="119"/>
      <c r="E470" s="119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2:15">
      <c r="B471" s="119"/>
      <c r="C471" s="119"/>
      <c r="D471" s="119"/>
      <c r="E471" s="119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2:15">
      <c r="B472" s="119"/>
      <c r="C472" s="119"/>
      <c r="D472" s="119"/>
      <c r="E472" s="119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  <row r="473" spans="2:15">
      <c r="B473" s="119"/>
      <c r="C473" s="119"/>
      <c r="D473" s="119"/>
      <c r="E473" s="119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</row>
    <row r="474" spans="2:15">
      <c r="B474" s="119"/>
      <c r="C474" s="119"/>
      <c r="D474" s="119"/>
      <c r="E474" s="119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</row>
    <row r="475" spans="2:15">
      <c r="B475" s="119"/>
      <c r="C475" s="119"/>
      <c r="D475" s="119"/>
      <c r="E475" s="119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</row>
    <row r="476" spans="2:15">
      <c r="B476" s="119"/>
      <c r="C476" s="119"/>
      <c r="D476" s="119"/>
      <c r="E476" s="119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</row>
    <row r="477" spans="2:15">
      <c r="B477" s="119"/>
      <c r="C477" s="119"/>
      <c r="D477" s="119"/>
      <c r="E477" s="119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</row>
    <row r="478" spans="2:15">
      <c r="B478" s="119"/>
      <c r="C478" s="119"/>
      <c r="D478" s="119"/>
      <c r="E478" s="119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</row>
    <row r="479" spans="2:15">
      <c r="B479" s="119"/>
      <c r="C479" s="119"/>
      <c r="D479" s="119"/>
      <c r="E479" s="119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</row>
    <row r="480" spans="2:15">
      <c r="B480" s="119"/>
      <c r="C480" s="119"/>
      <c r="D480" s="119"/>
      <c r="E480" s="119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</row>
    <row r="481" spans="2:15">
      <c r="B481" s="119"/>
      <c r="C481" s="119"/>
      <c r="D481" s="119"/>
      <c r="E481" s="119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</row>
    <row r="482" spans="2:15">
      <c r="B482" s="119"/>
      <c r="C482" s="119"/>
      <c r="D482" s="119"/>
      <c r="E482" s="119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</row>
    <row r="483" spans="2:15">
      <c r="B483" s="119"/>
      <c r="C483" s="119"/>
      <c r="D483" s="119"/>
      <c r="E483" s="119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</row>
    <row r="484" spans="2:15">
      <c r="B484" s="119"/>
      <c r="C484" s="119"/>
      <c r="D484" s="119"/>
      <c r="E484" s="119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</row>
    <row r="485" spans="2:15">
      <c r="B485" s="119"/>
      <c r="C485" s="119"/>
      <c r="D485" s="119"/>
      <c r="E485" s="119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</row>
    <row r="486" spans="2:15">
      <c r="B486" s="119"/>
      <c r="C486" s="119"/>
      <c r="D486" s="119"/>
      <c r="E486" s="119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</row>
    <row r="487" spans="2:15">
      <c r="B487" s="119"/>
      <c r="C487" s="119"/>
      <c r="D487" s="119"/>
      <c r="E487" s="119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</row>
    <row r="488" spans="2:15">
      <c r="B488" s="119"/>
      <c r="C488" s="119"/>
      <c r="D488" s="119"/>
      <c r="E488" s="119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</row>
    <row r="489" spans="2:15">
      <c r="B489" s="119"/>
      <c r="C489" s="119"/>
      <c r="D489" s="119"/>
      <c r="E489" s="119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</row>
    <row r="490" spans="2:15">
      <c r="B490" s="119"/>
      <c r="C490" s="119"/>
      <c r="D490" s="119"/>
      <c r="E490" s="119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</row>
    <row r="491" spans="2:15">
      <c r="B491" s="119"/>
      <c r="C491" s="119"/>
      <c r="D491" s="119"/>
      <c r="E491" s="119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</row>
    <row r="492" spans="2:15">
      <c r="B492" s="119"/>
      <c r="C492" s="119"/>
      <c r="D492" s="119"/>
      <c r="E492" s="119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</row>
    <row r="493" spans="2:15">
      <c r="B493" s="119"/>
      <c r="C493" s="119"/>
      <c r="D493" s="119"/>
      <c r="E493" s="119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</row>
    <row r="494" spans="2:15">
      <c r="B494" s="119"/>
      <c r="C494" s="119"/>
      <c r="D494" s="119"/>
      <c r="E494" s="119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</row>
    <row r="495" spans="2:15">
      <c r="B495" s="119"/>
      <c r="C495" s="119"/>
      <c r="D495" s="119"/>
      <c r="E495" s="119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</row>
    <row r="496" spans="2:15">
      <c r="B496" s="119"/>
      <c r="C496" s="119"/>
      <c r="D496" s="119"/>
      <c r="E496" s="119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</row>
    <row r="497" spans="2:15">
      <c r="B497" s="119"/>
      <c r="C497" s="119"/>
      <c r="D497" s="119"/>
      <c r="E497" s="119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</row>
    <row r="498" spans="2:15">
      <c r="B498" s="119"/>
      <c r="C498" s="119"/>
      <c r="D498" s="119"/>
      <c r="E498" s="119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</row>
    <row r="499" spans="2:15">
      <c r="B499" s="119"/>
      <c r="C499" s="119"/>
      <c r="D499" s="119"/>
      <c r="E499" s="119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</row>
    <row r="500" spans="2:15">
      <c r="B500" s="119"/>
      <c r="C500" s="119"/>
      <c r="D500" s="119"/>
      <c r="E500" s="119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</row>
    <row r="501" spans="2:15">
      <c r="B501" s="119"/>
      <c r="C501" s="119"/>
      <c r="D501" s="119"/>
      <c r="E501" s="119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>
      <c r="B502" s="119"/>
      <c r="C502" s="119"/>
      <c r="D502" s="119"/>
      <c r="E502" s="119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>
      <c r="B503" s="119"/>
      <c r="C503" s="119"/>
      <c r="D503" s="119"/>
      <c r="E503" s="119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>
      <c r="B504" s="119"/>
      <c r="C504" s="119"/>
      <c r="D504" s="119"/>
      <c r="E504" s="119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>
      <c r="B505" s="119"/>
      <c r="C505" s="119"/>
      <c r="D505" s="119"/>
      <c r="E505" s="119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>
      <c r="B506" s="119"/>
      <c r="C506" s="119"/>
      <c r="D506" s="119"/>
      <c r="E506" s="119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>
      <c r="B507" s="119"/>
      <c r="C507" s="119"/>
      <c r="D507" s="119"/>
      <c r="E507" s="119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>
      <c r="B508" s="119"/>
      <c r="C508" s="119"/>
      <c r="D508" s="119"/>
      <c r="E508" s="119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>
      <c r="B509" s="119"/>
      <c r="C509" s="119"/>
      <c r="D509" s="119"/>
      <c r="E509" s="119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>
      <c r="B510" s="119"/>
      <c r="C510" s="119"/>
      <c r="D510" s="119"/>
      <c r="E510" s="119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>
      <c r="B511" s="119"/>
      <c r="C511" s="119"/>
      <c r="D511" s="119"/>
      <c r="E511" s="119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>
      <c r="B512" s="119"/>
      <c r="C512" s="119"/>
      <c r="D512" s="119"/>
      <c r="E512" s="119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>
      <c r="B513" s="119"/>
      <c r="C513" s="119"/>
      <c r="D513" s="119"/>
      <c r="E513" s="119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>
      <c r="B514" s="119"/>
      <c r="C514" s="119"/>
      <c r="D514" s="119"/>
      <c r="E514" s="119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>
      <c r="B515" s="119"/>
      <c r="C515" s="119"/>
      <c r="D515" s="119"/>
      <c r="E515" s="119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>
      <c r="B516" s="119"/>
      <c r="C516" s="119"/>
      <c r="D516" s="119"/>
      <c r="E516" s="119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>
      <c r="B517" s="119"/>
      <c r="C517" s="119"/>
      <c r="D517" s="119"/>
      <c r="E517" s="119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>
      <c r="B518" s="119"/>
      <c r="C518" s="119"/>
      <c r="D518" s="119"/>
      <c r="E518" s="119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>
      <c r="B519" s="119"/>
      <c r="C519" s="119"/>
      <c r="D519" s="119"/>
      <c r="E519" s="119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>
      <c r="B520" s="119"/>
      <c r="C520" s="119"/>
      <c r="D520" s="119"/>
      <c r="E520" s="119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>
      <c r="B521" s="119"/>
      <c r="C521" s="119"/>
      <c r="D521" s="119"/>
      <c r="E521" s="119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>
      <c r="B522" s="119"/>
      <c r="C522" s="119"/>
      <c r="D522" s="119"/>
      <c r="E522" s="119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>
      <c r="B523" s="119"/>
      <c r="C523" s="119"/>
      <c r="D523" s="119"/>
      <c r="E523" s="119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>
      <c r="B524" s="119"/>
      <c r="C524" s="119"/>
      <c r="D524" s="119"/>
      <c r="E524" s="119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>
      <c r="B525" s="119"/>
      <c r="C525" s="119"/>
      <c r="D525" s="119"/>
      <c r="E525" s="119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3 B25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2.855468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206</v>
      </c>
    </row>
    <row r="2" spans="2:12">
      <c r="B2" s="46" t="s">
        <v>134</v>
      </c>
      <c r="C2" s="67" t="s">
        <v>207</v>
      </c>
    </row>
    <row r="3" spans="2:12">
      <c r="B3" s="46" t="s">
        <v>136</v>
      </c>
      <c r="C3" s="67" t="s">
        <v>208</v>
      </c>
    </row>
    <row r="4" spans="2:12">
      <c r="B4" s="46" t="s">
        <v>137</v>
      </c>
      <c r="C4" s="67">
        <v>12148</v>
      </c>
    </row>
    <row r="6" spans="2:12" ht="26.25" customHeight="1">
      <c r="B6" s="148" t="s">
        <v>159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87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1" t="s">
        <v>109</v>
      </c>
      <c r="C8" s="29" t="s">
        <v>43</v>
      </c>
      <c r="D8" s="29" t="s">
        <v>112</v>
      </c>
      <c r="E8" s="29" t="s">
        <v>61</v>
      </c>
      <c r="F8" s="29" t="s">
        <v>96</v>
      </c>
      <c r="G8" s="29" t="s">
        <v>184</v>
      </c>
      <c r="H8" s="29" t="s">
        <v>183</v>
      </c>
      <c r="I8" s="29" t="s">
        <v>57</v>
      </c>
      <c r="J8" s="29" t="s">
        <v>54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191</v>
      </c>
      <c r="H9" s="15"/>
      <c r="I9" s="15" t="s">
        <v>187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24" t="s">
        <v>1690</v>
      </c>
      <c r="C11" s="88"/>
      <c r="D11" s="88"/>
      <c r="E11" s="88"/>
      <c r="F11" s="88"/>
      <c r="G11" s="88"/>
      <c r="H11" s="88"/>
      <c r="I11" s="125">
        <v>0</v>
      </c>
      <c r="J11" s="88"/>
      <c r="K11" s="126">
        <v>0</v>
      </c>
      <c r="L11" s="126">
        <v>0</v>
      </c>
    </row>
    <row r="12" spans="2:12" s="4" customFormat="1" ht="18" customHeight="1">
      <c r="B12" s="127" t="s">
        <v>199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7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7" t="s">
        <v>182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7" t="s">
        <v>190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9"/>
      <c r="C111" s="119"/>
      <c r="D111" s="120"/>
      <c r="E111" s="120"/>
      <c r="F111" s="120"/>
      <c r="G111" s="120"/>
      <c r="H111" s="120"/>
      <c r="I111" s="120"/>
      <c r="J111" s="120"/>
      <c r="K111" s="120"/>
      <c r="L111" s="120"/>
    </row>
    <row r="112" spans="2:12">
      <c r="B112" s="119"/>
      <c r="C112" s="119"/>
      <c r="D112" s="120"/>
      <c r="E112" s="120"/>
      <c r="F112" s="120"/>
      <c r="G112" s="120"/>
      <c r="H112" s="120"/>
      <c r="I112" s="120"/>
      <c r="J112" s="120"/>
      <c r="K112" s="120"/>
      <c r="L112" s="120"/>
    </row>
    <row r="113" spans="2:12">
      <c r="B113" s="119"/>
      <c r="C113" s="119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2:12">
      <c r="B114" s="119"/>
      <c r="C114" s="119"/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2:12">
      <c r="B115" s="119"/>
      <c r="C115" s="119"/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2:12">
      <c r="B116" s="119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</row>
    <row r="117" spans="2:12">
      <c r="B117" s="119"/>
      <c r="C117" s="119"/>
      <c r="D117" s="120"/>
      <c r="E117" s="120"/>
      <c r="F117" s="120"/>
      <c r="G117" s="120"/>
      <c r="H117" s="120"/>
      <c r="I117" s="120"/>
      <c r="J117" s="120"/>
      <c r="K117" s="120"/>
      <c r="L117" s="120"/>
    </row>
    <row r="118" spans="2:12">
      <c r="B118" s="119"/>
      <c r="C118" s="119"/>
      <c r="D118" s="120"/>
      <c r="E118" s="120"/>
      <c r="F118" s="120"/>
      <c r="G118" s="120"/>
      <c r="H118" s="120"/>
      <c r="I118" s="120"/>
      <c r="J118" s="120"/>
      <c r="K118" s="120"/>
      <c r="L118" s="120"/>
    </row>
    <row r="119" spans="2:12">
      <c r="B119" s="119"/>
      <c r="C119" s="119"/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2:12">
      <c r="B120" s="119"/>
      <c r="C120" s="119"/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2:12">
      <c r="B121" s="119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2:12">
      <c r="B122" s="119"/>
      <c r="C122" s="119"/>
      <c r="D122" s="120"/>
      <c r="E122" s="120"/>
      <c r="F122" s="120"/>
      <c r="G122" s="120"/>
      <c r="H122" s="120"/>
      <c r="I122" s="120"/>
      <c r="J122" s="120"/>
      <c r="K122" s="120"/>
      <c r="L122" s="120"/>
    </row>
    <row r="123" spans="2:12">
      <c r="B123" s="119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2:12">
      <c r="B124" s="119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</row>
    <row r="125" spans="2:12">
      <c r="B125" s="119"/>
      <c r="C125" s="119"/>
      <c r="D125" s="120"/>
      <c r="E125" s="120"/>
      <c r="F125" s="120"/>
      <c r="G125" s="120"/>
      <c r="H125" s="120"/>
      <c r="I125" s="120"/>
      <c r="J125" s="120"/>
      <c r="K125" s="120"/>
      <c r="L125" s="120"/>
    </row>
    <row r="126" spans="2:12">
      <c r="B126" s="119"/>
      <c r="C126" s="119"/>
      <c r="D126" s="120"/>
      <c r="E126" s="120"/>
      <c r="F126" s="120"/>
      <c r="G126" s="120"/>
      <c r="H126" s="120"/>
      <c r="I126" s="120"/>
      <c r="J126" s="120"/>
      <c r="K126" s="120"/>
      <c r="L126" s="120"/>
    </row>
    <row r="127" spans="2:12">
      <c r="B127" s="119"/>
      <c r="C127" s="119"/>
      <c r="D127" s="120"/>
      <c r="E127" s="120"/>
      <c r="F127" s="120"/>
      <c r="G127" s="120"/>
      <c r="H127" s="120"/>
      <c r="I127" s="120"/>
      <c r="J127" s="120"/>
      <c r="K127" s="120"/>
      <c r="L127" s="120"/>
    </row>
    <row r="128" spans="2:12">
      <c r="B128" s="119"/>
      <c r="C128" s="119"/>
      <c r="D128" s="120"/>
      <c r="E128" s="120"/>
      <c r="F128" s="120"/>
      <c r="G128" s="120"/>
      <c r="H128" s="120"/>
      <c r="I128" s="120"/>
      <c r="J128" s="120"/>
      <c r="K128" s="120"/>
      <c r="L128" s="120"/>
    </row>
    <row r="129" spans="2:12">
      <c r="B129" s="119"/>
      <c r="C129" s="119"/>
      <c r="D129" s="120"/>
      <c r="E129" s="120"/>
      <c r="F129" s="120"/>
      <c r="G129" s="120"/>
      <c r="H129" s="120"/>
      <c r="I129" s="120"/>
      <c r="J129" s="120"/>
      <c r="K129" s="120"/>
      <c r="L129" s="120"/>
    </row>
    <row r="130" spans="2:12">
      <c r="B130" s="119"/>
      <c r="C130" s="119"/>
      <c r="D130" s="120"/>
      <c r="E130" s="120"/>
      <c r="F130" s="120"/>
      <c r="G130" s="120"/>
      <c r="H130" s="120"/>
      <c r="I130" s="120"/>
      <c r="J130" s="120"/>
      <c r="K130" s="120"/>
      <c r="L130" s="120"/>
    </row>
    <row r="131" spans="2:12">
      <c r="B131" s="119"/>
      <c r="C131" s="119"/>
      <c r="D131" s="120"/>
      <c r="E131" s="120"/>
      <c r="F131" s="120"/>
      <c r="G131" s="120"/>
      <c r="H131" s="120"/>
      <c r="I131" s="120"/>
      <c r="J131" s="120"/>
      <c r="K131" s="120"/>
      <c r="L131" s="120"/>
    </row>
    <row r="132" spans="2:12">
      <c r="B132" s="119"/>
      <c r="C132" s="119"/>
      <c r="D132" s="120"/>
      <c r="E132" s="120"/>
      <c r="F132" s="120"/>
      <c r="G132" s="120"/>
      <c r="H132" s="120"/>
      <c r="I132" s="120"/>
      <c r="J132" s="120"/>
      <c r="K132" s="120"/>
      <c r="L132" s="120"/>
    </row>
    <row r="133" spans="2:12">
      <c r="B133" s="119"/>
      <c r="C133" s="119"/>
      <c r="D133" s="120"/>
      <c r="E133" s="120"/>
      <c r="F133" s="120"/>
      <c r="G133" s="120"/>
      <c r="H133" s="120"/>
      <c r="I133" s="120"/>
      <c r="J133" s="120"/>
      <c r="K133" s="120"/>
      <c r="L133" s="120"/>
    </row>
    <row r="134" spans="2:12">
      <c r="B134" s="119"/>
      <c r="C134" s="119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2:12">
      <c r="B135" s="119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2:12">
      <c r="B136" s="119"/>
      <c r="C136" s="119"/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2:12">
      <c r="B137" s="119"/>
      <c r="C137" s="119"/>
      <c r="D137" s="120"/>
      <c r="E137" s="120"/>
      <c r="F137" s="120"/>
      <c r="G137" s="120"/>
      <c r="H137" s="120"/>
      <c r="I137" s="120"/>
      <c r="J137" s="120"/>
      <c r="K137" s="120"/>
      <c r="L137" s="120"/>
    </row>
    <row r="138" spans="2:12">
      <c r="B138" s="119"/>
      <c r="C138" s="119"/>
      <c r="D138" s="120"/>
      <c r="E138" s="120"/>
      <c r="F138" s="120"/>
      <c r="G138" s="120"/>
      <c r="H138" s="120"/>
      <c r="I138" s="120"/>
      <c r="J138" s="120"/>
      <c r="K138" s="120"/>
      <c r="L138" s="120"/>
    </row>
    <row r="139" spans="2:12">
      <c r="B139" s="119"/>
      <c r="C139" s="119"/>
      <c r="D139" s="120"/>
      <c r="E139" s="120"/>
      <c r="F139" s="120"/>
      <c r="G139" s="120"/>
      <c r="H139" s="120"/>
      <c r="I139" s="120"/>
      <c r="J139" s="120"/>
      <c r="K139" s="120"/>
      <c r="L139" s="120"/>
    </row>
    <row r="140" spans="2:12">
      <c r="B140" s="119"/>
      <c r="C140" s="119"/>
      <c r="D140" s="120"/>
      <c r="E140" s="120"/>
      <c r="F140" s="120"/>
      <c r="G140" s="120"/>
      <c r="H140" s="120"/>
      <c r="I140" s="120"/>
      <c r="J140" s="120"/>
      <c r="K140" s="120"/>
      <c r="L140" s="120"/>
    </row>
    <row r="141" spans="2:12">
      <c r="B141" s="119"/>
      <c r="C141" s="119"/>
      <c r="D141" s="120"/>
      <c r="E141" s="120"/>
      <c r="F141" s="120"/>
      <c r="G141" s="120"/>
      <c r="H141" s="120"/>
      <c r="I141" s="120"/>
      <c r="J141" s="120"/>
      <c r="K141" s="120"/>
      <c r="L141" s="120"/>
    </row>
    <row r="142" spans="2:12">
      <c r="B142" s="119"/>
      <c r="C142" s="119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2:12">
      <c r="B143" s="119"/>
      <c r="C143" s="119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2:12">
      <c r="B144" s="119"/>
      <c r="C144" s="119"/>
      <c r="D144" s="120"/>
      <c r="E144" s="120"/>
      <c r="F144" s="120"/>
      <c r="G144" s="120"/>
      <c r="H144" s="120"/>
      <c r="I144" s="120"/>
      <c r="J144" s="120"/>
      <c r="K144" s="120"/>
      <c r="L144" s="120"/>
    </row>
    <row r="145" spans="2:12">
      <c r="B145" s="119"/>
      <c r="C145" s="119"/>
      <c r="D145" s="120"/>
      <c r="E145" s="120"/>
      <c r="F145" s="120"/>
      <c r="G145" s="120"/>
      <c r="H145" s="120"/>
      <c r="I145" s="120"/>
      <c r="J145" s="120"/>
      <c r="K145" s="120"/>
      <c r="L145" s="120"/>
    </row>
    <row r="146" spans="2:12">
      <c r="B146" s="119"/>
      <c r="C146" s="119"/>
      <c r="D146" s="120"/>
      <c r="E146" s="120"/>
      <c r="F146" s="120"/>
      <c r="G146" s="120"/>
      <c r="H146" s="120"/>
      <c r="I146" s="120"/>
      <c r="J146" s="120"/>
      <c r="K146" s="120"/>
      <c r="L146" s="120"/>
    </row>
    <row r="147" spans="2:12">
      <c r="B147" s="119"/>
      <c r="C147" s="119"/>
      <c r="D147" s="120"/>
      <c r="E147" s="120"/>
      <c r="F147" s="120"/>
      <c r="G147" s="120"/>
      <c r="H147" s="120"/>
      <c r="I147" s="120"/>
      <c r="J147" s="120"/>
      <c r="K147" s="120"/>
      <c r="L147" s="120"/>
    </row>
    <row r="148" spans="2:12">
      <c r="B148" s="119"/>
      <c r="C148" s="119"/>
      <c r="D148" s="120"/>
      <c r="E148" s="120"/>
      <c r="F148" s="120"/>
      <c r="G148" s="120"/>
      <c r="H148" s="120"/>
      <c r="I148" s="120"/>
      <c r="J148" s="120"/>
      <c r="K148" s="120"/>
      <c r="L148" s="120"/>
    </row>
    <row r="149" spans="2:12">
      <c r="B149" s="119"/>
      <c r="C149" s="119"/>
      <c r="D149" s="120"/>
      <c r="E149" s="120"/>
      <c r="F149" s="120"/>
      <c r="G149" s="120"/>
      <c r="H149" s="120"/>
      <c r="I149" s="120"/>
      <c r="J149" s="120"/>
      <c r="K149" s="120"/>
      <c r="L149" s="120"/>
    </row>
    <row r="150" spans="2:12">
      <c r="B150" s="119"/>
      <c r="C150" s="119"/>
      <c r="D150" s="120"/>
      <c r="E150" s="120"/>
      <c r="F150" s="120"/>
      <c r="G150" s="120"/>
      <c r="H150" s="120"/>
      <c r="I150" s="120"/>
      <c r="J150" s="120"/>
      <c r="K150" s="120"/>
      <c r="L150" s="120"/>
    </row>
    <row r="151" spans="2:12">
      <c r="B151" s="119"/>
      <c r="C151" s="119"/>
      <c r="D151" s="120"/>
      <c r="E151" s="120"/>
      <c r="F151" s="120"/>
      <c r="G151" s="120"/>
      <c r="H151" s="120"/>
      <c r="I151" s="120"/>
      <c r="J151" s="120"/>
      <c r="K151" s="120"/>
      <c r="L151" s="120"/>
    </row>
    <row r="152" spans="2:12">
      <c r="B152" s="119"/>
      <c r="C152" s="119"/>
      <c r="D152" s="120"/>
      <c r="E152" s="120"/>
      <c r="F152" s="120"/>
      <c r="G152" s="120"/>
      <c r="H152" s="120"/>
      <c r="I152" s="120"/>
      <c r="J152" s="120"/>
      <c r="K152" s="120"/>
      <c r="L152" s="120"/>
    </row>
    <row r="153" spans="2:12">
      <c r="B153" s="119"/>
      <c r="C153" s="119"/>
      <c r="D153" s="120"/>
      <c r="E153" s="120"/>
      <c r="F153" s="120"/>
      <c r="G153" s="120"/>
      <c r="H153" s="120"/>
      <c r="I153" s="120"/>
      <c r="J153" s="120"/>
      <c r="K153" s="120"/>
      <c r="L153" s="120"/>
    </row>
    <row r="154" spans="2:12">
      <c r="B154" s="119"/>
      <c r="C154" s="119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2:12">
      <c r="B155" s="119"/>
      <c r="C155" s="119"/>
      <c r="D155" s="120"/>
      <c r="E155" s="120"/>
      <c r="F155" s="120"/>
      <c r="G155" s="120"/>
      <c r="H155" s="120"/>
      <c r="I155" s="120"/>
      <c r="J155" s="120"/>
      <c r="K155" s="120"/>
      <c r="L155" s="120"/>
    </row>
    <row r="156" spans="2:12">
      <c r="B156" s="119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</row>
    <row r="157" spans="2:12">
      <c r="B157" s="119"/>
      <c r="C157" s="119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2:12">
      <c r="B158" s="119"/>
      <c r="C158" s="119"/>
      <c r="D158" s="120"/>
      <c r="E158" s="120"/>
      <c r="F158" s="120"/>
      <c r="G158" s="120"/>
      <c r="H158" s="120"/>
      <c r="I158" s="120"/>
      <c r="J158" s="120"/>
      <c r="K158" s="120"/>
      <c r="L158" s="120"/>
    </row>
    <row r="159" spans="2:12">
      <c r="B159" s="119"/>
      <c r="C159" s="119"/>
      <c r="D159" s="120"/>
      <c r="E159" s="120"/>
      <c r="F159" s="120"/>
      <c r="G159" s="120"/>
      <c r="H159" s="120"/>
      <c r="I159" s="120"/>
      <c r="J159" s="120"/>
      <c r="K159" s="120"/>
      <c r="L159" s="120"/>
    </row>
    <row r="160" spans="2:12">
      <c r="B160" s="119"/>
      <c r="C160" s="119"/>
      <c r="D160" s="120"/>
      <c r="E160" s="120"/>
      <c r="F160" s="120"/>
      <c r="G160" s="120"/>
      <c r="H160" s="120"/>
      <c r="I160" s="120"/>
      <c r="J160" s="120"/>
      <c r="K160" s="120"/>
      <c r="L160" s="120"/>
    </row>
    <row r="161" spans="2:12">
      <c r="B161" s="119"/>
      <c r="C161" s="119"/>
      <c r="D161" s="120"/>
      <c r="E161" s="120"/>
      <c r="F161" s="120"/>
      <c r="G161" s="120"/>
      <c r="H161" s="120"/>
      <c r="I161" s="120"/>
      <c r="J161" s="120"/>
      <c r="K161" s="120"/>
      <c r="L161" s="120"/>
    </row>
    <row r="162" spans="2:12">
      <c r="B162" s="119"/>
      <c r="C162" s="119"/>
      <c r="D162" s="120"/>
      <c r="E162" s="120"/>
      <c r="F162" s="120"/>
      <c r="G162" s="120"/>
      <c r="H162" s="120"/>
      <c r="I162" s="120"/>
      <c r="J162" s="120"/>
      <c r="K162" s="120"/>
      <c r="L162" s="120"/>
    </row>
    <row r="163" spans="2:12">
      <c r="B163" s="119"/>
      <c r="C163" s="119"/>
      <c r="D163" s="120"/>
      <c r="E163" s="120"/>
      <c r="F163" s="120"/>
      <c r="G163" s="120"/>
      <c r="H163" s="120"/>
      <c r="I163" s="120"/>
      <c r="J163" s="120"/>
      <c r="K163" s="120"/>
      <c r="L163" s="120"/>
    </row>
    <row r="164" spans="2:12">
      <c r="B164" s="119"/>
      <c r="C164" s="119"/>
      <c r="D164" s="120"/>
      <c r="E164" s="120"/>
      <c r="F164" s="120"/>
      <c r="G164" s="120"/>
      <c r="H164" s="120"/>
      <c r="I164" s="120"/>
      <c r="J164" s="120"/>
      <c r="K164" s="120"/>
      <c r="L164" s="120"/>
    </row>
    <row r="165" spans="2:12">
      <c r="B165" s="119"/>
      <c r="C165" s="119"/>
      <c r="D165" s="120"/>
      <c r="E165" s="120"/>
      <c r="F165" s="120"/>
      <c r="G165" s="120"/>
      <c r="H165" s="120"/>
      <c r="I165" s="120"/>
      <c r="J165" s="120"/>
      <c r="K165" s="120"/>
      <c r="L165" s="120"/>
    </row>
    <row r="166" spans="2:12">
      <c r="B166" s="119"/>
      <c r="C166" s="119"/>
      <c r="D166" s="120"/>
      <c r="E166" s="120"/>
      <c r="F166" s="120"/>
      <c r="G166" s="120"/>
      <c r="H166" s="120"/>
      <c r="I166" s="120"/>
      <c r="J166" s="120"/>
      <c r="K166" s="120"/>
      <c r="L166" s="120"/>
    </row>
    <row r="167" spans="2:12">
      <c r="B167" s="119"/>
      <c r="C167" s="119"/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2:12">
      <c r="B168" s="119"/>
      <c r="C168" s="119"/>
      <c r="D168" s="120"/>
      <c r="E168" s="120"/>
      <c r="F168" s="120"/>
      <c r="G168" s="120"/>
      <c r="H168" s="120"/>
      <c r="I168" s="120"/>
      <c r="J168" s="120"/>
      <c r="K168" s="120"/>
      <c r="L168" s="120"/>
    </row>
    <row r="169" spans="2:12">
      <c r="B169" s="119"/>
      <c r="C169" s="119"/>
      <c r="D169" s="120"/>
      <c r="E169" s="120"/>
      <c r="F169" s="120"/>
      <c r="G169" s="120"/>
      <c r="H169" s="120"/>
      <c r="I169" s="120"/>
      <c r="J169" s="120"/>
      <c r="K169" s="120"/>
      <c r="L169" s="120"/>
    </row>
    <row r="170" spans="2:12">
      <c r="B170" s="119"/>
      <c r="C170" s="119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2:12">
      <c r="B171" s="119"/>
      <c r="C171" s="119"/>
      <c r="D171" s="120"/>
      <c r="E171" s="120"/>
      <c r="F171" s="120"/>
      <c r="G171" s="120"/>
      <c r="H171" s="120"/>
      <c r="I171" s="120"/>
      <c r="J171" s="120"/>
      <c r="K171" s="120"/>
      <c r="L171" s="120"/>
    </row>
    <row r="172" spans="2:12">
      <c r="B172" s="119"/>
      <c r="C172" s="119"/>
      <c r="D172" s="120"/>
      <c r="E172" s="120"/>
      <c r="F172" s="120"/>
      <c r="G172" s="120"/>
      <c r="H172" s="120"/>
      <c r="I172" s="120"/>
      <c r="J172" s="120"/>
      <c r="K172" s="120"/>
      <c r="L172" s="120"/>
    </row>
    <row r="173" spans="2:12">
      <c r="B173" s="119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2:12">
      <c r="B174" s="119"/>
      <c r="C174" s="119"/>
      <c r="D174" s="120"/>
      <c r="E174" s="120"/>
      <c r="F174" s="120"/>
      <c r="G174" s="120"/>
      <c r="H174" s="120"/>
      <c r="I174" s="120"/>
      <c r="J174" s="120"/>
      <c r="K174" s="120"/>
      <c r="L174" s="120"/>
    </row>
    <row r="175" spans="2:12">
      <c r="B175" s="119"/>
      <c r="C175" s="119"/>
      <c r="D175" s="120"/>
      <c r="E175" s="120"/>
      <c r="F175" s="120"/>
      <c r="G175" s="120"/>
      <c r="H175" s="120"/>
      <c r="I175" s="120"/>
      <c r="J175" s="120"/>
      <c r="K175" s="120"/>
      <c r="L175" s="120"/>
    </row>
    <row r="176" spans="2:12">
      <c r="B176" s="119"/>
      <c r="C176" s="119"/>
      <c r="D176" s="120"/>
      <c r="E176" s="120"/>
      <c r="F176" s="120"/>
      <c r="G176" s="120"/>
      <c r="H176" s="120"/>
      <c r="I176" s="120"/>
      <c r="J176" s="120"/>
      <c r="K176" s="120"/>
      <c r="L176" s="120"/>
    </row>
    <row r="177" spans="2:12">
      <c r="B177" s="119"/>
      <c r="C177" s="119"/>
      <c r="D177" s="120"/>
      <c r="E177" s="120"/>
      <c r="F177" s="120"/>
      <c r="G177" s="120"/>
      <c r="H177" s="120"/>
      <c r="I177" s="120"/>
      <c r="J177" s="120"/>
      <c r="K177" s="120"/>
      <c r="L177" s="120"/>
    </row>
    <row r="178" spans="2:12">
      <c r="B178" s="119"/>
      <c r="C178" s="119"/>
      <c r="D178" s="120"/>
      <c r="E178" s="120"/>
      <c r="F178" s="120"/>
      <c r="G178" s="120"/>
      <c r="H178" s="120"/>
      <c r="I178" s="120"/>
      <c r="J178" s="120"/>
      <c r="K178" s="120"/>
      <c r="L178" s="120"/>
    </row>
    <row r="179" spans="2:12">
      <c r="B179" s="119"/>
      <c r="C179" s="119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2:12">
      <c r="B180" s="119"/>
      <c r="C180" s="119"/>
      <c r="D180" s="120"/>
      <c r="E180" s="120"/>
      <c r="F180" s="120"/>
      <c r="G180" s="120"/>
      <c r="H180" s="120"/>
      <c r="I180" s="120"/>
      <c r="J180" s="120"/>
      <c r="K180" s="120"/>
      <c r="L180" s="120"/>
    </row>
    <row r="181" spans="2:12">
      <c r="B181" s="119"/>
      <c r="C181" s="119"/>
      <c r="D181" s="120"/>
      <c r="E181" s="120"/>
      <c r="F181" s="120"/>
      <c r="G181" s="120"/>
      <c r="H181" s="120"/>
      <c r="I181" s="120"/>
      <c r="J181" s="120"/>
      <c r="K181" s="120"/>
      <c r="L181" s="120"/>
    </row>
    <row r="182" spans="2:12">
      <c r="B182" s="119"/>
      <c r="C182" s="119"/>
      <c r="D182" s="120"/>
      <c r="E182" s="120"/>
      <c r="F182" s="120"/>
      <c r="G182" s="120"/>
      <c r="H182" s="120"/>
      <c r="I182" s="120"/>
      <c r="J182" s="120"/>
      <c r="K182" s="120"/>
      <c r="L182" s="120"/>
    </row>
    <row r="183" spans="2:12">
      <c r="B183" s="119"/>
      <c r="C183" s="119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2:12">
      <c r="B184" s="119"/>
      <c r="C184" s="119"/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2:12">
      <c r="B185" s="119"/>
      <c r="C185" s="119"/>
      <c r="D185" s="120"/>
      <c r="E185" s="120"/>
      <c r="F185" s="120"/>
      <c r="G185" s="120"/>
      <c r="H185" s="120"/>
      <c r="I185" s="120"/>
      <c r="J185" s="120"/>
      <c r="K185" s="120"/>
      <c r="L185" s="120"/>
    </row>
    <row r="186" spans="2:12">
      <c r="B186" s="119"/>
      <c r="C186" s="119"/>
      <c r="D186" s="120"/>
      <c r="E186" s="120"/>
      <c r="F186" s="120"/>
      <c r="G186" s="120"/>
      <c r="H186" s="120"/>
      <c r="I186" s="120"/>
      <c r="J186" s="120"/>
      <c r="K186" s="120"/>
      <c r="L186" s="120"/>
    </row>
    <row r="187" spans="2:12">
      <c r="B187" s="119"/>
      <c r="C187" s="119"/>
      <c r="D187" s="120"/>
      <c r="E187" s="120"/>
      <c r="F187" s="120"/>
      <c r="G187" s="120"/>
      <c r="H187" s="120"/>
      <c r="I187" s="120"/>
      <c r="J187" s="120"/>
      <c r="K187" s="120"/>
      <c r="L187" s="120"/>
    </row>
    <row r="188" spans="2:12">
      <c r="B188" s="119"/>
      <c r="C188" s="119"/>
      <c r="D188" s="120"/>
      <c r="E188" s="120"/>
      <c r="F188" s="120"/>
      <c r="G188" s="120"/>
      <c r="H188" s="120"/>
      <c r="I188" s="120"/>
      <c r="J188" s="120"/>
      <c r="K188" s="120"/>
      <c r="L188" s="120"/>
    </row>
    <row r="189" spans="2:12">
      <c r="B189" s="119"/>
      <c r="C189" s="119"/>
      <c r="D189" s="120"/>
      <c r="E189" s="120"/>
      <c r="F189" s="120"/>
      <c r="G189" s="120"/>
      <c r="H189" s="120"/>
      <c r="I189" s="120"/>
      <c r="J189" s="120"/>
      <c r="K189" s="120"/>
      <c r="L189" s="120"/>
    </row>
    <row r="190" spans="2:12">
      <c r="B190" s="119"/>
      <c r="C190" s="119"/>
      <c r="D190" s="120"/>
      <c r="E190" s="120"/>
      <c r="F190" s="120"/>
      <c r="G190" s="120"/>
      <c r="H190" s="120"/>
      <c r="I190" s="120"/>
      <c r="J190" s="120"/>
      <c r="K190" s="120"/>
      <c r="L190" s="120"/>
    </row>
    <row r="191" spans="2:12">
      <c r="B191" s="119"/>
      <c r="C191" s="119"/>
      <c r="D191" s="120"/>
      <c r="E191" s="120"/>
      <c r="F191" s="120"/>
      <c r="G191" s="120"/>
      <c r="H191" s="120"/>
      <c r="I191" s="120"/>
      <c r="J191" s="120"/>
      <c r="K191" s="120"/>
      <c r="L191" s="120"/>
    </row>
    <row r="192" spans="2:12">
      <c r="B192" s="119"/>
      <c r="C192" s="119"/>
      <c r="D192" s="120"/>
      <c r="E192" s="120"/>
      <c r="F192" s="120"/>
      <c r="G192" s="120"/>
      <c r="H192" s="120"/>
      <c r="I192" s="120"/>
      <c r="J192" s="120"/>
      <c r="K192" s="120"/>
      <c r="L192" s="120"/>
    </row>
    <row r="193" spans="2:12">
      <c r="B193" s="119"/>
      <c r="C193" s="119"/>
      <c r="D193" s="120"/>
      <c r="E193" s="120"/>
      <c r="F193" s="120"/>
      <c r="G193" s="120"/>
      <c r="H193" s="120"/>
      <c r="I193" s="120"/>
      <c r="J193" s="120"/>
      <c r="K193" s="120"/>
      <c r="L193" s="120"/>
    </row>
    <row r="194" spans="2:12">
      <c r="B194" s="119"/>
      <c r="C194" s="119"/>
      <c r="D194" s="120"/>
      <c r="E194" s="120"/>
      <c r="F194" s="120"/>
      <c r="G194" s="120"/>
      <c r="H194" s="120"/>
      <c r="I194" s="120"/>
      <c r="J194" s="120"/>
      <c r="K194" s="120"/>
      <c r="L194" s="120"/>
    </row>
    <row r="195" spans="2:12">
      <c r="B195" s="119"/>
      <c r="C195" s="119"/>
      <c r="D195" s="120"/>
      <c r="E195" s="120"/>
      <c r="F195" s="120"/>
      <c r="G195" s="120"/>
      <c r="H195" s="120"/>
      <c r="I195" s="120"/>
      <c r="J195" s="120"/>
      <c r="K195" s="120"/>
      <c r="L195" s="120"/>
    </row>
    <row r="196" spans="2:12">
      <c r="B196" s="119"/>
      <c r="C196" s="119"/>
      <c r="D196" s="120"/>
      <c r="E196" s="120"/>
      <c r="F196" s="120"/>
      <c r="G196" s="120"/>
      <c r="H196" s="120"/>
      <c r="I196" s="120"/>
      <c r="J196" s="120"/>
      <c r="K196" s="120"/>
      <c r="L196" s="120"/>
    </row>
    <row r="197" spans="2:12">
      <c r="B197" s="119"/>
      <c r="C197" s="119"/>
      <c r="D197" s="120"/>
      <c r="E197" s="120"/>
      <c r="F197" s="120"/>
      <c r="G197" s="120"/>
      <c r="H197" s="120"/>
      <c r="I197" s="120"/>
      <c r="J197" s="120"/>
      <c r="K197" s="120"/>
      <c r="L197" s="120"/>
    </row>
    <row r="198" spans="2:12">
      <c r="B198" s="119"/>
      <c r="C198" s="119"/>
      <c r="D198" s="120"/>
      <c r="E198" s="120"/>
      <c r="F198" s="120"/>
      <c r="G198" s="120"/>
      <c r="H198" s="120"/>
      <c r="I198" s="120"/>
      <c r="J198" s="120"/>
      <c r="K198" s="120"/>
      <c r="L198" s="120"/>
    </row>
    <row r="199" spans="2:12">
      <c r="B199" s="119"/>
      <c r="C199" s="119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2:12">
      <c r="B200" s="119"/>
      <c r="C200" s="119"/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2:12">
      <c r="B201" s="119"/>
      <c r="C201" s="119"/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2:12">
      <c r="B202" s="119"/>
      <c r="C202" s="119"/>
      <c r="D202" s="120"/>
      <c r="E202" s="120"/>
      <c r="F202" s="120"/>
      <c r="G202" s="120"/>
      <c r="H202" s="120"/>
      <c r="I202" s="120"/>
      <c r="J202" s="120"/>
      <c r="K202" s="120"/>
      <c r="L202" s="120"/>
    </row>
    <row r="203" spans="2:12">
      <c r="B203" s="119"/>
      <c r="C203" s="119"/>
      <c r="D203" s="120"/>
      <c r="E203" s="120"/>
      <c r="F203" s="120"/>
      <c r="G203" s="120"/>
      <c r="H203" s="120"/>
      <c r="I203" s="120"/>
      <c r="J203" s="120"/>
      <c r="K203" s="120"/>
      <c r="L203" s="120"/>
    </row>
    <row r="204" spans="2:12">
      <c r="B204" s="119"/>
      <c r="C204" s="119"/>
      <c r="D204" s="120"/>
      <c r="E204" s="120"/>
      <c r="F204" s="120"/>
      <c r="G204" s="120"/>
      <c r="H204" s="120"/>
      <c r="I204" s="120"/>
      <c r="J204" s="120"/>
      <c r="K204" s="120"/>
      <c r="L204" s="120"/>
    </row>
    <row r="205" spans="2:12">
      <c r="B205" s="119"/>
      <c r="C205" s="119"/>
      <c r="D205" s="120"/>
      <c r="E205" s="120"/>
      <c r="F205" s="120"/>
      <c r="G205" s="120"/>
      <c r="H205" s="120"/>
      <c r="I205" s="120"/>
      <c r="J205" s="120"/>
      <c r="K205" s="120"/>
      <c r="L205" s="120"/>
    </row>
    <row r="206" spans="2:12">
      <c r="B206" s="119"/>
      <c r="C206" s="119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2:12">
      <c r="B207" s="119"/>
      <c r="C207" s="119"/>
      <c r="D207" s="120"/>
      <c r="E207" s="120"/>
      <c r="F207" s="120"/>
      <c r="G207" s="120"/>
      <c r="H207" s="120"/>
      <c r="I207" s="120"/>
      <c r="J207" s="120"/>
      <c r="K207" s="120"/>
      <c r="L207" s="120"/>
    </row>
    <row r="208" spans="2:12">
      <c r="B208" s="119"/>
      <c r="C208" s="119"/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2:12">
      <c r="B209" s="119"/>
      <c r="C209" s="119"/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2:12">
      <c r="B210" s="119"/>
      <c r="C210" s="119"/>
      <c r="D210" s="120"/>
      <c r="E210" s="120"/>
      <c r="F210" s="120"/>
      <c r="G210" s="120"/>
      <c r="H210" s="120"/>
      <c r="I210" s="120"/>
      <c r="J210" s="120"/>
      <c r="K210" s="120"/>
      <c r="L210" s="120"/>
    </row>
    <row r="211" spans="2:12">
      <c r="B211" s="119"/>
      <c r="C211" s="119"/>
      <c r="D211" s="120"/>
      <c r="E211" s="120"/>
      <c r="F211" s="120"/>
      <c r="G211" s="120"/>
      <c r="H211" s="120"/>
      <c r="I211" s="120"/>
      <c r="J211" s="120"/>
      <c r="K211" s="120"/>
      <c r="L211" s="120"/>
    </row>
    <row r="212" spans="2:12">
      <c r="B212" s="119"/>
      <c r="C212" s="119"/>
      <c r="D212" s="120"/>
      <c r="E212" s="120"/>
      <c r="F212" s="120"/>
      <c r="G212" s="120"/>
      <c r="H212" s="120"/>
      <c r="I212" s="120"/>
      <c r="J212" s="120"/>
      <c r="K212" s="120"/>
      <c r="L212" s="120"/>
    </row>
    <row r="213" spans="2:12">
      <c r="B213" s="119"/>
      <c r="C213" s="119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2:12">
      <c r="B214" s="119"/>
      <c r="C214" s="119"/>
      <c r="D214" s="120"/>
      <c r="E214" s="120"/>
      <c r="F214" s="120"/>
      <c r="G214" s="120"/>
      <c r="H214" s="120"/>
      <c r="I214" s="120"/>
      <c r="J214" s="120"/>
      <c r="K214" s="120"/>
      <c r="L214" s="120"/>
    </row>
    <row r="215" spans="2:12">
      <c r="B215" s="119"/>
      <c r="C215" s="119"/>
      <c r="D215" s="120"/>
      <c r="E215" s="120"/>
      <c r="F215" s="120"/>
      <c r="G215" s="120"/>
      <c r="H215" s="120"/>
      <c r="I215" s="120"/>
      <c r="J215" s="120"/>
      <c r="K215" s="120"/>
      <c r="L215" s="120"/>
    </row>
    <row r="216" spans="2:12">
      <c r="B216" s="119"/>
      <c r="C216" s="119"/>
      <c r="D216" s="120"/>
      <c r="E216" s="120"/>
      <c r="F216" s="120"/>
      <c r="G216" s="120"/>
      <c r="H216" s="120"/>
      <c r="I216" s="120"/>
      <c r="J216" s="120"/>
      <c r="K216" s="120"/>
      <c r="L216" s="120"/>
    </row>
    <row r="217" spans="2:12">
      <c r="B217" s="119"/>
      <c r="C217" s="119"/>
      <c r="D217" s="120"/>
      <c r="E217" s="120"/>
      <c r="F217" s="120"/>
      <c r="G217" s="120"/>
      <c r="H217" s="120"/>
      <c r="I217" s="120"/>
      <c r="J217" s="120"/>
      <c r="K217" s="120"/>
      <c r="L217" s="120"/>
    </row>
    <row r="218" spans="2:12">
      <c r="B218" s="119"/>
      <c r="C218" s="119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2:12">
      <c r="B219" s="119"/>
      <c r="C219" s="119"/>
      <c r="D219" s="120"/>
      <c r="E219" s="120"/>
      <c r="F219" s="120"/>
      <c r="G219" s="120"/>
      <c r="H219" s="120"/>
      <c r="I219" s="120"/>
      <c r="J219" s="120"/>
      <c r="K219" s="120"/>
      <c r="L219" s="120"/>
    </row>
    <row r="220" spans="2:12">
      <c r="B220" s="119"/>
      <c r="C220" s="119"/>
      <c r="D220" s="120"/>
      <c r="E220" s="120"/>
      <c r="F220" s="120"/>
      <c r="G220" s="120"/>
      <c r="H220" s="120"/>
      <c r="I220" s="120"/>
      <c r="J220" s="120"/>
      <c r="K220" s="120"/>
      <c r="L220" s="120"/>
    </row>
    <row r="221" spans="2:12">
      <c r="B221" s="119"/>
      <c r="C221" s="119"/>
      <c r="D221" s="120"/>
      <c r="E221" s="120"/>
      <c r="F221" s="120"/>
      <c r="G221" s="120"/>
      <c r="H221" s="120"/>
      <c r="I221" s="120"/>
      <c r="J221" s="120"/>
      <c r="K221" s="120"/>
      <c r="L221" s="120"/>
    </row>
    <row r="222" spans="2:12">
      <c r="B222" s="119"/>
      <c r="C222" s="119"/>
      <c r="D222" s="120"/>
      <c r="E222" s="120"/>
      <c r="F222" s="120"/>
      <c r="G222" s="120"/>
      <c r="H222" s="120"/>
      <c r="I222" s="120"/>
      <c r="J222" s="120"/>
      <c r="K222" s="120"/>
      <c r="L222" s="120"/>
    </row>
    <row r="223" spans="2:12">
      <c r="B223" s="119"/>
      <c r="C223" s="119"/>
      <c r="D223" s="120"/>
      <c r="E223" s="120"/>
      <c r="F223" s="120"/>
      <c r="G223" s="120"/>
      <c r="H223" s="120"/>
      <c r="I223" s="120"/>
      <c r="J223" s="120"/>
      <c r="K223" s="120"/>
      <c r="L223" s="120"/>
    </row>
    <row r="224" spans="2:12">
      <c r="B224" s="119"/>
      <c r="C224" s="119"/>
      <c r="D224" s="120"/>
      <c r="E224" s="120"/>
      <c r="F224" s="120"/>
      <c r="G224" s="120"/>
      <c r="H224" s="120"/>
      <c r="I224" s="120"/>
      <c r="J224" s="120"/>
      <c r="K224" s="120"/>
      <c r="L224" s="120"/>
    </row>
    <row r="225" spans="2:12">
      <c r="B225" s="119"/>
      <c r="C225" s="119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2:12">
      <c r="B226" s="119"/>
      <c r="C226" s="119"/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2:12">
      <c r="B227" s="119"/>
      <c r="C227" s="119"/>
      <c r="D227" s="120"/>
      <c r="E227" s="120"/>
      <c r="F227" s="120"/>
      <c r="G227" s="120"/>
      <c r="H227" s="120"/>
      <c r="I227" s="120"/>
      <c r="J227" s="120"/>
      <c r="K227" s="120"/>
      <c r="L227" s="120"/>
    </row>
    <row r="228" spans="2:12">
      <c r="B228" s="119"/>
      <c r="C228" s="119"/>
      <c r="D228" s="120"/>
      <c r="E228" s="120"/>
      <c r="F228" s="120"/>
      <c r="G228" s="120"/>
      <c r="H228" s="120"/>
      <c r="I228" s="120"/>
      <c r="J228" s="120"/>
      <c r="K228" s="120"/>
      <c r="L228" s="120"/>
    </row>
    <row r="229" spans="2:12">
      <c r="B229" s="119"/>
      <c r="C229" s="119"/>
      <c r="D229" s="120"/>
      <c r="E229" s="120"/>
      <c r="F229" s="120"/>
      <c r="G229" s="120"/>
      <c r="H229" s="120"/>
      <c r="I229" s="120"/>
      <c r="J229" s="120"/>
      <c r="K229" s="120"/>
      <c r="L229" s="120"/>
    </row>
    <row r="230" spans="2:12">
      <c r="B230" s="119"/>
      <c r="C230" s="119"/>
      <c r="D230" s="120"/>
      <c r="E230" s="120"/>
      <c r="F230" s="120"/>
      <c r="G230" s="120"/>
      <c r="H230" s="120"/>
      <c r="I230" s="120"/>
      <c r="J230" s="120"/>
      <c r="K230" s="120"/>
      <c r="L230" s="120"/>
    </row>
    <row r="231" spans="2:12">
      <c r="B231" s="119"/>
      <c r="C231" s="119"/>
      <c r="D231" s="120"/>
      <c r="E231" s="120"/>
      <c r="F231" s="120"/>
      <c r="G231" s="120"/>
      <c r="H231" s="120"/>
      <c r="I231" s="120"/>
      <c r="J231" s="120"/>
      <c r="K231" s="120"/>
      <c r="L231" s="120"/>
    </row>
    <row r="232" spans="2:12">
      <c r="B232" s="119"/>
      <c r="C232" s="119"/>
      <c r="D232" s="120"/>
      <c r="E232" s="120"/>
      <c r="F232" s="120"/>
      <c r="G232" s="120"/>
      <c r="H232" s="120"/>
      <c r="I232" s="120"/>
      <c r="J232" s="120"/>
      <c r="K232" s="120"/>
      <c r="L232" s="120"/>
    </row>
    <row r="233" spans="2:12">
      <c r="B233" s="119"/>
      <c r="C233" s="119"/>
      <c r="D233" s="120"/>
      <c r="E233" s="120"/>
      <c r="F233" s="120"/>
      <c r="G233" s="120"/>
      <c r="H233" s="120"/>
      <c r="I233" s="120"/>
      <c r="J233" s="120"/>
      <c r="K233" s="120"/>
      <c r="L233" s="120"/>
    </row>
    <row r="234" spans="2:12">
      <c r="B234" s="119"/>
      <c r="C234" s="119"/>
      <c r="D234" s="120"/>
      <c r="E234" s="120"/>
      <c r="F234" s="120"/>
      <c r="G234" s="120"/>
      <c r="H234" s="120"/>
      <c r="I234" s="120"/>
      <c r="J234" s="120"/>
      <c r="K234" s="120"/>
      <c r="L234" s="120"/>
    </row>
    <row r="235" spans="2:12">
      <c r="B235" s="119"/>
      <c r="C235" s="119"/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2:12">
      <c r="B236" s="119"/>
      <c r="C236" s="119"/>
      <c r="D236" s="120"/>
      <c r="E236" s="120"/>
      <c r="F236" s="120"/>
      <c r="G236" s="120"/>
      <c r="H236" s="120"/>
      <c r="I236" s="120"/>
      <c r="J236" s="120"/>
      <c r="K236" s="120"/>
      <c r="L236" s="120"/>
    </row>
    <row r="237" spans="2:12">
      <c r="B237" s="119"/>
      <c r="C237" s="119"/>
      <c r="D237" s="120"/>
      <c r="E237" s="120"/>
      <c r="F237" s="120"/>
      <c r="G237" s="120"/>
      <c r="H237" s="120"/>
      <c r="I237" s="120"/>
      <c r="J237" s="120"/>
      <c r="K237" s="120"/>
      <c r="L237" s="120"/>
    </row>
    <row r="238" spans="2:12">
      <c r="B238" s="119"/>
      <c r="C238" s="119"/>
      <c r="D238" s="120"/>
      <c r="E238" s="120"/>
      <c r="F238" s="120"/>
      <c r="G238" s="120"/>
      <c r="H238" s="120"/>
      <c r="I238" s="120"/>
      <c r="J238" s="120"/>
      <c r="K238" s="120"/>
      <c r="L238" s="120"/>
    </row>
    <row r="239" spans="2:12">
      <c r="B239" s="119"/>
      <c r="C239" s="119"/>
      <c r="D239" s="120"/>
      <c r="E239" s="120"/>
      <c r="F239" s="120"/>
      <c r="G239" s="120"/>
      <c r="H239" s="120"/>
      <c r="I239" s="120"/>
      <c r="J239" s="120"/>
      <c r="K239" s="120"/>
      <c r="L239" s="120"/>
    </row>
    <row r="240" spans="2:12">
      <c r="B240" s="119"/>
      <c r="C240" s="119"/>
      <c r="D240" s="120"/>
      <c r="E240" s="120"/>
      <c r="F240" s="120"/>
      <c r="G240" s="120"/>
      <c r="H240" s="120"/>
      <c r="I240" s="120"/>
      <c r="J240" s="120"/>
      <c r="K240" s="120"/>
      <c r="L240" s="120"/>
    </row>
    <row r="241" spans="2:12">
      <c r="B241" s="119"/>
      <c r="C241" s="119"/>
      <c r="D241" s="120"/>
      <c r="E241" s="120"/>
      <c r="F241" s="120"/>
      <c r="G241" s="120"/>
      <c r="H241" s="120"/>
      <c r="I241" s="120"/>
      <c r="J241" s="120"/>
      <c r="K241" s="120"/>
      <c r="L241" s="120"/>
    </row>
    <row r="242" spans="2:12">
      <c r="B242" s="119"/>
      <c r="C242" s="119"/>
      <c r="D242" s="120"/>
      <c r="E242" s="120"/>
      <c r="F242" s="120"/>
      <c r="G242" s="120"/>
      <c r="H242" s="120"/>
      <c r="I242" s="120"/>
      <c r="J242" s="120"/>
      <c r="K242" s="120"/>
      <c r="L242" s="120"/>
    </row>
    <row r="243" spans="2:12">
      <c r="B243" s="119"/>
      <c r="C243" s="119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2:12">
      <c r="B244" s="119"/>
      <c r="C244" s="119"/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2:12">
      <c r="B245" s="119"/>
      <c r="C245" s="119"/>
      <c r="D245" s="120"/>
      <c r="E245" s="120"/>
      <c r="F245" s="120"/>
      <c r="G245" s="120"/>
      <c r="H245" s="120"/>
      <c r="I245" s="120"/>
      <c r="J245" s="120"/>
      <c r="K245" s="120"/>
      <c r="L245" s="120"/>
    </row>
    <row r="246" spans="2:12">
      <c r="B246" s="119"/>
      <c r="C246" s="119"/>
      <c r="D246" s="120"/>
      <c r="E246" s="120"/>
      <c r="F246" s="120"/>
      <c r="G246" s="120"/>
      <c r="H246" s="120"/>
      <c r="I246" s="120"/>
      <c r="J246" s="120"/>
      <c r="K246" s="120"/>
      <c r="L246" s="120"/>
    </row>
    <row r="247" spans="2:12">
      <c r="B247" s="119"/>
      <c r="C247" s="119"/>
      <c r="D247" s="120"/>
      <c r="E247" s="120"/>
      <c r="F247" s="120"/>
      <c r="G247" s="120"/>
      <c r="H247" s="120"/>
      <c r="I247" s="120"/>
      <c r="J247" s="120"/>
      <c r="K247" s="120"/>
      <c r="L247" s="120"/>
    </row>
    <row r="248" spans="2:12">
      <c r="B248" s="119"/>
      <c r="C248" s="119"/>
      <c r="D248" s="120"/>
      <c r="E248" s="120"/>
      <c r="F248" s="120"/>
      <c r="G248" s="120"/>
      <c r="H248" s="120"/>
      <c r="I248" s="120"/>
      <c r="J248" s="120"/>
      <c r="K248" s="120"/>
      <c r="L248" s="120"/>
    </row>
    <row r="249" spans="2:12">
      <c r="B249" s="119"/>
      <c r="C249" s="119"/>
      <c r="D249" s="120"/>
      <c r="E249" s="120"/>
      <c r="F249" s="120"/>
      <c r="G249" s="120"/>
      <c r="H249" s="120"/>
      <c r="I249" s="120"/>
      <c r="J249" s="120"/>
      <c r="K249" s="120"/>
      <c r="L249" s="120"/>
    </row>
    <row r="250" spans="2:12">
      <c r="B250" s="119"/>
      <c r="C250" s="119"/>
      <c r="D250" s="120"/>
      <c r="E250" s="120"/>
      <c r="F250" s="120"/>
      <c r="G250" s="120"/>
      <c r="H250" s="120"/>
      <c r="I250" s="120"/>
      <c r="J250" s="120"/>
      <c r="K250" s="120"/>
      <c r="L250" s="120"/>
    </row>
    <row r="251" spans="2:12">
      <c r="B251" s="119"/>
      <c r="C251" s="119"/>
      <c r="D251" s="120"/>
      <c r="E251" s="120"/>
      <c r="F251" s="120"/>
      <c r="G251" s="120"/>
      <c r="H251" s="120"/>
      <c r="I251" s="120"/>
      <c r="J251" s="120"/>
      <c r="K251" s="120"/>
      <c r="L251" s="120"/>
    </row>
    <row r="252" spans="2:12">
      <c r="B252" s="119"/>
      <c r="C252" s="119"/>
      <c r="D252" s="120"/>
      <c r="E252" s="120"/>
      <c r="F252" s="120"/>
      <c r="G252" s="120"/>
      <c r="H252" s="120"/>
      <c r="I252" s="120"/>
      <c r="J252" s="120"/>
      <c r="K252" s="120"/>
      <c r="L252" s="120"/>
    </row>
    <row r="253" spans="2:12">
      <c r="B253" s="119"/>
      <c r="C253" s="119"/>
      <c r="D253" s="120"/>
      <c r="E253" s="120"/>
      <c r="F253" s="120"/>
      <c r="G253" s="120"/>
      <c r="H253" s="120"/>
      <c r="I253" s="120"/>
      <c r="J253" s="120"/>
      <c r="K253" s="120"/>
      <c r="L253" s="120"/>
    </row>
    <row r="254" spans="2:12">
      <c r="B254" s="119"/>
      <c r="C254" s="119"/>
      <c r="D254" s="120"/>
      <c r="E254" s="120"/>
      <c r="F254" s="120"/>
      <c r="G254" s="120"/>
      <c r="H254" s="120"/>
      <c r="I254" s="120"/>
      <c r="J254" s="120"/>
      <c r="K254" s="120"/>
      <c r="L254" s="120"/>
    </row>
    <row r="255" spans="2:12">
      <c r="B255" s="119"/>
      <c r="C255" s="119"/>
      <c r="D255" s="120"/>
      <c r="E255" s="120"/>
      <c r="F255" s="120"/>
      <c r="G255" s="120"/>
      <c r="H255" s="120"/>
      <c r="I255" s="120"/>
      <c r="J255" s="120"/>
      <c r="K255" s="120"/>
      <c r="L255" s="120"/>
    </row>
    <row r="256" spans="2:12">
      <c r="B256" s="119"/>
      <c r="C256" s="119"/>
      <c r="D256" s="120"/>
      <c r="E256" s="120"/>
      <c r="F256" s="120"/>
      <c r="G256" s="120"/>
      <c r="H256" s="120"/>
      <c r="I256" s="120"/>
      <c r="J256" s="120"/>
      <c r="K256" s="120"/>
      <c r="L256" s="120"/>
    </row>
    <row r="257" spans="2:12">
      <c r="B257" s="119"/>
      <c r="C257" s="119"/>
      <c r="D257" s="120"/>
      <c r="E257" s="120"/>
      <c r="F257" s="120"/>
      <c r="G257" s="120"/>
      <c r="H257" s="120"/>
      <c r="I257" s="120"/>
      <c r="J257" s="120"/>
      <c r="K257" s="120"/>
      <c r="L257" s="120"/>
    </row>
    <row r="258" spans="2:12">
      <c r="B258" s="119"/>
      <c r="C258" s="119"/>
      <c r="D258" s="120"/>
      <c r="E258" s="120"/>
      <c r="F258" s="120"/>
      <c r="G258" s="120"/>
      <c r="H258" s="120"/>
      <c r="I258" s="120"/>
      <c r="J258" s="120"/>
      <c r="K258" s="120"/>
      <c r="L258" s="120"/>
    </row>
    <row r="259" spans="2:12">
      <c r="B259" s="119"/>
      <c r="C259" s="119"/>
      <c r="D259" s="120"/>
      <c r="E259" s="120"/>
      <c r="F259" s="120"/>
      <c r="G259" s="120"/>
      <c r="H259" s="120"/>
      <c r="I259" s="120"/>
      <c r="J259" s="120"/>
      <c r="K259" s="120"/>
      <c r="L259" s="120"/>
    </row>
    <row r="260" spans="2:12">
      <c r="B260" s="119"/>
      <c r="C260" s="119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2:12">
      <c r="B261" s="119"/>
      <c r="C261" s="119"/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2:12">
      <c r="B262" s="119"/>
      <c r="C262" s="119"/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2:12">
      <c r="B263" s="119"/>
      <c r="C263" s="119"/>
      <c r="D263" s="120"/>
      <c r="E263" s="120"/>
      <c r="F263" s="120"/>
      <c r="G263" s="120"/>
      <c r="H263" s="120"/>
      <c r="I263" s="120"/>
      <c r="J263" s="120"/>
      <c r="K263" s="120"/>
      <c r="L263" s="120"/>
    </row>
    <row r="264" spans="2:12">
      <c r="B264" s="119"/>
      <c r="C264" s="119"/>
      <c r="D264" s="120"/>
      <c r="E264" s="120"/>
      <c r="F264" s="120"/>
      <c r="G264" s="120"/>
      <c r="H264" s="120"/>
      <c r="I264" s="120"/>
      <c r="J264" s="120"/>
      <c r="K264" s="120"/>
      <c r="L264" s="120"/>
    </row>
    <row r="265" spans="2:12">
      <c r="B265" s="119"/>
      <c r="C265" s="119"/>
      <c r="D265" s="120"/>
      <c r="E265" s="120"/>
      <c r="F265" s="120"/>
      <c r="G265" s="120"/>
      <c r="H265" s="120"/>
      <c r="I265" s="120"/>
      <c r="J265" s="120"/>
      <c r="K265" s="120"/>
      <c r="L265" s="120"/>
    </row>
    <row r="266" spans="2:12">
      <c r="B266" s="119"/>
      <c r="C266" s="119"/>
      <c r="D266" s="120"/>
      <c r="E266" s="120"/>
      <c r="F266" s="120"/>
      <c r="G266" s="120"/>
      <c r="H266" s="120"/>
      <c r="I266" s="120"/>
      <c r="J266" s="120"/>
      <c r="K266" s="120"/>
      <c r="L266" s="120"/>
    </row>
    <row r="267" spans="2:12">
      <c r="B267" s="119"/>
      <c r="C267" s="119"/>
      <c r="D267" s="120"/>
      <c r="E267" s="120"/>
      <c r="F267" s="120"/>
      <c r="G267" s="120"/>
      <c r="H267" s="120"/>
      <c r="I267" s="120"/>
      <c r="J267" s="120"/>
      <c r="K267" s="120"/>
      <c r="L267" s="120"/>
    </row>
    <row r="268" spans="2:12">
      <c r="B268" s="119"/>
      <c r="C268" s="119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2:12">
      <c r="B269" s="119"/>
      <c r="C269" s="119"/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2:12">
      <c r="B270" s="119"/>
      <c r="C270" s="119"/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2:12">
      <c r="B271" s="119"/>
      <c r="C271" s="119"/>
      <c r="D271" s="120"/>
      <c r="E271" s="120"/>
      <c r="F271" s="120"/>
      <c r="G271" s="120"/>
      <c r="H271" s="120"/>
      <c r="I271" s="120"/>
      <c r="J271" s="120"/>
      <c r="K271" s="120"/>
      <c r="L271" s="120"/>
    </row>
    <row r="272" spans="2:12">
      <c r="B272" s="119"/>
      <c r="C272" s="119"/>
      <c r="D272" s="120"/>
      <c r="E272" s="120"/>
      <c r="F272" s="120"/>
      <c r="G272" s="120"/>
      <c r="H272" s="120"/>
      <c r="I272" s="120"/>
      <c r="J272" s="120"/>
      <c r="K272" s="120"/>
      <c r="L272" s="120"/>
    </row>
    <row r="273" spans="2:12">
      <c r="B273" s="119"/>
      <c r="C273" s="119"/>
      <c r="D273" s="120"/>
      <c r="E273" s="120"/>
      <c r="F273" s="120"/>
      <c r="G273" s="120"/>
      <c r="H273" s="120"/>
      <c r="I273" s="120"/>
      <c r="J273" s="120"/>
      <c r="K273" s="120"/>
      <c r="L273" s="120"/>
    </row>
    <row r="274" spans="2:12">
      <c r="B274" s="119"/>
      <c r="C274" s="119"/>
      <c r="D274" s="120"/>
      <c r="E274" s="120"/>
      <c r="F274" s="120"/>
      <c r="G274" s="120"/>
      <c r="H274" s="120"/>
      <c r="I274" s="120"/>
      <c r="J274" s="120"/>
      <c r="K274" s="120"/>
      <c r="L274" s="120"/>
    </row>
    <row r="275" spans="2:12">
      <c r="B275" s="119"/>
      <c r="C275" s="119"/>
      <c r="D275" s="120"/>
      <c r="E275" s="120"/>
      <c r="F275" s="120"/>
      <c r="G275" s="120"/>
      <c r="H275" s="120"/>
      <c r="I275" s="120"/>
      <c r="J275" s="120"/>
      <c r="K275" s="120"/>
      <c r="L275" s="120"/>
    </row>
    <row r="276" spans="2:12">
      <c r="B276" s="119"/>
      <c r="C276" s="119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2:12">
      <c r="B277" s="119"/>
      <c r="C277" s="119"/>
      <c r="D277" s="120"/>
      <c r="E277" s="120"/>
      <c r="F277" s="120"/>
      <c r="G277" s="120"/>
      <c r="H277" s="120"/>
      <c r="I277" s="120"/>
      <c r="J277" s="120"/>
      <c r="K277" s="120"/>
      <c r="L277" s="120"/>
    </row>
    <row r="278" spans="2:12">
      <c r="B278" s="119"/>
      <c r="C278" s="119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2:12">
      <c r="B279" s="119"/>
      <c r="C279" s="119"/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2:12">
      <c r="B280" s="119"/>
      <c r="C280" s="119"/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2:12">
      <c r="B281" s="119"/>
      <c r="C281" s="119"/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2:12">
      <c r="B282" s="119"/>
      <c r="C282" s="119"/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2:12">
      <c r="B283" s="119"/>
      <c r="C283" s="119"/>
      <c r="D283" s="120"/>
      <c r="E283" s="120"/>
      <c r="F283" s="120"/>
      <c r="G283" s="120"/>
      <c r="H283" s="120"/>
      <c r="I283" s="120"/>
      <c r="J283" s="120"/>
      <c r="K283" s="120"/>
      <c r="L283" s="120"/>
    </row>
    <row r="284" spans="2:12">
      <c r="B284" s="119"/>
      <c r="C284" s="119"/>
      <c r="D284" s="120"/>
      <c r="E284" s="120"/>
      <c r="F284" s="120"/>
      <c r="G284" s="120"/>
      <c r="H284" s="120"/>
      <c r="I284" s="120"/>
      <c r="J284" s="120"/>
      <c r="K284" s="120"/>
      <c r="L284" s="120"/>
    </row>
    <row r="285" spans="2:12">
      <c r="B285" s="119"/>
      <c r="C285" s="119"/>
      <c r="D285" s="120"/>
      <c r="E285" s="120"/>
      <c r="F285" s="120"/>
      <c r="G285" s="120"/>
      <c r="H285" s="120"/>
      <c r="I285" s="120"/>
      <c r="J285" s="120"/>
      <c r="K285" s="120"/>
      <c r="L285" s="120"/>
    </row>
    <row r="286" spans="2:12">
      <c r="B286" s="119"/>
      <c r="C286" s="119"/>
      <c r="D286" s="120"/>
      <c r="E286" s="120"/>
      <c r="F286" s="120"/>
      <c r="G286" s="120"/>
      <c r="H286" s="120"/>
      <c r="I286" s="120"/>
      <c r="J286" s="120"/>
      <c r="K286" s="120"/>
      <c r="L286" s="120"/>
    </row>
    <row r="287" spans="2:12">
      <c r="B287" s="119"/>
      <c r="C287" s="119"/>
      <c r="D287" s="120"/>
      <c r="E287" s="120"/>
      <c r="F287" s="120"/>
      <c r="G287" s="120"/>
      <c r="H287" s="120"/>
      <c r="I287" s="120"/>
      <c r="J287" s="120"/>
      <c r="K287" s="120"/>
      <c r="L287" s="120"/>
    </row>
    <row r="288" spans="2:12">
      <c r="B288" s="119"/>
      <c r="C288" s="119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2:12">
      <c r="B289" s="119"/>
      <c r="C289" s="119"/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2:12">
      <c r="B290" s="119"/>
      <c r="C290" s="119"/>
      <c r="D290" s="120"/>
      <c r="E290" s="120"/>
      <c r="F290" s="120"/>
      <c r="G290" s="120"/>
      <c r="H290" s="120"/>
      <c r="I290" s="120"/>
      <c r="J290" s="120"/>
      <c r="K290" s="120"/>
      <c r="L290" s="120"/>
    </row>
    <row r="291" spans="2:12">
      <c r="B291" s="119"/>
      <c r="C291" s="119"/>
      <c r="D291" s="120"/>
      <c r="E291" s="120"/>
      <c r="F291" s="120"/>
      <c r="G291" s="120"/>
      <c r="H291" s="120"/>
      <c r="I291" s="120"/>
      <c r="J291" s="120"/>
      <c r="K291" s="120"/>
      <c r="L291" s="120"/>
    </row>
    <row r="292" spans="2:12">
      <c r="B292" s="119"/>
      <c r="C292" s="119"/>
      <c r="D292" s="120"/>
      <c r="E292" s="120"/>
      <c r="F292" s="120"/>
      <c r="G292" s="120"/>
      <c r="H292" s="120"/>
      <c r="I292" s="120"/>
      <c r="J292" s="120"/>
      <c r="K292" s="120"/>
      <c r="L292" s="120"/>
    </row>
    <row r="293" spans="2:12">
      <c r="B293" s="119"/>
      <c r="C293" s="119"/>
      <c r="D293" s="120"/>
      <c r="E293" s="120"/>
      <c r="F293" s="120"/>
      <c r="G293" s="120"/>
      <c r="H293" s="120"/>
      <c r="I293" s="120"/>
      <c r="J293" s="120"/>
      <c r="K293" s="120"/>
      <c r="L293" s="120"/>
    </row>
    <row r="294" spans="2:12">
      <c r="B294" s="119"/>
      <c r="C294" s="119"/>
      <c r="D294" s="120"/>
      <c r="E294" s="120"/>
      <c r="F294" s="120"/>
      <c r="G294" s="120"/>
      <c r="H294" s="120"/>
      <c r="I294" s="120"/>
      <c r="J294" s="120"/>
      <c r="K294" s="120"/>
      <c r="L294" s="120"/>
    </row>
    <row r="295" spans="2:12">
      <c r="B295" s="119"/>
      <c r="C295" s="119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2:12">
      <c r="B296" s="119"/>
      <c r="C296" s="119"/>
      <c r="D296" s="120"/>
      <c r="E296" s="120"/>
      <c r="F296" s="120"/>
      <c r="G296" s="120"/>
      <c r="H296" s="120"/>
      <c r="I296" s="120"/>
      <c r="J296" s="120"/>
      <c r="K296" s="120"/>
      <c r="L296" s="120"/>
    </row>
    <row r="297" spans="2:12">
      <c r="B297" s="119"/>
      <c r="C297" s="119"/>
      <c r="D297" s="120"/>
      <c r="E297" s="120"/>
      <c r="F297" s="120"/>
      <c r="G297" s="120"/>
      <c r="H297" s="120"/>
      <c r="I297" s="120"/>
      <c r="J297" s="120"/>
      <c r="K297" s="120"/>
      <c r="L297" s="120"/>
    </row>
    <row r="298" spans="2:12">
      <c r="B298" s="119"/>
      <c r="C298" s="119"/>
      <c r="D298" s="120"/>
      <c r="E298" s="120"/>
      <c r="F298" s="120"/>
      <c r="G298" s="120"/>
      <c r="H298" s="120"/>
      <c r="I298" s="120"/>
      <c r="J298" s="120"/>
      <c r="K298" s="120"/>
      <c r="L298" s="120"/>
    </row>
    <row r="299" spans="2:12">
      <c r="B299" s="119"/>
      <c r="C299" s="119"/>
      <c r="D299" s="120"/>
      <c r="E299" s="120"/>
      <c r="F299" s="120"/>
      <c r="G299" s="120"/>
      <c r="H299" s="120"/>
      <c r="I299" s="120"/>
      <c r="J299" s="120"/>
      <c r="K299" s="120"/>
      <c r="L299" s="120"/>
    </row>
    <row r="300" spans="2:12">
      <c r="B300" s="119"/>
      <c r="C300" s="119"/>
      <c r="D300" s="120"/>
      <c r="E300" s="120"/>
      <c r="F300" s="120"/>
      <c r="G300" s="120"/>
      <c r="H300" s="120"/>
      <c r="I300" s="120"/>
      <c r="J300" s="120"/>
      <c r="K300" s="120"/>
      <c r="L300" s="120"/>
    </row>
    <row r="301" spans="2:12">
      <c r="B301" s="119"/>
      <c r="C301" s="119"/>
      <c r="D301" s="120"/>
      <c r="E301" s="120"/>
      <c r="F301" s="120"/>
      <c r="G301" s="120"/>
      <c r="H301" s="120"/>
      <c r="I301" s="120"/>
      <c r="J301" s="120"/>
      <c r="K301" s="120"/>
      <c r="L301" s="120"/>
    </row>
    <row r="302" spans="2:12">
      <c r="B302" s="119"/>
      <c r="C302" s="119"/>
      <c r="D302" s="120"/>
      <c r="E302" s="120"/>
      <c r="F302" s="120"/>
      <c r="G302" s="120"/>
      <c r="H302" s="120"/>
      <c r="I302" s="120"/>
      <c r="J302" s="120"/>
      <c r="K302" s="120"/>
      <c r="L302" s="120"/>
    </row>
    <row r="303" spans="2:12">
      <c r="B303" s="119"/>
      <c r="C303" s="119"/>
      <c r="D303" s="120"/>
      <c r="E303" s="120"/>
      <c r="F303" s="120"/>
      <c r="G303" s="120"/>
      <c r="H303" s="120"/>
      <c r="I303" s="120"/>
      <c r="J303" s="120"/>
      <c r="K303" s="120"/>
      <c r="L303" s="120"/>
    </row>
    <row r="304" spans="2:12">
      <c r="B304" s="119"/>
      <c r="C304" s="119"/>
      <c r="D304" s="120"/>
      <c r="E304" s="120"/>
      <c r="F304" s="120"/>
      <c r="G304" s="120"/>
      <c r="H304" s="120"/>
      <c r="I304" s="120"/>
      <c r="J304" s="120"/>
      <c r="K304" s="120"/>
      <c r="L304" s="120"/>
    </row>
    <row r="305" spans="2:12">
      <c r="B305" s="119"/>
      <c r="C305" s="119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2:12">
      <c r="B306" s="119"/>
      <c r="C306" s="119"/>
      <c r="D306" s="120"/>
      <c r="E306" s="120"/>
      <c r="F306" s="120"/>
      <c r="G306" s="120"/>
      <c r="H306" s="120"/>
      <c r="I306" s="120"/>
      <c r="J306" s="120"/>
      <c r="K306" s="120"/>
      <c r="L306" s="120"/>
    </row>
    <row r="307" spans="2:12">
      <c r="B307" s="119"/>
      <c r="C307" s="119"/>
      <c r="D307" s="120"/>
      <c r="E307" s="120"/>
      <c r="F307" s="120"/>
      <c r="G307" s="120"/>
      <c r="H307" s="120"/>
      <c r="I307" s="120"/>
      <c r="J307" s="120"/>
      <c r="K307" s="120"/>
      <c r="L307" s="120"/>
    </row>
    <row r="308" spans="2:12">
      <c r="B308" s="119"/>
      <c r="C308" s="119"/>
      <c r="D308" s="120"/>
      <c r="E308" s="120"/>
      <c r="F308" s="120"/>
      <c r="G308" s="120"/>
      <c r="H308" s="120"/>
      <c r="I308" s="120"/>
      <c r="J308" s="120"/>
      <c r="K308" s="120"/>
      <c r="L308" s="120"/>
    </row>
    <row r="309" spans="2:12">
      <c r="B309" s="119"/>
      <c r="C309" s="119"/>
      <c r="D309" s="120"/>
      <c r="E309" s="120"/>
      <c r="F309" s="120"/>
      <c r="G309" s="120"/>
      <c r="H309" s="120"/>
      <c r="I309" s="120"/>
      <c r="J309" s="120"/>
      <c r="K309" s="120"/>
      <c r="L309" s="120"/>
    </row>
    <row r="310" spans="2:12">
      <c r="B310" s="119"/>
      <c r="C310" s="119"/>
      <c r="D310" s="120"/>
      <c r="E310" s="120"/>
      <c r="F310" s="120"/>
      <c r="G310" s="120"/>
      <c r="H310" s="120"/>
      <c r="I310" s="120"/>
      <c r="J310" s="120"/>
      <c r="K310" s="120"/>
      <c r="L310" s="120"/>
    </row>
    <row r="311" spans="2:12">
      <c r="B311" s="119"/>
      <c r="C311" s="119"/>
      <c r="D311" s="120"/>
      <c r="E311" s="120"/>
      <c r="F311" s="120"/>
      <c r="G311" s="120"/>
      <c r="H311" s="120"/>
      <c r="I311" s="120"/>
      <c r="J311" s="120"/>
      <c r="K311" s="120"/>
      <c r="L311" s="120"/>
    </row>
    <row r="312" spans="2:12">
      <c r="B312" s="119"/>
      <c r="C312" s="119"/>
      <c r="D312" s="120"/>
      <c r="E312" s="120"/>
      <c r="F312" s="120"/>
      <c r="G312" s="120"/>
      <c r="H312" s="120"/>
      <c r="I312" s="120"/>
      <c r="J312" s="120"/>
      <c r="K312" s="120"/>
      <c r="L312" s="120"/>
    </row>
    <row r="313" spans="2:12">
      <c r="B313" s="119"/>
      <c r="C313" s="119"/>
      <c r="D313" s="120"/>
      <c r="E313" s="120"/>
      <c r="F313" s="120"/>
      <c r="G313" s="120"/>
      <c r="H313" s="120"/>
      <c r="I313" s="120"/>
      <c r="J313" s="120"/>
      <c r="K313" s="120"/>
      <c r="L313" s="120"/>
    </row>
    <row r="314" spans="2:12">
      <c r="B314" s="119"/>
      <c r="C314" s="119"/>
      <c r="D314" s="120"/>
      <c r="E314" s="120"/>
      <c r="F314" s="120"/>
      <c r="G314" s="120"/>
      <c r="H314" s="120"/>
      <c r="I314" s="120"/>
      <c r="J314" s="120"/>
      <c r="K314" s="120"/>
      <c r="L314" s="120"/>
    </row>
    <row r="315" spans="2:12">
      <c r="B315" s="119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</row>
    <row r="316" spans="2:12">
      <c r="B316" s="119"/>
      <c r="C316" s="119"/>
      <c r="D316" s="120"/>
      <c r="E316" s="120"/>
      <c r="F316" s="120"/>
      <c r="G316" s="120"/>
      <c r="H316" s="120"/>
      <c r="I316" s="120"/>
      <c r="J316" s="120"/>
      <c r="K316" s="120"/>
      <c r="L316" s="120"/>
    </row>
    <row r="317" spans="2:12">
      <c r="B317" s="119"/>
      <c r="C317" s="119"/>
      <c r="D317" s="120"/>
      <c r="E317" s="120"/>
      <c r="F317" s="120"/>
      <c r="G317" s="120"/>
      <c r="H317" s="120"/>
      <c r="I317" s="120"/>
      <c r="J317" s="120"/>
      <c r="K317" s="120"/>
      <c r="L317" s="120"/>
    </row>
    <row r="318" spans="2:12">
      <c r="B318" s="119"/>
      <c r="C318" s="119"/>
      <c r="D318" s="120"/>
      <c r="E318" s="120"/>
      <c r="F318" s="120"/>
      <c r="G318" s="120"/>
      <c r="H318" s="120"/>
      <c r="I318" s="120"/>
      <c r="J318" s="120"/>
      <c r="K318" s="120"/>
      <c r="L318" s="120"/>
    </row>
    <row r="319" spans="2:12">
      <c r="B319" s="119"/>
      <c r="C319" s="119"/>
      <c r="D319" s="120"/>
      <c r="E319" s="120"/>
      <c r="F319" s="120"/>
      <c r="G319" s="120"/>
      <c r="H319" s="120"/>
      <c r="I319" s="120"/>
      <c r="J319" s="120"/>
      <c r="K319" s="120"/>
      <c r="L319" s="120"/>
    </row>
    <row r="320" spans="2:12">
      <c r="B320" s="119"/>
      <c r="C320" s="119"/>
      <c r="D320" s="120"/>
      <c r="E320" s="120"/>
      <c r="F320" s="120"/>
      <c r="G320" s="120"/>
      <c r="H320" s="120"/>
      <c r="I320" s="120"/>
      <c r="J320" s="120"/>
      <c r="K320" s="120"/>
      <c r="L320" s="120"/>
    </row>
    <row r="321" spans="2:12">
      <c r="B321" s="119"/>
      <c r="C321" s="119"/>
      <c r="D321" s="120"/>
      <c r="E321" s="120"/>
      <c r="F321" s="120"/>
      <c r="G321" s="120"/>
      <c r="H321" s="120"/>
      <c r="I321" s="120"/>
      <c r="J321" s="120"/>
      <c r="K321" s="120"/>
      <c r="L321" s="120"/>
    </row>
    <row r="322" spans="2:12">
      <c r="B322" s="119"/>
      <c r="C322" s="119"/>
      <c r="D322" s="120"/>
      <c r="E322" s="120"/>
      <c r="F322" s="120"/>
      <c r="G322" s="120"/>
      <c r="H322" s="120"/>
      <c r="I322" s="120"/>
      <c r="J322" s="120"/>
      <c r="K322" s="120"/>
      <c r="L322" s="120"/>
    </row>
    <row r="323" spans="2:12">
      <c r="B323" s="119"/>
      <c r="C323" s="119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2:12">
      <c r="B324" s="119"/>
      <c r="C324" s="119"/>
      <c r="D324" s="120"/>
      <c r="E324" s="120"/>
      <c r="F324" s="120"/>
      <c r="G324" s="120"/>
      <c r="H324" s="120"/>
      <c r="I324" s="120"/>
      <c r="J324" s="120"/>
      <c r="K324" s="120"/>
      <c r="L324" s="120"/>
    </row>
    <row r="325" spans="2:12">
      <c r="B325" s="119"/>
      <c r="C325" s="119"/>
      <c r="D325" s="120"/>
      <c r="E325" s="120"/>
      <c r="F325" s="120"/>
      <c r="G325" s="120"/>
      <c r="H325" s="120"/>
      <c r="I325" s="120"/>
      <c r="J325" s="120"/>
      <c r="K325" s="120"/>
      <c r="L325" s="120"/>
    </row>
    <row r="326" spans="2:12">
      <c r="B326" s="119"/>
      <c r="C326" s="119"/>
      <c r="D326" s="120"/>
      <c r="E326" s="120"/>
      <c r="F326" s="120"/>
      <c r="G326" s="120"/>
      <c r="H326" s="120"/>
      <c r="I326" s="120"/>
      <c r="J326" s="120"/>
      <c r="K326" s="120"/>
      <c r="L326" s="120"/>
    </row>
    <row r="327" spans="2:12">
      <c r="B327" s="119"/>
      <c r="C327" s="119"/>
      <c r="D327" s="120"/>
      <c r="E327" s="120"/>
      <c r="F327" s="120"/>
      <c r="G327" s="120"/>
      <c r="H327" s="120"/>
      <c r="I327" s="120"/>
      <c r="J327" s="120"/>
      <c r="K327" s="120"/>
      <c r="L327" s="120"/>
    </row>
    <row r="328" spans="2:12">
      <c r="B328" s="119"/>
      <c r="C328" s="119"/>
      <c r="D328" s="120"/>
      <c r="E328" s="120"/>
      <c r="F328" s="120"/>
      <c r="G328" s="120"/>
      <c r="H328" s="120"/>
      <c r="I328" s="120"/>
      <c r="J328" s="120"/>
      <c r="K328" s="120"/>
      <c r="L328" s="120"/>
    </row>
    <row r="329" spans="2:12">
      <c r="B329" s="119"/>
      <c r="C329" s="119"/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2:12">
      <c r="B330" s="119"/>
      <c r="C330" s="119"/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2:12">
      <c r="B331" s="119"/>
      <c r="C331" s="119"/>
      <c r="D331" s="120"/>
      <c r="E331" s="120"/>
      <c r="F331" s="120"/>
      <c r="G331" s="120"/>
      <c r="H331" s="120"/>
      <c r="I331" s="120"/>
      <c r="J331" s="120"/>
      <c r="K331" s="120"/>
      <c r="L331" s="120"/>
    </row>
    <row r="332" spans="2:12">
      <c r="B332" s="119"/>
      <c r="C332" s="119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2:12">
      <c r="B333" s="119"/>
      <c r="C333" s="119"/>
      <c r="D333" s="120"/>
      <c r="E333" s="120"/>
      <c r="F333" s="120"/>
      <c r="G333" s="120"/>
      <c r="H333" s="120"/>
      <c r="I333" s="120"/>
      <c r="J333" s="120"/>
      <c r="K333" s="120"/>
      <c r="L333" s="120"/>
    </row>
    <row r="334" spans="2:12">
      <c r="B334" s="119"/>
      <c r="C334" s="119"/>
      <c r="D334" s="120"/>
      <c r="E334" s="120"/>
      <c r="F334" s="120"/>
      <c r="G334" s="120"/>
      <c r="H334" s="120"/>
      <c r="I334" s="120"/>
      <c r="J334" s="120"/>
      <c r="K334" s="120"/>
      <c r="L334" s="120"/>
    </row>
    <row r="335" spans="2:12">
      <c r="B335" s="119"/>
      <c r="C335" s="119"/>
      <c r="D335" s="120"/>
      <c r="E335" s="120"/>
      <c r="F335" s="120"/>
      <c r="G335" s="120"/>
      <c r="H335" s="120"/>
      <c r="I335" s="120"/>
      <c r="J335" s="120"/>
      <c r="K335" s="120"/>
      <c r="L335" s="120"/>
    </row>
    <row r="336" spans="2:12">
      <c r="B336" s="119"/>
      <c r="C336" s="119"/>
      <c r="D336" s="120"/>
      <c r="E336" s="120"/>
      <c r="F336" s="120"/>
      <c r="G336" s="120"/>
      <c r="H336" s="120"/>
      <c r="I336" s="120"/>
      <c r="J336" s="120"/>
      <c r="K336" s="120"/>
      <c r="L336" s="120"/>
    </row>
    <row r="337" spans="2:12">
      <c r="B337" s="119"/>
      <c r="C337" s="119"/>
      <c r="D337" s="120"/>
      <c r="E337" s="120"/>
      <c r="F337" s="120"/>
      <c r="G337" s="120"/>
      <c r="H337" s="120"/>
      <c r="I337" s="120"/>
      <c r="J337" s="120"/>
      <c r="K337" s="120"/>
      <c r="L337" s="120"/>
    </row>
    <row r="338" spans="2:12">
      <c r="B338" s="119"/>
      <c r="C338" s="119"/>
      <c r="D338" s="120"/>
      <c r="E338" s="120"/>
      <c r="F338" s="120"/>
      <c r="G338" s="120"/>
      <c r="H338" s="120"/>
      <c r="I338" s="120"/>
      <c r="J338" s="120"/>
      <c r="K338" s="120"/>
      <c r="L338" s="120"/>
    </row>
    <row r="339" spans="2:12">
      <c r="B339" s="119"/>
      <c r="C339" s="119"/>
      <c r="D339" s="120"/>
      <c r="E339" s="120"/>
      <c r="F339" s="120"/>
      <c r="G339" s="120"/>
      <c r="H339" s="120"/>
      <c r="I339" s="120"/>
      <c r="J339" s="120"/>
      <c r="K339" s="120"/>
      <c r="L339" s="120"/>
    </row>
    <row r="340" spans="2:12">
      <c r="B340" s="119"/>
      <c r="C340" s="119"/>
      <c r="D340" s="120"/>
      <c r="E340" s="120"/>
      <c r="F340" s="120"/>
      <c r="G340" s="120"/>
      <c r="H340" s="120"/>
      <c r="I340" s="120"/>
      <c r="J340" s="120"/>
      <c r="K340" s="120"/>
      <c r="L340" s="120"/>
    </row>
    <row r="341" spans="2:12">
      <c r="B341" s="119"/>
      <c r="C341" s="119"/>
      <c r="D341" s="120"/>
      <c r="E341" s="120"/>
      <c r="F341" s="120"/>
      <c r="G341" s="120"/>
      <c r="H341" s="120"/>
      <c r="I341" s="120"/>
      <c r="J341" s="120"/>
      <c r="K341" s="120"/>
      <c r="L341" s="120"/>
    </row>
    <row r="342" spans="2:12">
      <c r="B342" s="119"/>
      <c r="C342" s="119"/>
      <c r="D342" s="120"/>
      <c r="E342" s="120"/>
      <c r="F342" s="120"/>
      <c r="G342" s="120"/>
      <c r="H342" s="120"/>
      <c r="I342" s="120"/>
      <c r="J342" s="120"/>
      <c r="K342" s="120"/>
      <c r="L342" s="120"/>
    </row>
    <row r="343" spans="2:12">
      <c r="B343" s="119"/>
      <c r="C343" s="119"/>
      <c r="D343" s="120"/>
      <c r="E343" s="120"/>
      <c r="F343" s="120"/>
      <c r="G343" s="120"/>
      <c r="H343" s="120"/>
      <c r="I343" s="120"/>
      <c r="J343" s="120"/>
      <c r="K343" s="120"/>
      <c r="L343" s="120"/>
    </row>
    <row r="344" spans="2:12">
      <c r="B344" s="119"/>
      <c r="C344" s="119"/>
      <c r="D344" s="120"/>
      <c r="E344" s="120"/>
      <c r="F344" s="120"/>
      <c r="G344" s="120"/>
      <c r="H344" s="120"/>
      <c r="I344" s="120"/>
      <c r="J344" s="120"/>
      <c r="K344" s="120"/>
      <c r="L344" s="120"/>
    </row>
    <row r="345" spans="2:12">
      <c r="B345" s="119"/>
      <c r="C345" s="119"/>
      <c r="D345" s="120"/>
      <c r="E345" s="120"/>
      <c r="F345" s="120"/>
      <c r="G345" s="120"/>
      <c r="H345" s="120"/>
      <c r="I345" s="120"/>
      <c r="J345" s="120"/>
      <c r="K345" s="120"/>
      <c r="L345" s="120"/>
    </row>
    <row r="346" spans="2:12">
      <c r="B346" s="119"/>
      <c r="C346" s="119"/>
      <c r="D346" s="120"/>
      <c r="E346" s="120"/>
      <c r="F346" s="120"/>
      <c r="G346" s="120"/>
      <c r="H346" s="120"/>
      <c r="I346" s="120"/>
      <c r="J346" s="120"/>
      <c r="K346" s="120"/>
      <c r="L346" s="120"/>
    </row>
    <row r="347" spans="2:12">
      <c r="B347" s="119"/>
      <c r="C347" s="119"/>
      <c r="D347" s="120"/>
      <c r="E347" s="120"/>
      <c r="F347" s="120"/>
      <c r="G347" s="120"/>
      <c r="H347" s="120"/>
      <c r="I347" s="120"/>
      <c r="J347" s="120"/>
      <c r="K347" s="120"/>
      <c r="L347" s="120"/>
    </row>
    <row r="348" spans="2:12">
      <c r="B348" s="119"/>
      <c r="C348" s="119"/>
      <c r="D348" s="120"/>
      <c r="E348" s="120"/>
      <c r="F348" s="120"/>
      <c r="G348" s="120"/>
      <c r="H348" s="120"/>
      <c r="I348" s="120"/>
      <c r="J348" s="120"/>
      <c r="K348" s="120"/>
      <c r="L348" s="120"/>
    </row>
    <row r="349" spans="2:12">
      <c r="B349" s="119"/>
      <c r="C349" s="119"/>
      <c r="D349" s="120"/>
      <c r="E349" s="120"/>
      <c r="F349" s="120"/>
      <c r="G349" s="120"/>
      <c r="H349" s="120"/>
      <c r="I349" s="120"/>
      <c r="J349" s="120"/>
      <c r="K349" s="120"/>
      <c r="L349" s="120"/>
    </row>
    <row r="350" spans="2:12">
      <c r="B350" s="119"/>
      <c r="C350" s="119"/>
      <c r="D350" s="120"/>
      <c r="E350" s="120"/>
      <c r="F350" s="120"/>
      <c r="G350" s="120"/>
      <c r="H350" s="120"/>
      <c r="I350" s="120"/>
      <c r="J350" s="120"/>
      <c r="K350" s="120"/>
      <c r="L350" s="120"/>
    </row>
    <row r="351" spans="2:12">
      <c r="B351" s="119"/>
      <c r="C351" s="119"/>
      <c r="D351" s="120"/>
      <c r="E351" s="120"/>
      <c r="F351" s="120"/>
      <c r="G351" s="120"/>
      <c r="H351" s="120"/>
      <c r="I351" s="120"/>
      <c r="J351" s="120"/>
      <c r="K351" s="120"/>
      <c r="L351" s="120"/>
    </row>
    <row r="352" spans="2:12">
      <c r="B352" s="119"/>
      <c r="C352" s="119"/>
      <c r="D352" s="120"/>
      <c r="E352" s="120"/>
      <c r="F352" s="120"/>
      <c r="G352" s="120"/>
      <c r="H352" s="120"/>
      <c r="I352" s="120"/>
      <c r="J352" s="120"/>
      <c r="K352" s="120"/>
      <c r="L352" s="120"/>
    </row>
    <row r="353" spans="2:12">
      <c r="B353" s="119"/>
      <c r="C353" s="119"/>
      <c r="D353" s="120"/>
      <c r="E353" s="120"/>
      <c r="F353" s="120"/>
      <c r="G353" s="120"/>
      <c r="H353" s="120"/>
      <c r="I353" s="120"/>
      <c r="J353" s="120"/>
      <c r="K353" s="120"/>
      <c r="L353" s="120"/>
    </row>
    <row r="354" spans="2:12">
      <c r="B354" s="119"/>
      <c r="C354" s="119"/>
      <c r="D354" s="120"/>
      <c r="E354" s="120"/>
      <c r="F354" s="120"/>
      <c r="G354" s="120"/>
      <c r="H354" s="120"/>
      <c r="I354" s="120"/>
      <c r="J354" s="120"/>
      <c r="K354" s="120"/>
      <c r="L354" s="120"/>
    </row>
    <row r="355" spans="2:12">
      <c r="B355" s="119"/>
      <c r="C355" s="119"/>
      <c r="D355" s="120"/>
      <c r="E355" s="120"/>
      <c r="F355" s="120"/>
      <c r="G355" s="120"/>
      <c r="H355" s="120"/>
      <c r="I355" s="120"/>
      <c r="J355" s="120"/>
      <c r="K355" s="120"/>
      <c r="L355" s="120"/>
    </row>
    <row r="356" spans="2:12">
      <c r="B356" s="119"/>
      <c r="C356" s="119"/>
      <c r="D356" s="120"/>
      <c r="E356" s="120"/>
      <c r="F356" s="120"/>
      <c r="G356" s="120"/>
      <c r="H356" s="120"/>
      <c r="I356" s="120"/>
      <c r="J356" s="120"/>
      <c r="K356" s="120"/>
      <c r="L356" s="120"/>
    </row>
    <row r="357" spans="2:12">
      <c r="B357" s="119"/>
      <c r="C357" s="119"/>
      <c r="D357" s="120"/>
      <c r="E357" s="120"/>
      <c r="F357" s="120"/>
      <c r="G357" s="120"/>
      <c r="H357" s="120"/>
      <c r="I357" s="120"/>
      <c r="J357" s="120"/>
      <c r="K357" s="120"/>
      <c r="L357" s="120"/>
    </row>
    <row r="358" spans="2:12">
      <c r="B358" s="119"/>
      <c r="C358" s="119"/>
      <c r="D358" s="120"/>
      <c r="E358" s="120"/>
      <c r="F358" s="120"/>
      <c r="G358" s="120"/>
      <c r="H358" s="120"/>
      <c r="I358" s="120"/>
      <c r="J358" s="120"/>
      <c r="K358" s="120"/>
      <c r="L358" s="120"/>
    </row>
    <row r="359" spans="2:12">
      <c r="B359" s="119"/>
      <c r="C359" s="119"/>
      <c r="D359" s="120"/>
      <c r="E359" s="120"/>
      <c r="F359" s="120"/>
      <c r="G359" s="120"/>
      <c r="H359" s="120"/>
      <c r="I359" s="120"/>
      <c r="J359" s="120"/>
      <c r="K359" s="120"/>
      <c r="L359" s="120"/>
    </row>
    <row r="360" spans="2:12">
      <c r="B360" s="119"/>
      <c r="C360" s="119"/>
      <c r="D360" s="120"/>
      <c r="E360" s="120"/>
      <c r="F360" s="120"/>
      <c r="G360" s="120"/>
      <c r="H360" s="120"/>
      <c r="I360" s="120"/>
      <c r="J360" s="120"/>
      <c r="K360" s="120"/>
      <c r="L360" s="120"/>
    </row>
    <row r="361" spans="2:12">
      <c r="B361" s="119"/>
      <c r="C361" s="119"/>
      <c r="D361" s="120"/>
      <c r="E361" s="120"/>
      <c r="F361" s="120"/>
      <c r="G361" s="120"/>
      <c r="H361" s="120"/>
      <c r="I361" s="120"/>
      <c r="J361" s="120"/>
      <c r="K361" s="120"/>
      <c r="L361" s="120"/>
    </row>
    <row r="362" spans="2:12">
      <c r="B362" s="119"/>
      <c r="C362" s="119"/>
      <c r="D362" s="120"/>
      <c r="E362" s="120"/>
      <c r="F362" s="120"/>
      <c r="G362" s="120"/>
      <c r="H362" s="120"/>
      <c r="I362" s="120"/>
      <c r="J362" s="120"/>
      <c r="K362" s="120"/>
      <c r="L362" s="120"/>
    </row>
    <row r="363" spans="2:12">
      <c r="B363" s="119"/>
      <c r="C363" s="119"/>
      <c r="D363" s="120"/>
      <c r="E363" s="120"/>
      <c r="F363" s="120"/>
      <c r="G363" s="120"/>
      <c r="H363" s="120"/>
      <c r="I363" s="120"/>
      <c r="J363" s="120"/>
      <c r="K363" s="120"/>
      <c r="L363" s="120"/>
    </row>
    <row r="364" spans="2:12">
      <c r="B364" s="119"/>
      <c r="C364" s="119"/>
      <c r="D364" s="120"/>
      <c r="E364" s="120"/>
      <c r="F364" s="120"/>
      <c r="G364" s="120"/>
      <c r="H364" s="120"/>
      <c r="I364" s="120"/>
      <c r="J364" s="120"/>
      <c r="K364" s="120"/>
      <c r="L364" s="120"/>
    </row>
    <row r="365" spans="2:12">
      <c r="B365" s="119"/>
      <c r="C365" s="119"/>
      <c r="D365" s="120"/>
      <c r="E365" s="120"/>
      <c r="F365" s="120"/>
      <c r="G365" s="120"/>
      <c r="H365" s="120"/>
      <c r="I365" s="120"/>
      <c r="J365" s="120"/>
      <c r="K365" s="120"/>
      <c r="L365" s="120"/>
    </row>
    <row r="366" spans="2:12">
      <c r="B366" s="119"/>
      <c r="C366" s="119"/>
      <c r="D366" s="120"/>
      <c r="E366" s="120"/>
      <c r="F366" s="120"/>
      <c r="G366" s="120"/>
      <c r="H366" s="120"/>
      <c r="I366" s="120"/>
      <c r="J366" s="120"/>
      <c r="K366" s="120"/>
      <c r="L366" s="120"/>
    </row>
    <row r="367" spans="2:12">
      <c r="B367" s="119"/>
      <c r="C367" s="119"/>
      <c r="D367" s="120"/>
      <c r="E367" s="120"/>
      <c r="F367" s="120"/>
      <c r="G367" s="120"/>
      <c r="H367" s="120"/>
      <c r="I367" s="120"/>
      <c r="J367" s="120"/>
      <c r="K367" s="120"/>
      <c r="L367" s="120"/>
    </row>
    <row r="368" spans="2:12">
      <c r="B368" s="119"/>
      <c r="C368" s="119"/>
      <c r="D368" s="120"/>
      <c r="E368" s="120"/>
      <c r="F368" s="120"/>
      <c r="G368" s="120"/>
      <c r="H368" s="120"/>
      <c r="I368" s="120"/>
      <c r="J368" s="120"/>
      <c r="K368" s="120"/>
      <c r="L368" s="120"/>
    </row>
    <row r="369" spans="2:12">
      <c r="B369" s="119"/>
      <c r="C369" s="119"/>
      <c r="D369" s="120"/>
      <c r="E369" s="120"/>
      <c r="F369" s="120"/>
      <c r="G369" s="120"/>
      <c r="H369" s="120"/>
      <c r="I369" s="120"/>
      <c r="J369" s="120"/>
      <c r="K369" s="120"/>
      <c r="L369" s="120"/>
    </row>
    <row r="370" spans="2:12">
      <c r="B370" s="119"/>
      <c r="C370" s="119"/>
      <c r="D370" s="120"/>
      <c r="E370" s="120"/>
      <c r="F370" s="120"/>
      <c r="G370" s="120"/>
      <c r="H370" s="120"/>
      <c r="I370" s="120"/>
      <c r="J370" s="120"/>
      <c r="K370" s="120"/>
      <c r="L370" s="120"/>
    </row>
    <row r="371" spans="2:12">
      <c r="B371" s="119"/>
      <c r="C371" s="119"/>
      <c r="D371" s="120"/>
      <c r="E371" s="120"/>
      <c r="F371" s="120"/>
      <c r="G371" s="120"/>
      <c r="H371" s="120"/>
      <c r="I371" s="120"/>
      <c r="J371" s="120"/>
      <c r="K371" s="120"/>
      <c r="L371" s="120"/>
    </row>
    <row r="372" spans="2:12">
      <c r="B372" s="119"/>
      <c r="C372" s="119"/>
      <c r="D372" s="120"/>
      <c r="E372" s="120"/>
      <c r="F372" s="120"/>
      <c r="G372" s="120"/>
      <c r="H372" s="120"/>
      <c r="I372" s="120"/>
      <c r="J372" s="120"/>
      <c r="K372" s="120"/>
      <c r="L372" s="120"/>
    </row>
    <row r="373" spans="2:12">
      <c r="B373" s="119"/>
      <c r="C373" s="119"/>
      <c r="D373" s="120"/>
      <c r="E373" s="120"/>
      <c r="F373" s="120"/>
      <c r="G373" s="120"/>
      <c r="H373" s="120"/>
      <c r="I373" s="120"/>
      <c r="J373" s="120"/>
      <c r="K373" s="120"/>
      <c r="L373" s="120"/>
    </row>
    <row r="374" spans="2:12">
      <c r="B374" s="119"/>
      <c r="C374" s="119"/>
      <c r="D374" s="120"/>
      <c r="E374" s="120"/>
      <c r="F374" s="120"/>
      <c r="G374" s="120"/>
      <c r="H374" s="120"/>
      <c r="I374" s="120"/>
      <c r="J374" s="120"/>
      <c r="K374" s="120"/>
      <c r="L374" s="120"/>
    </row>
    <row r="375" spans="2:12">
      <c r="B375" s="119"/>
      <c r="C375" s="119"/>
      <c r="D375" s="120"/>
      <c r="E375" s="120"/>
      <c r="F375" s="120"/>
      <c r="G375" s="120"/>
      <c r="H375" s="120"/>
      <c r="I375" s="120"/>
      <c r="J375" s="120"/>
      <c r="K375" s="120"/>
      <c r="L375" s="120"/>
    </row>
    <row r="376" spans="2:12">
      <c r="B376" s="119"/>
      <c r="C376" s="119"/>
      <c r="D376" s="120"/>
      <c r="E376" s="120"/>
      <c r="F376" s="120"/>
      <c r="G376" s="120"/>
      <c r="H376" s="120"/>
      <c r="I376" s="120"/>
      <c r="J376" s="120"/>
      <c r="K376" s="120"/>
      <c r="L376" s="120"/>
    </row>
    <row r="377" spans="2:12">
      <c r="B377" s="119"/>
      <c r="C377" s="119"/>
      <c r="D377" s="120"/>
      <c r="E377" s="120"/>
      <c r="F377" s="120"/>
      <c r="G377" s="120"/>
      <c r="H377" s="120"/>
      <c r="I377" s="120"/>
      <c r="J377" s="120"/>
      <c r="K377" s="120"/>
      <c r="L377" s="120"/>
    </row>
    <row r="378" spans="2:12">
      <c r="B378" s="119"/>
      <c r="C378" s="119"/>
      <c r="D378" s="120"/>
      <c r="E378" s="120"/>
      <c r="F378" s="120"/>
      <c r="G378" s="120"/>
      <c r="H378" s="120"/>
      <c r="I378" s="120"/>
      <c r="J378" s="120"/>
      <c r="K378" s="120"/>
      <c r="L378" s="120"/>
    </row>
    <row r="379" spans="2:12">
      <c r="B379" s="119"/>
      <c r="C379" s="119"/>
      <c r="D379" s="120"/>
      <c r="E379" s="120"/>
      <c r="F379" s="120"/>
      <c r="G379" s="120"/>
      <c r="H379" s="120"/>
      <c r="I379" s="120"/>
      <c r="J379" s="120"/>
      <c r="K379" s="120"/>
      <c r="L379" s="120"/>
    </row>
    <row r="380" spans="2:12">
      <c r="B380" s="119"/>
      <c r="C380" s="119"/>
      <c r="D380" s="120"/>
      <c r="E380" s="120"/>
      <c r="F380" s="120"/>
      <c r="G380" s="120"/>
      <c r="H380" s="120"/>
      <c r="I380" s="120"/>
      <c r="J380" s="120"/>
      <c r="K380" s="120"/>
      <c r="L380" s="120"/>
    </row>
    <row r="381" spans="2:12">
      <c r="B381" s="119"/>
      <c r="C381" s="119"/>
      <c r="D381" s="120"/>
      <c r="E381" s="120"/>
      <c r="F381" s="120"/>
      <c r="G381" s="120"/>
      <c r="H381" s="120"/>
      <c r="I381" s="120"/>
      <c r="J381" s="120"/>
      <c r="K381" s="120"/>
      <c r="L381" s="120"/>
    </row>
    <row r="382" spans="2:12">
      <c r="B382" s="119"/>
      <c r="C382" s="119"/>
      <c r="D382" s="120"/>
      <c r="E382" s="120"/>
      <c r="F382" s="120"/>
      <c r="G382" s="120"/>
      <c r="H382" s="120"/>
      <c r="I382" s="120"/>
      <c r="J382" s="120"/>
      <c r="K382" s="120"/>
      <c r="L382" s="120"/>
    </row>
    <row r="383" spans="2:12">
      <c r="B383" s="119"/>
      <c r="C383" s="119"/>
      <c r="D383" s="120"/>
      <c r="E383" s="120"/>
      <c r="F383" s="120"/>
      <c r="G383" s="120"/>
      <c r="H383" s="120"/>
      <c r="I383" s="120"/>
      <c r="J383" s="120"/>
      <c r="K383" s="120"/>
      <c r="L383" s="120"/>
    </row>
    <row r="384" spans="2:12">
      <c r="B384" s="119"/>
      <c r="C384" s="119"/>
      <c r="D384" s="120"/>
      <c r="E384" s="120"/>
      <c r="F384" s="120"/>
      <c r="G384" s="120"/>
      <c r="H384" s="120"/>
      <c r="I384" s="120"/>
      <c r="J384" s="120"/>
      <c r="K384" s="120"/>
      <c r="L384" s="120"/>
    </row>
    <row r="385" spans="2:12">
      <c r="B385" s="119"/>
      <c r="C385" s="119"/>
      <c r="D385" s="120"/>
      <c r="E385" s="120"/>
      <c r="F385" s="120"/>
      <c r="G385" s="120"/>
      <c r="H385" s="120"/>
      <c r="I385" s="120"/>
      <c r="J385" s="120"/>
      <c r="K385" s="120"/>
      <c r="L385" s="120"/>
    </row>
    <row r="386" spans="2:12">
      <c r="B386" s="119"/>
      <c r="C386" s="119"/>
      <c r="D386" s="120"/>
      <c r="E386" s="120"/>
      <c r="F386" s="120"/>
      <c r="G386" s="120"/>
      <c r="H386" s="120"/>
      <c r="I386" s="120"/>
      <c r="J386" s="120"/>
      <c r="K386" s="120"/>
      <c r="L386" s="120"/>
    </row>
    <row r="387" spans="2:12">
      <c r="B387" s="119"/>
      <c r="C387" s="119"/>
      <c r="D387" s="120"/>
      <c r="E387" s="120"/>
      <c r="F387" s="120"/>
      <c r="G387" s="120"/>
      <c r="H387" s="120"/>
      <c r="I387" s="120"/>
      <c r="J387" s="120"/>
      <c r="K387" s="120"/>
      <c r="L387" s="120"/>
    </row>
    <row r="388" spans="2:12">
      <c r="B388" s="119"/>
      <c r="C388" s="119"/>
      <c r="D388" s="120"/>
      <c r="E388" s="120"/>
      <c r="F388" s="120"/>
      <c r="G388" s="120"/>
      <c r="H388" s="120"/>
      <c r="I388" s="120"/>
      <c r="J388" s="120"/>
      <c r="K388" s="120"/>
      <c r="L388" s="120"/>
    </row>
    <row r="389" spans="2:12">
      <c r="B389" s="119"/>
      <c r="C389" s="119"/>
      <c r="D389" s="120"/>
      <c r="E389" s="120"/>
      <c r="F389" s="120"/>
      <c r="G389" s="120"/>
      <c r="H389" s="120"/>
      <c r="I389" s="120"/>
      <c r="J389" s="120"/>
      <c r="K389" s="120"/>
      <c r="L389" s="120"/>
    </row>
    <row r="390" spans="2:12">
      <c r="B390" s="119"/>
      <c r="C390" s="119"/>
      <c r="D390" s="120"/>
      <c r="E390" s="120"/>
      <c r="F390" s="120"/>
      <c r="G390" s="120"/>
      <c r="H390" s="120"/>
      <c r="I390" s="120"/>
      <c r="J390" s="120"/>
      <c r="K390" s="120"/>
      <c r="L390" s="120"/>
    </row>
    <row r="391" spans="2:12">
      <c r="B391" s="119"/>
      <c r="C391" s="119"/>
      <c r="D391" s="120"/>
      <c r="E391" s="120"/>
      <c r="F391" s="120"/>
      <c r="G391" s="120"/>
      <c r="H391" s="120"/>
      <c r="I391" s="120"/>
      <c r="J391" s="120"/>
      <c r="K391" s="120"/>
      <c r="L391" s="120"/>
    </row>
    <row r="392" spans="2:12">
      <c r="B392" s="119"/>
      <c r="C392" s="119"/>
      <c r="D392" s="120"/>
      <c r="E392" s="120"/>
      <c r="F392" s="120"/>
      <c r="G392" s="120"/>
      <c r="H392" s="120"/>
      <c r="I392" s="120"/>
      <c r="J392" s="120"/>
      <c r="K392" s="120"/>
      <c r="L392" s="120"/>
    </row>
    <row r="393" spans="2:12">
      <c r="B393" s="119"/>
      <c r="C393" s="119"/>
      <c r="D393" s="120"/>
      <c r="E393" s="120"/>
      <c r="F393" s="120"/>
      <c r="G393" s="120"/>
      <c r="H393" s="120"/>
      <c r="I393" s="120"/>
      <c r="J393" s="120"/>
      <c r="K393" s="120"/>
      <c r="L393" s="120"/>
    </row>
    <row r="394" spans="2:12">
      <c r="B394" s="119"/>
      <c r="C394" s="119"/>
      <c r="D394" s="120"/>
      <c r="E394" s="120"/>
      <c r="F394" s="120"/>
      <c r="G394" s="120"/>
      <c r="H394" s="120"/>
      <c r="I394" s="120"/>
      <c r="J394" s="120"/>
      <c r="K394" s="120"/>
      <c r="L394" s="120"/>
    </row>
    <row r="395" spans="2:12">
      <c r="B395" s="119"/>
      <c r="C395" s="119"/>
      <c r="D395" s="120"/>
      <c r="E395" s="120"/>
      <c r="F395" s="120"/>
      <c r="G395" s="120"/>
      <c r="H395" s="120"/>
      <c r="I395" s="120"/>
      <c r="J395" s="120"/>
      <c r="K395" s="120"/>
      <c r="L395" s="120"/>
    </row>
    <row r="396" spans="2:12">
      <c r="B396" s="119"/>
      <c r="C396" s="119"/>
      <c r="D396" s="120"/>
      <c r="E396" s="120"/>
      <c r="F396" s="120"/>
      <c r="G396" s="120"/>
      <c r="H396" s="120"/>
      <c r="I396" s="120"/>
      <c r="J396" s="120"/>
      <c r="K396" s="120"/>
      <c r="L396" s="120"/>
    </row>
    <row r="397" spans="2:12">
      <c r="B397" s="119"/>
      <c r="C397" s="119"/>
      <c r="D397" s="120"/>
      <c r="E397" s="120"/>
      <c r="F397" s="120"/>
      <c r="G397" s="120"/>
      <c r="H397" s="120"/>
      <c r="I397" s="120"/>
      <c r="J397" s="120"/>
      <c r="K397" s="120"/>
      <c r="L397" s="120"/>
    </row>
    <row r="398" spans="2:12">
      <c r="B398" s="119"/>
      <c r="C398" s="119"/>
      <c r="D398" s="120"/>
      <c r="E398" s="120"/>
      <c r="F398" s="120"/>
      <c r="G398" s="120"/>
      <c r="H398" s="120"/>
      <c r="I398" s="120"/>
      <c r="J398" s="120"/>
      <c r="K398" s="120"/>
      <c r="L398" s="120"/>
    </row>
    <row r="399" spans="2:12">
      <c r="B399" s="119"/>
      <c r="C399" s="119"/>
      <c r="D399" s="120"/>
      <c r="E399" s="120"/>
      <c r="F399" s="120"/>
      <c r="G399" s="120"/>
      <c r="H399" s="120"/>
      <c r="I399" s="120"/>
      <c r="J399" s="120"/>
      <c r="K399" s="120"/>
      <c r="L399" s="120"/>
    </row>
    <row r="400" spans="2:12">
      <c r="B400" s="119"/>
      <c r="C400" s="119"/>
      <c r="D400" s="120"/>
      <c r="E400" s="120"/>
      <c r="F400" s="120"/>
      <c r="G400" s="120"/>
      <c r="H400" s="120"/>
      <c r="I400" s="120"/>
      <c r="J400" s="120"/>
      <c r="K400" s="120"/>
      <c r="L400" s="120"/>
    </row>
    <row r="401" spans="2:12">
      <c r="B401" s="119"/>
      <c r="C401" s="119"/>
      <c r="D401" s="120"/>
      <c r="E401" s="120"/>
      <c r="F401" s="120"/>
      <c r="G401" s="120"/>
      <c r="H401" s="120"/>
      <c r="I401" s="120"/>
      <c r="J401" s="120"/>
      <c r="K401" s="120"/>
      <c r="L401" s="120"/>
    </row>
    <row r="402" spans="2:12">
      <c r="B402" s="119"/>
      <c r="C402" s="119"/>
      <c r="D402" s="120"/>
      <c r="E402" s="120"/>
      <c r="F402" s="120"/>
      <c r="G402" s="120"/>
      <c r="H402" s="120"/>
      <c r="I402" s="120"/>
      <c r="J402" s="120"/>
      <c r="K402" s="120"/>
      <c r="L402" s="120"/>
    </row>
    <row r="403" spans="2:12">
      <c r="B403" s="119"/>
      <c r="C403" s="119"/>
      <c r="D403" s="120"/>
      <c r="E403" s="120"/>
      <c r="F403" s="120"/>
      <c r="G403" s="120"/>
      <c r="H403" s="120"/>
      <c r="I403" s="120"/>
      <c r="J403" s="120"/>
      <c r="K403" s="120"/>
      <c r="L403" s="120"/>
    </row>
    <row r="404" spans="2:12">
      <c r="B404" s="119"/>
      <c r="C404" s="119"/>
      <c r="D404" s="120"/>
      <c r="E404" s="120"/>
      <c r="F404" s="120"/>
      <c r="G404" s="120"/>
      <c r="H404" s="120"/>
      <c r="I404" s="120"/>
      <c r="J404" s="120"/>
      <c r="K404" s="120"/>
      <c r="L404" s="120"/>
    </row>
    <row r="405" spans="2:12">
      <c r="B405" s="119"/>
      <c r="C405" s="119"/>
      <c r="D405" s="120"/>
      <c r="E405" s="120"/>
      <c r="F405" s="120"/>
      <c r="G405" s="120"/>
      <c r="H405" s="120"/>
      <c r="I405" s="120"/>
      <c r="J405" s="120"/>
      <c r="K405" s="120"/>
      <c r="L405" s="120"/>
    </row>
    <row r="406" spans="2:12">
      <c r="B406" s="119"/>
      <c r="C406" s="119"/>
      <c r="D406" s="120"/>
      <c r="E406" s="120"/>
      <c r="F406" s="120"/>
      <c r="G406" s="120"/>
      <c r="H406" s="120"/>
      <c r="I406" s="120"/>
      <c r="J406" s="120"/>
      <c r="K406" s="120"/>
      <c r="L406" s="120"/>
    </row>
    <row r="407" spans="2:12">
      <c r="B407" s="119"/>
      <c r="C407" s="119"/>
      <c r="D407" s="120"/>
      <c r="E407" s="120"/>
      <c r="F407" s="120"/>
      <c r="G407" s="120"/>
      <c r="H407" s="120"/>
      <c r="I407" s="120"/>
      <c r="J407" s="120"/>
      <c r="K407" s="120"/>
      <c r="L407" s="120"/>
    </row>
    <row r="408" spans="2:12">
      <c r="B408" s="119"/>
      <c r="C408" s="119"/>
      <c r="D408" s="120"/>
      <c r="E408" s="120"/>
      <c r="F408" s="120"/>
      <c r="G408" s="120"/>
      <c r="H408" s="120"/>
      <c r="I408" s="120"/>
      <c r="J408" s="120"/>
      <c r="K408" s="120"/>
      <c r="L408" s="120"/>
    </row>
    <row r="409" spans="2:12">
      <c r="B409" s="119"/>
      <c r="C409" s="119"/>
      <c r="D409" s="120"/>
      <c r="E409" s="120"/>
      <c r="F409" s="120"/>
      <c r="G409" s="120"/>
      <c r="H409" s="120"/>
      <c r="I409" s="120"/>
      <c r="J409" s="120"/>
      <c r="K409" s="120"/>
      <c r="L409" s="120"/>
    </row>
    <row r="410" spans="2:12">
      <c r="B410" s="119"/>
      <c r="C410" s="119"/>
      <c r="D410" s="120"/>
      <c r="E410" s="120"/>
      <c r="F410" s="120"/>
      <c r="G410" s="120"/>
      <c r="H410" s="120"/>
      <c r="I410" s="120"/>
      <c r="J410" s="120"/>
      <c r="K410" s="120"/>
      <c r="L410" s="120"/>
    </row>
    <row r="411" spans="2:12">
      <c r="B411" s="119"/>
      <c r="C411" s="119"/>
      <c r="D411" s="120"/>
      <c r="E411" s="120"/>
      <c r="F411" s="120"/>
      <c r="G411" s="120"/>
      <c r="H411" s="120"/>
      <c r="I411" s="120"/>
      <c r="J411" s="120"/>
      <c r="K411" s="120"/>
      <c r="L411" s="120"/>
    </row>
    <row r="412" spans="2:12">
      <c r="B412" s="119"/>
      <c r="C412" s="119"/>
      <c r="D412" s="120"/>
      <c r="E412" s="120"/>
      <c r="F412" s="120"/>
      <c r="G412" s="120"/>
      <c r="H412" s="120"/>
      <c r="I412" s="120"/>
      <c r="J412" s="120"/>
      <c r="K412" s="120"/>
      <c r="L412" s="120"/>
    </row>
    <row r="413" spans="2:12">
      <c r="B413" s="119"/>
      <c r="C413" s="119"/>
      <c r="D413" s="120"/>
      <c r="E413" s="120"/>
      <c r="F413" s="120"/>
      <c r="G413" s="120"/>
      <c r="H413" s="120"/>
      <c r="I413" s="120"/>
      <c r="J413" s="120"/>
      <c r="K413" s="120"/>
      <c r="L413" s="120"/>
    </row>
    <row r="414" spans="2:12">
      <c r="B414" s="119"/>
      <c r="C414" s="119"/>
      <c r="D414" s="120"/>
      <c r="E414" s="120"/>
      <c r="F414" s="120"/>
      <c r="G414" s="120"/>
      <c r="H414" s="120"/>
      <c r="I414" s="120"/>
      <c r="J414" s="120"/>
      <c r="K414" s="120"/>
      <c r="L414" s="120"/>
    </row>
    <row r="415" spans="2:12">
      <c r="B415" s="119"/>
      <c r="C415" s="119"/>
      <c r="D415" s="120"/>
      <c r="E415" s="120"/>
      <c r="F415" s="120"/>
      <c r="G415" s="120"/>
      <c r="H415" s="120"/>
      <c r="I415" s="120"/>
      <c r="J415" s="120"/>
      <c r="K415" s="120"/>
      <c r="L415" s="120"/>
    </row>
    <row r="416" spans="2:12">
      <c r="B416" s="119"/>
      <c r="C416" s="119"/>
      <c r="D416" s="120"/>
      <c r="E416" s="120"/>
      <c r="F416" s="120"/>
      <c r="G416" s="120"/>
      <c r="H416" s="120"/>
      <c r="I416" s="120"/>
      <c r="J416" s="120"/>
      <c r="K416" s="120"/>
      <c r="L416" s="120"/>
    </row>
    <row r="417" spans="2:12">
      <c r="B417" s="119"/>
      <c r="C417" s="119"/>
      <c r="D417" s="120"/>
      <c r="E417" s="120"/>
      <c r="F417" s="120"/>
      <c r="G417" s="120"/>
      <c r="H417" s="120"/>
      <c r="I417" s="120"/>
      <c r="J417" s="120"/>
      <c r="K417" s="120"/>
      <c r="L417" s="120"/>
    </row>
    <row r="418" spans="2:12">
      <c r="B418" s="119"/>
      <c r="C418" s="119"/>
      <c r="D418" s="120"/>
      <c r="E418" s="120"/>
      <c r="F418" s="120"/>
      <c r="G418" s="120"/>
      <c r="H418" s="120"/>
      <c r="I418" s="120"/>
      <c r="J418" s="120"/>
      <c r="K418" s="120"/>
      <c r="L418" s="120"/>
    </row>
    <row r="419" spans="2:12">
      <c r="B419" s="119"/>
      <c r="C419" s="119"/>
      <c r="D419" s="120"/>
      <c r="E419" s="120"/>
      <c r="F419" s="120"/>
      <c r="G419" s="120"/>
      <c r="H419" s="120"/>
      <c r="I419" s="120"/>
      <c r="J419" s="120"/>
      <c r="K419" s="120"/>
      <c r="L419" s="120"/>
    </row>
    <row r="420" spans="2:12">
      <c r="B420" s="119"/>
      <c r="C420" s="119"/>
      <c r="D420" s="120"/>
      <c r="E420" s="120"/>
      <c r="F420" s="120"/>
      <c r="G420" s="120"/>
      <c r="H420" s="120"/>
      <c r="I420" s="120"/>
      <c r="J420" s="120"/>
      <c r="K420" s="120"/>
      <c r="L420" s="120"/>
    </row>
    <row r="421" spans="2:12">
      <c r="B421" s="119"/>
      <c r="C421" s="119"/>
      <c r="D421" s="120"/>
      <c r="E421" s="120"/>
      <c r="F421" s="120"/>
      <c r="G421" s="120"/>
      <c r="H421" s="120"/>
      <c r="I421" s="120"/>
      <c r="J421" s="120"/>
      <c r="K421" s="120"/>
      <c r="L421" s="120"/>
    </row>
    <row r="422" spans="2:12">
      <c r="B422" s="119"/>
      <c r="C422" s="119"/>
      <c r="D422" s="120"/>
      <c r="E422" s="120"/>
      <c r="F422" s="120"/>
      <c r="G422" s="120"/>
      <c r="H422" s="120"/>
      <c r="I422" s="120"/>
      <c r="J422" s="120"/>
      <c r="K422" s="120"/>
      <c r="L422" s="120"/>
    </row>
    <row r="423" spans="2:12">
      <c r="B423" s="119"/>
      <c r="C423" s="119"/>
      <c r="D423" s="120"/>
      <c r="E423" s="120"/>
      <c r="F423" s="120"/>
      <c r="G423" s="120"/>
      <c r="H423" s="120"/>
      <c r="I423" s="120"/>
      <c r="J423" s="120"/>
      <c r="K423" s="120"/>
      <c r="L423" s="120"/>
    </row>
    <row r="424" spans="2:12">
      <c r="B424" s="119"/>
      <c r="C424" s="119"/>
      <c r="D424" s="120"/>
      <c r="E424" s="120"/>
      <c r="F424" s="120"/>
      <c r="G424" s="120"/>
      <c r="H424" s="120"/>
      <c r="I424" s="120"/>
      <c r="J424" s="120"/>
      <c r="K424" s="120"/>
      <c r="L424" s="120"/>
    </row>
    <row r="425" spans="2:12">
      <c r="B425" s="119"/>
      <c r="C425" s="119"/>
      <c r="D425" s="120"/>
      <c r="E425" s="120"/>
      <c r="F425" s="120"/>
      <c r="G425" s="120"/>
      <c r="H425" s="120"/>
      <c r="I425" s="120"/>
      <c r="J425" s="120"/>
      <c r="K425" s="120"/>
      <c r="L425" s="120"/>
    </row>
    <row r="426" spans="2:12">
      <c r="B426" s="119"/>
      <c r="C426" s="119"/>
      <c r="D426" s="120"/>
      <c r="E426" s="120"/>
      <c r="F426" s="120"/>
      <c r="G426" s="120"/>
      <c r="H426" s="120"/>
      <c r="I426" s="120"/>
      <c r="J426" s="120"/>
      <c r="K426" s="120"/>
      <c r="L426" s="120"/>
    </row>
    <row r="427" spans="2:12">
      <c r="B427" s="119"/>
      <c r="C427" s="119"/>
      <c r="D427" s="120"/>
      <c r="E427" s="120"/>
      <c r="F427" s="120"/>
      <c r="G427" s="120"/>
      <c r="H427" s="120"/>
      <c r="I427" s="120"/>
      <c r="J427" s="120"/>
      <c r="K427" s="120"/>
      <c r="L427" s="120"/>
    </row>
    <row r="428" spans="2:12">
      <c r="B428" s="119"/>
      <c r="C428" s="119"/>
      <c r="D428" s="120"/>
      <c r="E428" s="120"/>
      <c r="F428" s="120"/>
      <c r="G428" s="120"/>
      <c r="H428" s="120"/>
      <c r="I428" s="120"/>
      <c r="J428" s="120"/>
      <c r="K428" s="120"/>
      <c r="L428" s="120"/>
    </row>
    <row r="429" spans="2:12">
      <c r="B429" s="119"/>
      <c r="C429" s="119"/>
      <c r="D429" s="120"/>
      <c r="E429" s="120"/>
      <c r="F429" s="120"/>
      <c r="G429" s="120"/>
      <c r="H429" s="120"/>
      <c r="I429" s="120"/>
      <c r="J429" s="120"/>
      <c r="K429" s="120"/>
      <c r="L429" s="120"/>
    </row>
    <row r="430" spans="2:12">
      <c r="B430" s="119"/>
      <c r="C430" s="119"/>
      <c r="D430" s="120"/>
      <c r="E430" s="120"/>
      <c r="F430" s="120"/>
      <c r="G430" s="120"/>
      <c r="H430" s="120"/>
      <c r="I430" s="120"/>
      <c r="J430" s="120"/>
      <c r="K430" s="120"/>
      <c r="L430" s="120"/>
    </row>
    <row r="431" spans="2:12">
      <c r="B431" s="119"/>
      <c r="C431" s="119"/>
      <c r="D431" s="120"/>
      <c r="E431" s="120"/>
      <c r="F431" s="120"/>
      <c r="G431" s="120"/>
      <c r="H431" s="120"/>
      <c r="I431" s="120"/>
      <c r="J431" s="120"/>
      <c r="K431" s="120"/>
      <c r="L431" s="12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