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D2F47D67-AD96-4AE3-8213-5843800F91EB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69" l="1"/>
  <c r="J17" i="69"/>
  <c r="M17" i="69"/>
  <c r="M13" i="69"/>
  <c r="O13" i="69" s="1"/>
  <c r="L211" i="62"/>
  <c r="L184" i="62"/>
  <c r="C37" i="88"/>
  <c r="I11" i="81"/>
  <c r="I10" i="81"/>
  <c r="J10" i="81" s="1"/>
  <c r="L111" i="62"/>
  <c r="L12" i="62" s="1"/>
  <c r="L183" i="62" l="1"/>
  <c r="L11" i="62" s="1"/>
  <c r="C16" i="88" s="1"/>
  <c r="J12" i="81"/>
  <c r="J11" i="81"/>
  <c r="M12" i="69"/>
  <c r="J43" i="58" l="1"/>
  <c r="J18" i="58"/>
  <c r="J12" i="58"/>
  <c r="C38" i="88"/>
  <c r="C23" i="88"/>
  <c r="C12" i="88"/>
  <c r="J270" i="76"/>
  <c r="J269" i="76"/>
  <c r="J268" i="76"/>
  <c r="J267" i="76"/>
  <c r="J266" i="76"/>
  <c r="J265" i="76"/>
  <c r="J264" i="76"/>
  <c r="J263" i="76"/>
  <c r="J262" i="76"/>
  <c r="J261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14" i="73"/>
  <c r="J13" i="73"/>
  <c r="J12" i="73"/>
  <c r="J11" i="73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15" i="64"/>
  <c r="N14" i="64"/>
  <c r="N13" i="64"/>
  <c r="N12" i="64"/>
  <c r="N11" i="64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17" i="61"/>
  <c r="T16" i="61"/>
  <c r="T14" i="61"/>
  <c r="T13" i="61"/>
  <c r="T12" i="61"/>
  <c r="T11" i="61"/>
  <c r="J42" i="58" l="1"/>
  <c r="J11" i="58"/>
  <c r="J10" i="58" l="1"/>
  <c r="K18" i="58" s="1"/>
  <c r="K11" i="58"/>
  <c r="K42" i="58"/>
  <c r="K40" i="58"/>
  <c r="K34" i="58"/>
  <c r="K28" i="58"/>
  <c r="K22" i="58"/>
  <c r="K14" i="58"/>
  <c r="K33" i="58"/>
  <c r="K27" i="58"/>
  <c r="K21" i="58"/>
  <c r="K13" i="58"/>
  <c r="K38" i="58"/>
  <c r="K12" i="58"/>
  <c r="K25" i="58"/>
  <c r="K10" i="58"/>
  <c r="K39" i="58"/>
  <c r="K26" i="58"/>
  <c r="K31" i="58"/>
  <c r="K19" i="58"/>
  <c r="C11" i="88"/>
  <c r="C10" i="88" s="1"/>
  <c r="K45" i="58"/>
  <c r="K36" i="58"/>
  <c r="K30" i="58"/>
  <c r="K24" i="58"/>
  <c r="K16" i="58"/>
  <c r="K44" i="58"/>
  <c r="K35" i="58"/>
  <c r="K29" i="58"/>
  <c r="K23" i="58"/>
  <c r="K15" i="58"/>
  <c r="K32" i="58"/>
  <c r="K20" i="58"/>
  <c r="K37" i="58"/>
  <c r="K43" i="58"/>
  <c r="C42" i="88"/>
  <c r="L37" i="58" s="1"/>
  <c r="K233" i="76"/>
  <c r="K100" i="76"/>
  <c r="O203" i="62"/>
  <c r="O16" i="62" l="1"/>
  <c r="K12" i="76"/>
  <c r="K67" i="76"/>
  <c r="O170" i="62"/>
  <c r="K112" i="76"/>
  <c r="N63" i="63"/>
  <c r="O232" i="62"/>
  <c r="O45" i="62"/>
  <c r="K62" i="76"/>
  <c r="L45" i="58"/>
  <c r="O129" i="62"/>
  <c r="O106" i="62"/>
  <c r="P140" i="69"/>
  <c r="P71" i="69"/>
  <c r="O227" i="62"/>
  <c r="K259" i="76"/>
  <c r="K240" i="76"/>
  <c r="D18" i="88"/>
  <c r="O21" i="62"/>
  <c r="O174" i="62"/>
  <c r="N27" i="63"/>
  <c r="P20" i="69"/>
  <c r="K21" i="76"/>
  <c r="K43" i="76"/>
  <c r="K204" i="76"/>
  <c r="N58" i="63"/>
  <c r="O80" i="62"/>
  <c r="N55" i="63"/>
  <c r="D20" i="88"/>
  <c r="K13" i="67"/>
  <c r="K79" i="76"/>
  <c r="P116" i="69"/>
  <c r="K239" i="76"/>
  <c r="K231" i="76"/>
  <c r="K193" i="76"/>
  <c r="K71" i="76"/>
  <c r="P34" i="69"/>
  <c r="N62" i="63"/>
  <c r="N34" i="63"/>
  <c r="O234" i="62"/>
  <c r="O49" i="62"/>
  <c r="D15" i="88"/>
  <c r="P40" i="69"/>
  <c r="K201" i="76"/>
  <c r="O173" i="62"/>
  <c r="K74" i="76"/>
  <c r="O64" i="62"/>
  <c r="O87" i="62"/>
  <c r="K174" i="76"/>
  <c r="P48" i="69"/>
  <c r="K118" i="76"/>
  <c r="L23" i="66"/>
  <c r="L23" i="58"/>
  <c r="O44" i="62"/>
  <c r="K238" i="76"/>
  <c r="P88" i="69"/>
  <c r="O158" i="62"/>
  <c r="K59" i="76"/>
  <c r="K114" i="76"/>
  <c r="K138" i="76"/>
  <c r="P66" i="69"/>
  <c r="O105" i="62"/>
  <c r="O137" i="62"/>
  <c r="K111" i="76"/>
  <c r="K56" i="76"/>
  <c r="K14" i="73"/>
  <c r="K44" i="76"/>
  <c r="K12" i="73"/>
  <c r="L18" i="65"/>
  <c r="K64" i="76"/>
  <c r="K84" i="76"/>
  <c r="O191" i="62"/>
  <c r="N13" i="63"/>
  <c r="O57" i="62"/>
  <c r="P149" i="69"/>
  <c r="O37" i="62"/>
  <c r="O70" i="62"/>
  <c r="O206" i="62"/>
  <c r="L11" i="65"/>
  <c r="O115" i="62"/>
  <c r="O157" i="62"/>
  <c r="K37" i="76"/>
  <c r="P39" i="69"/>
  <c r="N42" i="63"/>
  <c r="P22" i="69"/>
  <c r="P13" i="69"/>
  <c r="P98" i="69"/>
  <c r="O218" i="62"/>
  <c r="O122" i="62"/>
  <c r="N32" i="63"/>
  <c r="O26" i="62"/>
  <c r="D31" i="88"/>
  <c r="P81" i="69"/>
  <c r="L20" i="66"/>
  <c r="P36" i="69"/>
  <c r="P38" i="69"/>
  <c r="K26" i="76"/>
  <c r="K175" i="76"/>
  <c r="O15" i="64"/>
  <c r="O95" i="62"/>
  <c r="O63" i="62"/>
  <c r="L16" i="65"/>
  <c r="O127" i="62"/>
  <c r="O111" i="62"/>
  <c r="O198" i="62"/>
  <c r="P144" i="69"/>
  <c r="O142" i="62"/>
  <c r="K185" i="76"/>
  <c r="P55" i="69"/>
  <c r="N12" i="63"/>
  <c r="K145" i="76"/>
  <c r="K61" i="76"/>
  <c r="D16" i="88"/>
  <c r="K12" i="81"/>
  <c r="O205" i="62"/>
  <c r="P60" i="69"/>
  <c r="K54" i="76"/>
  <c r="O230" i="62"/>
  <c r="O59" i="62"/>
  <c r="O27" i="62"/>
  <c r="P101" i="69"/>
  <c r="P33" i="69"/>
  <c r="K243" i="76"/>
  <c r="O42" i="62"/>
  <c r="K13" i="73"/>
  <c r="D42" i="88"/>
  <c r="O219" i="62"/>
  <c r="P43" i="69"/>
  <c r="P109" i="69"/>
  <c r="O55" i="62"/>
  <c r="N36" i="63"/>
  <c r="K206" i="76"/>
  <c r="P146" i="69"/>
  <c r="O89" i="62"/>
  <c r="L17" i="66"/>
  <c r="L12" i="58"/>
  <c r="P76" i="69"/>
  <c r="N44" i="63"/>
  <c r="N20" i="63"/>
  <c r="K184" i="76"/>
  <c r="D10" i="88"/>
  <c r="K197" i="76"/>
  <c r="P139" i="69"/>
  <c r="O71" i="62"/>
  <c r="O13" i="64"/>
  <c r="D13" i="88"/>
  <c r="P68" i="69"/>
  <c r="K249" i="76"/>
  <c r="K180" i="76"/>
  <c r="K69" i="76"/>
  <c r="K109" i="76"/>
  <c r="O223" i="62"/>
  <c r="P19" i="69"/>
  <c r="O31" i="62"/>
  <c r="K50" i="76"/>
  <c r="D37" i="88"/>
  <c r="L28" i="58"/>
  <c r="N50" i="63"/>
  <c r="K244" i="76"/>
  <c r="K99" i="76"/>
  <c r="K134" i="76"/>
  <c r="P93" i="69"/>
  <c r="L13" i="65"/>
  <c r="O14" i="64"/>
  <c r="K34" i="76"/>
  <c r="K209" i="76"/>
  <c r="D35" i="88"/>
  <c r="O96" i="62"/>
  <c r="O58" i="62"/>
  <c r="P83" i="69"/>
  <c r="P125" i="69"/>
  <c r="P24" i="69"/>
  <c r="P87" i="69"/>
  <c r="O229" i="62"/>
  <c r="K242" i="76"/>
  <c r="K151" i="76"/>
  <c r="K92" i="76"/>
  <c r="K20" i="76"/>
  <c r="K110" i="76"/>
  <c r="K18" i="76"/>
  <c r="K76" i="76"/>
  <c r="K72" i="76"/>
  <c r="O81" i="62"/>
  <c r="P69" i="69"/>
  <c r="K113" i="76"/>
  <c r="O245" i="62"/>
  <c r="P78" i="69"/>
  <c r="K125" i="76"/>
  <c r="N17" i="63"/>
  <c r="O243" i="62"/>
  <c r="K127" i="76"/>
  <c r="K15" i="76"/>
  <c r="D28" i="88"/>
  <c r="O82" i="62"/>
  <c r="N49" i="63"/>
  <c r="K39" i="76"/>
  <c r="L22" i="58"/>
  <c r="O36" i="62"/>
  <c r="K10" i="81"/>
  <c r="O236" i="62"/>
  <c r="P90" i="69"/>
  <c r="K96" i="76"/>
  <c r="P64" i="69"/>
  <c r="O220" i="62"/>
  <c r="O124" i="62"/>
  <c r="O208" i="62"/>
  <c r="P63" i="69"/>
  <c r="K60" i="76"/>
  <c r="O244" i="62"/>
  <c r="O65" i="62"/>
  <c r="L33" i="58"/>
  <c r="P143" i="69"/>
  <c r="N57" i="63"/>
  <c r="N25" i="63"/>
  <c r="K251" i="76"/>
  <c r="O41" i="62"/>
  <c r="K143" i="76"/>
  <c r="P85" i="69"/>
  <c r="O53" i="62"/>
  <c r="O226" i="62"/>
  <c r="P152" i="69"/>
  <c r="P12" i="69"/>
  <c r="O177" i="62"/>
  <c r="O93" i="62"/>
  <c r="P62" i="69"/>
  <c r="O66" i="62"/>
  <c r="K136" i="76"/>
  <c r="P67" i="69"/>
  <c r="O50" i="62"/>
  <c r="O217" i="62"/>
  <c r="P133" i="69"/>
  <c r="K15" i="67"/>
  <c r="K28" i="76"/>
  <c r="K159" i="76"/>
  <c r="K51" i="76"/>
  <c r="K55" i="76"/>
  <c r="O90" i="62"/>
  <c r="O22" i="62"/>
  <c r="K94" i="76"/>
  <c r="P103" i="69"/>
  <c r="K49" i="76"/>
  <c r="K86" i="76"/>
  <c r="O189" i="62"/>
  <c r="K217" i="76"/>
  <c r="K78" i="76"/>
  <c r="K73" i="76"/>
  <c r="P75" i="69"/>
  <c r="N61" i="63"/>
  <c r="O156" i="62"/>
  <c r="O186" i="62"/>
  <c r="O231" i="62"/>
  <c r="K131" i="76"/>
  <c r="O43" i="62"/>
  <c r="U11" i="61"/>
  <c r="K124" i="76"/>
  <c r="K129" i="76"/>
  <c r="P114" i="69"/>
  <c r="O163" i="62"/>
  <c r="O194" i="62"/>
  <c r="K178" i="76"/>
  <c r="K169" i="76"/>
  <c r="P23" i="69"/>
  <c r="K63" i="76"/>
  <c r="O60" i="62"/>
  <c r="K250" i="76"/>
  <c r="O97" i="62"/>
  <c r="P135" i="69"/>
  <c r="O29" i="62"/>
  <c r="O100" i="62"/>
  <c r="P141" i="69"/>
  <c r="O69" i="62"/>
  <c r="O76" i="62"/>
  <c r="N46" i="63"/>
  <c r="K30" i="76"/>
  <c r="D39" i="88"/>
  <c r="O207" i="62"/>
  <c r="O113" i="62"/>
  <c r="K14" i="67"/>
  <c r="K126" i="76"/>
  <c r="N47" i="63"/>
  <c r="N51" i="63"/>
  <c r="O79" i="62"/>
  <c r="N24" i="63"/>
  <c r="P123" i="69"/>
  <c r="K150" i="76"/>
  <c r="K215" i="76"/>
  <c r="P121" i="69"/>
  <c r="L39" i="58"/>
  <c r="O240" i="62"/>
  <c r="P96" i="69"/>
  <c r="K102" i="76"/>
  <c r="P91" i="69"/>
  <c r="N16" i="63"/>
  <c r="O155" i="62"/>
  <c r="L43" i="58"/>
  <c r="O183" i="62"/>
  <c r="O98" i="62"/>
  <c r="P100" i="69"/>
  <c r="N68" i="63"/>
  <c r="K82" i="76"/>
  <c r="P11" i="69"/>
  <c r="D19" i="88"/>
  <c r="O139" i="62"/>
  <c r="K264" i="76"/>
  <c r="K203" i="76"/>
  <c r="O117" i="62"/>
  <c r="K107" i="76"/>
  <c r="O222" i="62"/>
  <c r="P52" i="69"/>
  <c r="D11" i="88"/>
  <c r="L21" i="66"/>
  <c r="D27" i="88"/>
  <c r="O120" i="62"/>
  <c r="K258" i="76"/>
  <c r="N22" i="63"/>
  <c r="K269" i="76"/>
  <c r="K141" i="76"/>
  <c r="K33" i="76"/>
  <c r="L13" i="74"/>
  <c r="L16" i="58"/>
  <c r="P151" i="69"/>
  <c r="K252" i="76"/>
  <c r="L13" i="66"/>
  <c r="P61" i="69"/>
  <c r="K219" i="76"/>
  <c r="O123" i="62"/>
  <c r="K192" i="76"/>
  <c r="K57" i="76"/>
  <c r="K11" i="76"/>
  <c r="P57" i="69"/>
  <c r="N43" i="63"/>
  <c r="O38" i="62"/>
  <c r="L21" i="58"/>
  <c r="K149" i="76"/>
  <c r="P157" i="69"/>
  <c r="K224" i="76"/>
  <c r="L15" i="58"/>
  <c r="N67" i="63"/>
  <c r="O91" i="62"/>
  <c r="K172" i="76"/>
  <c r="O228" i="62"/>
  <c r="K171" i="76"/>
  <c r="K80" i="76"/>
  <c r="O224" i="62"/>
  <c r="K115" i="76"/>
  <c r="N37" i="63"/>
  <c r="P53" i="69"/>
  <c r="P42" i="69"/>
  <c r="P56" i="69"/>
  <c r="N18" i="63"/>
  <c r="K229" i="76"/>
  <c r="O132" i="62"/>
  <c r="N21" i="63"/>
  <c r="K235" i="76"/>
  <c r="O18" i="62"/>
  <c r="O169" i="62"/>
  <c r="P105" i="69"/>
  <c r="P106" i="69"/>
  <c r="L12" i="65"/>
  <c r="L29" i="58"/>
  <c r="O202" i="62"/>
  <c r="P150" i="69"/>
  <c r="O176" i="62"/>
  <c r="K221" i="76"/>
  <c r="K11" i="81"/>
  <c r="O185" i="62"/>
  <c r="P27" i="69"/>
  <c r="K225" i="76"/>
  <c r="D21" i="88"/>
  <c r="P134" i="69"/>
  <c r="L11" i="58"/>
  <c r="O164" i="62"/>
  <c r="L19" i="66"/>
  <c r="K116" i="76"/>
  <c r="P79" i="69"/>
  <c r="O199" i="62"/>
  <c r="D40" i="88"/>
  <c r="P155" i="69"/>
  <c r="P124" i="69"/>
  <c r="K179" i="76"/>
  <c r="N65" i="63"/>
  <c r="O101" i="62"/>
  <c r="K265" i="76"/>
  <c r="K77" i="76"/>
  <c r="O151" i="62"/>
  <c r="P107" i="69"/>
  <c r="L34" i="58"/>
  <c r="P137" i="69"/>
  <c r="P14" i="69"/>
  <c r="P86" i="69"/>
  <c r="O33" i="62"/>
  <c r="N41" i="63"/>
  <c r="K261" i="76"/>
  <c r="K58" i="76"/>
  <c r="O144" i="62"/>
  <c r="P80" i="69"/>
  <c r="L31" i="58"/>
  <c r="P130" i="69"/>
  <c r="O72" i="62"/>
  <c r="K205" i="76"/>
  <c r="K87" i="76"/>
  <c r="K163" i="76"/>
  <c r="L16" i="66"/>
  <c r="K103" i="76"/>
  <c r="O11" i="64"/>
  <c r="K213" i="76"/>
  <c r="O62" i="62"/>
  <c r="O23" i="62"/>
  <c r="P29" i="69"/>
  <c r="D26" i="88"/>
  <c r="K120" i="76"/>
  <c r="K199" i="76"/>
  <c r="P111" i="69"/>
  <c r="L22" i="66"/>
  <c r="P73" i="69"/>
  <c r="D33" i="88"/>
  <c r="O162" i="62"/>
  <c r="K101" i="76"/>
  <c r="O179" i="62"/>
  <c r="O192" i="62"/>
  <c r="O168" i="62"/>
  <c r="P17" i="69"/>
  <c r="O175" i="62"/>
  <c r="P115" i="69"/>
  <c r="K23" i="76"/>
  <c r="K85" i="76"/>
  <c r="K189" i="76"/>
  <c r="O172" i="62"/>
  <c r="P31" i="69"/>
  <c r="L15" i="66"/>
  <c r="O165" i="62"/>
  <c r="N64" i="63"/>
  <c r="L40" i="58"/>
  <c r="K88" i="76"/>
  <c r="O75" i="62"/>
  <c r="O213" i="62"/>
  <c r="K95" i="76"/>
  <c r="O209" i="62"/>
  <c r="K158" i="76"/>
  <c r="O11" i="62"/>
  <c r="K226" i="76"/>
  <c r="P148" i="69"/>
  <c r="D17" i="88"/>
  <c r="P122" i="69"/>
  <c r="K262" i="76"/>
  <c r="K122" i="76"/>
  <c r="K210" i="76"/>
  <c r="K187" i="76"/>
  <c r="K191" i="76"/>
  <c r="K132" i="76"/>
  <c r="K236" i="76"/>
  <c r="P120" i="69"/>
  <c r="K17" i="67"/>
  <c r="O233" i="62"/>
  <c r="O125" i="62"/>
  <c r="O116" i="62"/>
  <c r="O246" i="62"/>
  <c r="P72" i="69"/>
  <c r="K254" i="76"/>
  <c r="K214" i="76"/>
  <c r="P118" i="69"/>
  <c r="K41" i="76"/>
  <c r="D23" i="88"/>
  <c r="O138" i="62"/>
  <c r="K13" i="76"/>
  <c r="K147" i="76"/>
  <c r="O201" i="62"/>
  <c r="O147" i="62"/>
  <c r="P110" i="69"/>
  <c r="L24" i="58"/>
  <c r="O153" i="62"/>
  <c r="P97" i="69"/>
  <c r="L36" i="58"/>
  <c r="K47" i="76"/>
  <c r="L24" i="66"/>
  <c r="U17" i="61"/>
  <c r="K182" i="76"/>
  <c r="K31" i="76"/>
  <c r="O187" i="62"/>
  <c r="K83" i="76"/>
  <c r="O92" i="62"/>
  <c r="D12" i="88"/>
  <c r="P41" i="69"/>
  <c r="O54" i="62"/>
  <c r="K220" i="76"/>
  <c r="P94" i="69"/>
  <c r="O52" i="62"/>
  <c r="P131" i="69"/>
  <c r="L14" i="58"/>
  <c r="L13" i="58"/>
  <c r="N45" i="63"/>
  <c r="O25" i="62"/>
  <c r="K46" i="76"/>
  <c r="N33" i="63"/>
  <c r="P136" i="69"/>
  <c r="O28" i="62"/>
  <c r="P25" i="69"/>
  <c r="D24" i="88"/>
  <c r="O13" i="62"/>
  <c r="K135" i="76"/>
  <c r="L11" i="66"/>
  <c r="K241" i="76"/>
  <c r="O149" i="62"/>
  <c r="O152" i="62"/>
  <c r="O109" i="62"/>
  <c r="K167" i="76"/>
  <c r="O128" i="62"/>
  <c r="N40" i="63"/>
  <c r="O193" i="62"/>
  <c r="P51" i="69"/>
  <c r="O146" i="62"/>
  <c r="P46" i="69"/>
  <c r="K91" i="76"/>
  <c r="K142" i="76"/>
  <c r="K211" i="76"/>
  <c r="K212" i="76"/>
  <c r="K164" i="76"/>
  <c r="K29" i="76"/>
  <c r="O19" i="62"/>
  <c r="D32" i="88"/>
  <c r="O39" i="62"/>
  <c r="K123" i="76"/>
  <c r="O167" i="62"/>
  <c r="N39" i="63"/>
  <c r="K144" i="76"/>
  <c r="D14" i="88"/>
  <c r="P49" i="69"/>
  <c r="N69" i="63"/>
  <c r="K208" i="76"/>
  <c r="K45" i="76"/>
  <c r="P138" i="69"/>
  <c r="L12" i="66"/>
  <c r="O196" i="62"/>
  <c r="D25" i="88"/>
  <c r="O200" i="62"/>
  <c r="P45" i="69"/>
  <c r="K42" i="76"/>
  <c r="K40" i="76"/>
  <c r="L42" i="58"/>
  <c r="P92" i="69"/>
  <c r="P32" i="69"/>
  <c r="K181" i="76"/>
  <c r="K223" i="76"/>
  <c r="K196" i="76"/>
  <c r="O161" i="62"/>
  <c r="P112" i="69"/>
  <c r="L19" i="65"/>
  <c r="N48" i="63"/>
  <c r="N38" i="63"/>
  <c r="L32" i="58"/>
  <c r="K119" i="76"/>
  <c r="K128" i="76"/>
  <c r="P74" i="69"/>
  <c r="O56" i="62"/>
  <c r="N19" i="63"/>
  <c r="K173" i="76"/>
  <c r="L15" i="65"/>
  <c r="K32" i="76"/>
  <c r="K165" i="76"/>
  <c r="O74" i="62"/>
  <c r="L10" i="58"/>
  <c r="N59" i="63"/>
  <c r="P154" i="69"/>
  <c r="O211" i="62"/>
  <c r="L27" i="58"/>
  <c r="P65" i="69"/>
  <c r="O241" i="62"/>
  <c r="L26" i="58"/>
  <c r="O118" i="62"/>
  <c r="P35" i="69"/>
  <c r="N54" i="63"/>
  <c r="P37" i="69"/>
  <c r="P54" i="69"/>
  <c r="K198" i="76"/>
  <c r="D38" i="88"/>
  <c r="O121" i="62"/>
  <c r="O51" i="62"/>
  <c r="K148" i="76"/>
  <c r="O171" i="62"/>
  <c r="K36" i="76"/>
  <c r="N53" i="63"/>
  <c r="K177" i="76"/>
  <c r="K24" i="76"/>
  <c r="N70" i="63"/>
  <c r="O73" i="62"/>
  <c r="P99" i="69"/>
  <c r="O61" i="62"/>
  <c r="O84" i="62"/>
  <c r="K38" i="76"/>
  <c r="K227" i="76"/>
  <c r="P113" i="69"/>
  <c r="D30" i="88"/>
  <c r="K97" i="76"/>
  <c r="O190" i="62"/>
  <c r="K93" i="76"/>
  <c r="N11" i="63"/>
  <c r="P108" i="69"/>
  <c r="O103" i="62"/>
  <c r="K266" i="76"/>
  <c r="N28" i="63"/>
  <c r="L12" i="74"/>
  <c r="O30" i="62"/>
  <c r="K268" i="76"/>
  <c r="O17" i="62"/>
  <c r="P77" i="69"/>
  <c r="N35" i="63"/>
  <c r="K65" i="76"/>
  <c r="K14" i="76"/>
  <c r="U12" i="61"/>
  <c r="K121" i="76"/>
  <c r="P147" i="69"/>
  <c r="N56" i="63"/>
  <c r="P142" i="69"/>
  <c r="O150" i="62"/>
  <c r="K153" i="76"/>
  <c r="K170" i="76"/>
  <c r="P84" i="69"/>
  <c r="N52" i="63"/>
  <c r="O160" i="62"/>
  <c r="O94" i="62"/>
  <c r="N31" i="63"/>
  <c r="P126" i="69"/>
  <c r="K108" i="76"/>
  <c r="O180" i="62"/>
  <c r="N66" i="63"/>
  <c r="K190" i="76"/>
  <c r="O225" i="62"/>
  <c r="K48" i="76"/>
  <c r="K68" i="76"/>
  <c r="U14" i="61"/>
  <c r="K139" i="76"/>
  <c r="O159" i="62"/>
  <c r="K222" i="76"/>
  <c r="O148" i="62"/>
  <c r="K257" i="76"/>
  <c r="O197" i="62"/>
  <c r="P47" i="69"/>
  <c r="D41" i="88"/>
  <c r="N60" i="63"/>
  <c r="K246" i="76"/>
  <c r="O32" i="62"/>
  <c r="K157" i="76"/>
  <c r="O204" i="62"/>
  <c r="K256" i="76"/>
  <c r="K234" i="76"/>
  <c r="O48" i="62"/>
  <c r="O136" i="62"/>
  <c r="K230" i="76"/>
  <c r="P15" i="69"/>
  <c r="O83" i="62"/>
  <c r="K35" i="76"/>
  <c r="O104" i="62"/>
  <c r="O141" i="62"/>
  <c r="K160" i="76"/>
  <c r="U16" i="61"/>
  <c r="L38" i="58"/>
  <c r="O12" i="64"/>
  <c r="O119" i="62"/>
  <c r="K188" i="76"/>
  <c r="O107" i="62"/>
  <c r="K255" i="76"/>
  <c r="K195" i="76"/>
  <c r="O131" i="62"/>
  <c r="L25" i="58"/>
  <c r="P132" i="69"/>
  <c r="D29" i="88"/>
  <c r="K137" i="76"/>
  <c r="K166" i="76"/>
  <c r="K161" i="76"/>
  <c r="L20" i="58"/>
  <c r="O239" i="62"/>
  <c r="O195" i="62"/>
  <c r="K218" i="76"/>
  <c r="K155" i="76"/>
  <c r="O35" i="62"/>
  <c r="P129" i="69"/>
  <c r="K228" i="76"/>
  <c r="O166" i="62"/>
  <c r="O188" i="62"/>
  <c r="O68" i="62"/>
  <c r="K11" i="67"/>
  <c r="P28" i="69"/>
  <c r="O34" i="62"/>
  <c r="K11" i="73"/>
  <c r="K245" i="76"/>
  <c r="K156" i="76"/>
  <c r="K216" i="76"/>
  <c r="O238" i="62"/>
  <c r="K140" i="76"/>
  <c r="P119" i="69"/>
  <c r="K267" i="76"/>
  <c r="K25" i="76"/>
  <c r="K247" i="76"/>
  <c r="P58" i="69"/>
  <c r="O126" i="62"/>
  <c r="K168" i="76"/>
  <c r="P21" i="69"/>
  <c r="D22" i="88"/>
  <c r="K19" i="76"/>
  <c r="K232" i="76"/>
  <c r="K66" i="76"/>
  <c r="P156" i="69"/>
  <c r="P30" i="69"/>
  <c r="O212" i="62"/>
  <c r="O88" i="62"/>
  <c r="O181" i="62"/>
  <c r="P18" i="69"/>
  <c r="K152" i="76"/>
  <c r="K253" i="76"/>
  <c r="K52" i="76"/>
  <c r="N23" i="63"/>
  <c r="L44" i="58"/>
  <c r="L14" i="65"/>
  <c r="K186" i="76"/>
  <c r="P145" i="69"/>
  <c r="O46" i="62"/>
  <c r="O237" i="62"/>
  <c r="D36" i="88"/>
  <c r="K16" i="67"/>
  <c r="P104" i="69"/>
  <c r="O67" i="62"/>
  <c r="O247" i="62"/>
  <c r="K237" i="76"/>
  <c r="P128" i="69"/>
  <c r="O78" i="62"/>
  <c r="K12" i="67"/>
  <c r="L19" i="58"/>
  <c r="P95" i="69"/>
  <c r="K200" i="76"/>
  <c r="K183" i="76"/>
  <c r="L21" i="65"/>
  <c r="O77" i="62"/>
  <c r="L30" i="58"/>
  <c r="K70" i="76"/>
  <c r="O216" i="62"/>
  <c r="U13" i="61"/>
  <c r="P70" i="69"/>
  <c r="L15" i="74"/>
  <c r="L35" i="58"/>
  <c r="O145" i="62"/>
  <c r="K106" i="76"/>
  <c r="O20" i="62"/>
  <c r="K207" i="76"/>
  <c r="K117" i="76"/>
  <c r="O12" i="62"/>
  <c r="P127" i="69"/>
  <c r="L18" i="58"/>
  <c r="K146" i="76"/>
  <c r="K248" i="76"/>
  <c r="K105" i="76"/>
  <c r="O112" i="62"/>
  <c r="K16" i="76"/>
  <c r="O235" i="62"/>
  <c r="P102" i="69"/>
  <c r="O178" i="62"/>
  <c r="O221" i="62"/>
  <c r="K75" i="76"/>
  <c r="K104" i="76"/>
  <c r="K17" i="76"/>
  <c r="K263" i="76"/>
  <c r="N71" i="63"/>
  <c r="K194" i="76"/>
  <c r="O108" i="62"/>
  <c r="P158" i="69"/>
  <c r="N29" i="63"/>
  <c r="O24" i="62"/>
  <c r="P44" i="69"/>
  <c r="O99" i="62"/>
  <c r="O133" i="62"/>
  <c r="D34" i="88"/>
  <c r="O214" i="62"/>
  <c r="L14" i="74"/>
  <c r="K89" i="76"/>
  <c r="K81" i="76"/>
  <c r="O40" i="62"/>
  <c r="P153" i="69"/>
  <c r="O143" i="62"/>
  <c r="K98" i="76"/>
  <c r="P26" i="69"/>
  <c r="K176" i="76"/>
  <c r="P82" i="69"/>
  <c r="N30" i="63"/>
  <c r="K270" i="76"/>
  <c r="O114" i="62"/>
  <c r="L11" i="74"/>
  <c r="L14" i="66"/>
  <c r="O86" i="62"/>
  <c r="P89" i="69"/>
  <c r="O154" i="62"/>
  <c r="O14" i="62"/>
  <c r="O242" i="62"/>
  <c r="K154" i="76"/>
  <c r="P50" i="69"/>
  <c r="K133" i="76"/>
  <c r="K53" i="76"/>
  <c r="O130" i="62"/>
  <c r="K130" i="76"/>
  <c r="L20" i="65"/>
  <c r="N15" i="63"/>
  <c r="K90" i="76"/>
  <c r="O102" i="62"/>
  <c r="O135" i="62"/>
  <c r="O15" i="62"/>
  <c r="O140" i="62"/>
  <c r="P59" i="69"/>
  <c r="K162" i="76"/>
  <c r="K27" i="76"/>
  <c r="O184" i="62"/>
  <c r="P117" i="69"/>
  <c r="O215" i="62"/>
  <c r="O134" i="62"/>
  <c r="N14" i="63"/>
  <c r="O85" i="6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230331]}"/>
    <s v="{[Medida].[Medida].&amp;[2]}"/>
    <s v="{[Keren].[Keren].[All]}"/>
    <s v="{[Cheshbon KM].[Hie Peilut].[Chevra].&amp;[365]&amp;[Kod_Peilut_L7_104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1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<sst xmlns="http://schemas.openxmlformats.org/spreadsheetml/2006/main" count="5118" uniqueCount="1861">
  <si>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</si>
  <si>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</si>
  <si>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</si>
  <si>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</si>
  <si>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</si>
  <si>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</si>
  <si>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</si>
  <si>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</si>
  <si>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</si>
  <si>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</si>
  <si>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</si>
  <si>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</si>
  <si>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</si>
  <si>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</si>
  <si>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</si>
  <si>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</si>
  <si>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</si>
  <si>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</si>
  <si>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</si>
  <si>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</si>
  <si>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</si>
  <si>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</si>
  <si>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</si>
  <si>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</si>
  <si>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</si>
  <si>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</si>
  <si>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</si>
  <si>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</si>
  <si>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</si>
  <si>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</si>
  <si>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</si>
  <si>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</si>
  <si>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</si>
  <si>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</si>
  <si>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</si>
  <si>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</si>
  <si>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</si>
  <si>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</si>
  <si>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</si>
  <si>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</si>
  <si>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</si>
  <si>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</si>
  <si>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</si>
  <si>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</si>
  <si>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</si>
  <si>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</si>
  <si>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</si>
  <si>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</si>
  <si>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</si>
  <si>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</si>
  <si>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</si>
  <si>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</si>
  <si>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</si>
  <si>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</si>
  <si>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</si>
  <si>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</si>
  <si>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</si>
  <si>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</si>
  <si>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</si>
  <si>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</si>
  <si>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</si>
  <si>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</si>
  <si>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</si>
  <si>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</si>
  <si>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</si>
  <si>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</si>
  <si>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</si>
  <si>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</si>
  <si>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</si>
  <si>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</si>
  <si>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</si>
  <si>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</si>
  <si>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</si>
  <si>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</si>
  <si>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</si>
  <si>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</si>
  <si>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</si>
  <si>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</si>
  <si>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</si>
  <si>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</si>
  <si>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</si>
  <si>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</si>
  <si>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</si>
  <si>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</si>
  <si>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</si>
  <si>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</si>
  <si>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</si>
  <si>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</si>
  <si>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</si>
  <si>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</si>
  <si>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</si>
  <si>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</si>
  <si>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</si>
  <si>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</si>
  <si>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</si>
  <si>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</si>
  <si>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</si>
  <si>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</si>
  <si>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</si>
  <si>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</si>
  <si>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</si>
  <si>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</si>
  <si>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</si>
  <si>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</si>
  <si>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</si>
  <si>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</si>
  <si>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</si>
  <si>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</si>
  <si>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</si>
  <si>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</si>
  <si>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</si>
  <si>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</si>
  <si>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</si>
  <si>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</si>
  <si>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</si>
  <si>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</si>
  <si>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</si>
  <si>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</si>
  <si>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</si>
  <si>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</si>
  <si>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</si>
  <si>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</si>
  <si>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</si>
  <si>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</si>
  <si>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</si>
  <si>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</si>
  <si>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</si>
  <si>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</si>
  <si>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</si>
  <si>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</si>
  <si>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</si>
  <si>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</si>
  <si>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</si>
  <si>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</si>
  <si>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</si>
  <si>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</si>
  <si>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</si>
  <si>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</si>
  <si>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</si>
  <si>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</si>
  <si>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</si>
  <si>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</si>
  <si>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</si>
  <si>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</si>
  <si>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</si>
  <si>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</si>
  <si>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</si>
  <si>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</si>
  <si>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</si>
  <si>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</si>
  <si>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</si>
  <si>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</si>
  <si>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</si>
  <si>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</si>
  <si>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</si>
  <si>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</si>
  <si>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</si>
  <si>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</si>
  <si>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</si>
  <si>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</si>
  <si>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</si>
  <si>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</si>
  <si>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</si>
  <si>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</si>
  <si>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</si>
  <si>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</si>
  <si>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</si>
  <si>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</si>
  <si>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</si>
  <si>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</si>
  <si>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</si>
  <si>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</si>
  <si>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</si>
  <si>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</si>
  <si>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</si>
  <si>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</si>
  <si>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</si>
  <si>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</si>
  <si>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</si>
  <si>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</si>
  <si>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</si>
  <si>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</si>
  <si>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</si>
  <si>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</si>
  <si>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</si>
  <si>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</si>
  <si>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</si>
  <si>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</si>
  <si>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</si>
  <si>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</si>
  <si>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</si>
  <si>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</si>
  <si>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</si>
  <si>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</si>
  <si>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</si>
  <si>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</si>
  <si>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</si>
  <si>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</si>
  <si>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</si>
  <si>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</si>
  <si>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</si>
  <si>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</si>
  <si>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מניות למקבלי קצבה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</si>
  <si>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</si>
  <si>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</si>
  <si>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</si>
  <si>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</si>
  <si>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</si>
  <si>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</si>
  <si>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</si>
  <si>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US686688AA03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</si>
  <si>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</si>
  <si>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</si>
  <si>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</si>
  <si>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</si>
  <si>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</si>
  <si>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</si>
  <si>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</si>
  <si>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</si>
  <si>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</si>
  <si>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</si>
  <si>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</si>
  <si>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</si>
  <si>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</si>
  <si>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</si>
  <si>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</si>
  <si>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</si>
  <si>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</si>
  <si>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</si>
  <si>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</si>
  <si>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</si>
  <si>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</si>
  <si>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</si>
  <si>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</si>
  <si>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</si>
  <si>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</si>
  <si>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</si>
  <si>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</si>
  <si>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</si>
  <si>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</si>
  <si>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</si>
  <si>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</si>
  <si>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</si>
  <si>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</si>
  <si>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</si>
  <si>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</si>
  <si>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</si>
  <si>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</si>
  <si>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</si>
  <si>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</si>
  <si>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</si>
  <si>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</si>
  <si>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</si>
  <si>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</si>
  <si>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</si>
  <si>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</si>
  <si>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</si>
  <si>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</si>
  <si>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</si>
  <si>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</si>
  <si>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</si>
  <si>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</si>
  <si>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</si>
  <si>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</si>
  <si>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</si>
  <si>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</si>
  <si>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</si>
  <si>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</si>
  <si>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</si>
  <si>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</si>
  <si>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</si>
  <si>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</si>
  <si>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</si>
  <si>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</si>
  <si>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</si>
  <si>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</si>
  <si>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</si>
  <si>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</si>
  <si>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</si>
  <si>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</si>
  <si>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</si>
  <si>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</si>
  <si>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</si>
  <si>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</si>
  <si>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</si>
  <si>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</si>
  <si>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</si>
  <si>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</si>
  <si>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</si>
  <si>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</si>
  <si>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</si>
  <si>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</si>
  <si>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</si>
  <si>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</si>
  <si>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</si>
  <si>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</si>
  <si>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</si>
  <si>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</si>
  <si>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</si>
  <si>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</si>
  <si>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</si>
  <si>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</si>
  <si>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</si>
  <si>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</si>
  <si>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</si>
  <si>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</si>
  <si>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</si>
  <si>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</si>
  <si>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</si>
  <si>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</si>
  <si>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</si>
  <si>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</si>
  <si>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</si>
  <si>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</si>
  <si>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</si>
  <si>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</si>
  <si>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</si>
  <si>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</si>
  <si>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</si>
  <si>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</si>
  <si>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</si>
  <si>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</si>
  <si>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</si>
  <si>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</si>
  <si>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</si>
  <si>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</si>
  <si>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</si>
  <si>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</si>
  <si>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</si>
  <si>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</si>
  <si>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</si>
  <si>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</si>
  <si>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</si>
  <si>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</si>
  <si>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</si>
  <si>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</si>
  <si>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</si>
  <si>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</si>
  <si>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</si>
  <si>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</si>
  <si>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</si>
  <si>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</si>
  <si>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</si>
  <si>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</si>
  <si>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</si>
  <si>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</si>
  <si>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</si>
  <si>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</si>
  <si>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</si>
  <si>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</si>
  <si>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</si>
  <si>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</si>
  <si>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</si>
  <si>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</si>
  <si>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</si>
  <si>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</si>
  <si>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</si>
  <si>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</si>
  <si>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</si>
  <si>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</si>
  <si>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</si>
  <si>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</si>
  <si>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</si>
  <si>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</si>
  <si>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</si>
  <si>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</si>
  <si>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</si>
  <si>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</si>
  <si>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</si>
  <si>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</si>
  <si>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</si>
  <si>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</si>
  <si>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</si>
  <si>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</si>
  <si>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</si>
  <si>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</si>
  <si>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</si>
  <si>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</si>
  <si>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</si>
  <si>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</si>
  <si>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</si>
  <si>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</si>
  <si>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</si>
  <si>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</si>
  <si>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</si>
  <si>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</si>
  <si>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</si>
  <si>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</si>
  <si>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</si>
  <si>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</si>
  <si>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</si>
  <si>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</si>
  <si>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</si>
  <si>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</si>
  <si>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</si>
  <si>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</si>
  <si>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</si>
  <si>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</si>
  <si>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</si>
  <si>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</si>
  <si>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</si>
  <si>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</si>
  <si>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</si>
  <si>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</si>
  <si>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</si>
  <si>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</si>
  <si>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</si>
  <si>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</si>
  <si>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</si>
  <si>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</si>
  <si>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</si>
  <si>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</si>
  <si>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</si>
  <si>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</si>
  <si>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</si>
  <si>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</si>
  <si>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</si>
  <si>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</si>
  <si>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</si>
  <si>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</si>
  <si>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</si>
  <si>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</si>
  <si>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</si>
  <si>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</si>
  <si>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</si>
  <si>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</si>
  <si>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</si>
  <si>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</si>
  <si>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</si>
  <si>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</si>
  <si>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</si>
  <si>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</si>
  <si>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</si>
  <si>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</si>
  <si>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</si>
  <si>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</si>
  <si>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</si>
  <si>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</si>
  <si>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</si>
  <si>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</si>
  <si>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</si>
  <si>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</si>
  <si>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</si>
  <si>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</si>
  <si>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</si>
  <si>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</si>
  <si>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</si>
  <si>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</si>
  <si>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</si>
  <si>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</si>
  <si>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</si>
  <si>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</si>
  <si>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</si>
  <si>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</si>
  <si>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</si>
  <si>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</si>
  <si>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</si>
  <si>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</si>
  <si>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</si>
  <si>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</si>
  <si>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</si>
  <si>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</si>
  <si>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</si>
  <si>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</si>
  <si>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</si>
  <si>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</si>
  <si>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</si>
  <si>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</si>
  <si>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</si>
  <si>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</si>
  <si>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</si>
  <si>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</si>
  <si>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</si>
  <si>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</si>
  <si>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</si>
  <si>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</si>
  <si>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</si>
  <si>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</si>
  <si>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</si>
  <si>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</si>
  <si>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</si>
  <si>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</si>
  <si>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</si>
  <si>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</si>
  <si>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</si>
  <si>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</si>
  <si>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</si>
  <si>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</si>
  <si>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</si>
  <si>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</si>
  <si>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</si>
  <si>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</si>
  <si>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</si>
  <si>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</si>
  <si>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</si>
  <si>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</si>
  <si>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</si>
  <si>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</si>
  <si>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</si>
  <si>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</si>
  <si>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</si>
  <si>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</si>
  <si>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</si>
  <si>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</si>
  <si>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</si>
  <si>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</si>
  <si>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</si>
  <si>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</si>
  <si>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</si>
  <si>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</si>
  <si>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</si>
  <si>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</si>
  <si>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</si>
  <si>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</si>
  <si>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</si>
  <si>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</si>
  <si>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</si>
  <si>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</si>
  <si>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</si>
  <si>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</si>
  <si>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</si>
  <si>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</si>
  <si>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</si>
  <si>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</si>
  <si>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</si>
  <si>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</si>
  <si>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</si>
  <si>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</si>
  <si>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</si>
  <si>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</si>
  <si>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</si>
  <si>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</si>
  <si>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</si>
  <si>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</si>
  <si>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</si>
  <si>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</si>
  <si>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</si>
  <si>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</si>
  <si>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</si>
  <si>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</si>
  <si>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</si>
  <si>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</si>
  <si>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</si>
  <si>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</si>
  <si>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</si>
  <si>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</si>
  <si>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</si>
  <si>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</si>
  <si>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</si>
  <si>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</si>
  <si>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</si>
  <si>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</si>
  <si>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</si>
  <si>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</si>
  <si>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</si>
  <si>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</si>
  <si>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</si>
  <si>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</si>
  <si>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</si>
  <si>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</si>
  <si>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</si>
  <si>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</si>
  <si>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</si>
  <si>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</si>
  <si>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</si>
  <si>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</si>
  <si>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</si>
  <si>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</si>
  <si>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</si>
  <si>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</si>
  <si>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</si>
  <si>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</si>
  <si>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</si>
  <si>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</si>
  <si>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</si>
  <si>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</si>
  <si>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</si>
  <si>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</si>
  <si>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</si>
  <si>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</si>
  <si>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</si>
  <si>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</si>
  <si>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</si>
  <si>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</si>
  <si>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</si>
  <si>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</si>
  <si>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</si>
  <si>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</si>
  <si>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</si>
  <si>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</si>
  <si>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</si>
  <si>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</si>
  <si>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</si>
  <si>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</si>
  <si>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</si>
  <si>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</si>
  <si>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</si>
  <si>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</si>
  <si>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</si>
  <si>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</si>
  <si>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</si>
  <si>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</si>
  <si>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</si>
  <si>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</si>
  <si>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</si>
  <si>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</si>
  <si>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</si>
  <si>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</si>
  <si>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</si>
  <si>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</si>
  <si>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</si>
  <si>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</si>
  <si>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</si>
  <si>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</si>
  <si>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</si>
  <si>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</si>
  <si>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</si>
  <si>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</si>
  <si>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</si>
  <si>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</si>
  <si>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</si>
  <si>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</si>
  <si>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</si>
  <si>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</si>
  <si>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</si>
  <si>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</si>
  <si>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</si>
  <si>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</si>
  <si>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</si>
  <si>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</si>
  <si>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</si>
  <si>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</si>
  <si>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</si>
  <si>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</si>
  <si>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</si>
  <si>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</si>
  <si>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</si>
  <si>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</si>
  <si>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</si>
  <si>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</si>
  <si>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</si>
  <si>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</si>
  <si>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</si>
  <si>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</si>
  <si>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</si>
  <si>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</si>
  <si>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</si>
  <si>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</si>
  <si>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</si>
  <si>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</si>
  <si>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</si>
  <si>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</si>
  <si>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</si>
  <si>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</si>
  <si>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</si>
  <si>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</si>
  <si>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</si>
  <si>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</si>
  <si>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</si>
  <si>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</si>
  <si>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</si>
  <si>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</si>
  <si>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</si>
  <si>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</si>
  <si>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</si>
  <si>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</si>
  <si>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</si>
  <si>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</si>
  <si>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</si>
  <si>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</si>
  <si>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</si>
  <si>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</si>
  <si>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</si>
  <si>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</si>
  <si>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</si>
  <si>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</si>
  <si>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</si>
  <si>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</si>
  <si>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</si>
  <si>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</si>
  <si>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</si>
  <si>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</si>
  <si>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</si>
  <si>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</si>
  <si>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</si>
  <si>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</si>
  <si>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</si>
  <si>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</si>
  <si>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</si>
  <si>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</si>
  <si>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</si>
  <si>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</si>
  <si>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</si>
  <si>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</si>
  <si>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</si>
  <si>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</si>
  <si>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</si>
  <si>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</si>
  <si>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</si>
  <si>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</si>
  <si>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</si>
  <si>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</si>
  <si>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</si>
  <si>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</si>
  <si>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</si>
  <si>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</si>
  <si>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</si>
  <si>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</si>
  <si>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</si>
  <si>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</si>
  <si>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</si>
  <si>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</si>
  <si>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</si>
  <si>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</si>
  <si>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</si>
  <si>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</si>
  <si>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</si>
  <si>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</si>
  <si>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</si>
  <si>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</si>
  <si>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</si>
  <si>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</si>
  <si>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</si>
  <si>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</si>
  <si>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</si>
  <si>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</si>
  <si>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</si>
  <si>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</si>
  <si>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</si>
  <si>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</si>
  <si>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</si>
  <si>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</si>
  <si>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</si>
  <si>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</si>
  <si>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</si>
  <si>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</si>
  <si>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</si>
  <si>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</si>
  <si>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</si>
  <si>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</si>
  <si>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</si>
  <si>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</si>
  <si>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</si>
  <si>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</si>
  <si>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</si>
  <si>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</si>
  <si>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</si>
  <si>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</si>
  <si>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</si>
  <si>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</si>
  <si>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</si>
  <si>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</si>
  <si>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</si>
  <si>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</si>
  <si>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</si>
  <si>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</si>
  <si>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</si>
  <si>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</si>
  <si>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</si>
  <si>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</si>
  <si>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</si>
  <si>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</si>
  <si>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</si>
  <si>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</si>
  <si>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</si>
  <si>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</si>
  <si>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</si>
  <si>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</si>
  <si>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</si>
  <si>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</si>
  <si>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</si>
  <si>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</si>
  <si>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</si>
  <si>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</si>
  <si>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</si>
  <si>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</si>
  <si>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</si>
  <si>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</si>
  <si>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</si>
  <si>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</si>
  <si>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</si>
  <si>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</si>
  <si>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</si>
  <si>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</si>
  <si>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</si>
  <si>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</si>
  <si>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</si>
  <si>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</si>
  <si>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</si>
  <si>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</si>
  <si>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</si>
  <si>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</si>
  <si>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</si>
  <si>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</si>
  <si>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</si>
  <si>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</si>
  <si>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</si>
  <si>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</si>
  <si>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</si>
  <si>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</si>
  <si>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</si>
  <si>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</si>
  <si>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</si>
  <si>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</si>
  <si>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</si>
  <si>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</si>
  <si>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</si>
  <si>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</si>
  <si>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</si>
  <si>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</si>
  <si>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</si>
  <si>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</si>
  <si>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</si>
  <si>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</si>
  <si>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</si>
  <si>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</si>
  <si>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</si>
  <si>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</si>
  <si>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</si>
  <si>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</si>
  <si>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</si>
  <si>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</si>
  <si>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</si>
  <si>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</si>
  <si>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</si>
  <si>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</si>
  <si>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</si>
  <si>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</si>
  <si>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</si>
  <si>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</si>
  <si>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</si>
  <si>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</si>
  <si>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</si>
  <si>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</si>
  <si>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</si>
  <si>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</si>
  <si>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</si>
  <si>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</si>
  <si>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</si>
  <si>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</si>
  <si>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</si>
  <si>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</si>
  <si>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</si>
  <si>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</si>
  <si>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</si>
  <si>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</si>
  <si>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</si>
  <si>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</si>
  <si>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</si>
  <si>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</si>
  <si>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</si>
  <si>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</si>
  <si>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</si>
  <si>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</si>
  <si>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</si>
  <si>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</si>
  <si>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</si>
  <si>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</si>
  <si>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</si>
  <si>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</si>
  <si>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</si>
  <si>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</si>
  <si>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</si>
  <si>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</si>
  <si>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</si>
  <si>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</si>
  <si>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</si>
  <si>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</si>
  <si>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</si>
  <si>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</si>
  <si>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</si>
  <si>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</si>
  <si>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</si>
  <si>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</si>
  <si>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</si>
  <si>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</si>
  <si>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</si>
  <si>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</si>
  <si>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</si>
  <si>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</si>
  <si>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</si>
  <si>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</si>
  <si>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</si>
  <si>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</si>
  <si>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</si>
  <si>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</si>
  <si>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</si>
  <si>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</si>
  <si>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</si>
  <si>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</si>
  <si>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</si>
  <si>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</si>
  <si>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</si>
  <si>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</si>
  <si>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</si>
  <si>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</si>
  <si>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</si>
  <si>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</si>
  <si>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</si>
  <si>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</si>
  <si>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</si>
  <si>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</si>
  <si>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</si>
  <si>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</si>
  <si>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</si>
  <si>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</si>
  <si>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</si>
  <si>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</si>
  <si>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</si>
  <si>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</si>
  <si>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</si>
  <si>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</si>
  <si>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</si>
  <si>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</si>
  <si>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</si>
  <si>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</si>
  <si>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</si>
  <si>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</si>
  <si>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</si>
  <si>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</si>
  <si>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</si>
  <si>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</si>
  <si>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</si>
  <si>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</si>
  <si>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</si>
  <si>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</si>
  <si>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</si>
  <si>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</si>
  <si>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</si>
  <si>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</si>
  <si>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</si>
  <si>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</si>
  <si>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</si>
  <si>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</si>
  <si>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</si>
  <si>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</si>
  <si>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</si>
  <si>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</si>
  <si>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</si>
  <si>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</si>
  <si>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</si>
  <si>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</si>
  <si>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</si>
  <si>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</si>
  <si>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</si>
  <si>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</si>
  <si>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</si>
  <si>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</si>
  <si>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</si>
  <si>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</si>
  <si>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</si>
  <si>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</si>
  <si>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</si>
  <si>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</si>
  <si>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</si>
  <si>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</si>
  <si>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</si>
  <si>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</si>
  <si>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</si>
  <si>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</si>
  <si>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</si>
  <si>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</si>
  <si>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</si>
  <si>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</si>
  <si>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</si>
  <si>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</si>
  <si>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</si>
  <si>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</si>
  <si>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</si>
  <si>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</si>
  <si>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</si>
  <si>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</si>
  <si>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</si>
  <si>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</si>
  <si>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</si>
  <si>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</si>
  <si>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</si>
  <si>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</si>
  <si>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</si>
  <si>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</si>
  <si>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</si>
  <si>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</si>
  <si>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</si>
  <si>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</si>
  <si>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</si>
  <si>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</si>
  <si>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</si>
  <si>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</si>
  <si>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</si>
  <si>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</si>
  <si>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</si>
  <si>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</si>
  <si>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</si>
  <si>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</si>
  <si>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</si>
  <si>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</si>
  <si>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</si>
  <si>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</si>
  <si>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</si>
  <si>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</si>
  <si>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</si>
  <si>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</si>
  <si>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</si>
  <si>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</si>
  <si>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</si>
  <si>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</si>
  <si>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</si>
  <si>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</si>
  <si>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</si>
  <si>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</si>
  <si>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</si>
  <si>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</si>
  <si>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</si>
  <si>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</si>
  <si>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</si>
  <si>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</si>
  <si>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</si>
  <si>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</si>
  <si>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</si>
  <si>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</si>
  <si>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</si>
  <si>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</si>
  <si>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</si>
  <si>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</si>
  <si>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</si>
  <si>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</si>
  <si>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</si>
  <si>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</si>
  <si>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</si>
  <si>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</si>
  <si>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</si>
  <si>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</si>
  <si>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</si>
  <si>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</si>
  <si>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</si>
  <si>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</si>
  <si>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</si>
  <si>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</si>
  <si>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</si>
  <si>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</si>
  <si>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</si>
  <si>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</si>
  <si>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</si>
  <si>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</si>
  <si>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</si>
  <si>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</si>
  <si>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</si>
  <si>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RF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</si>
  <si>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</si>
  <si>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</si>
  <si>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</si>
  <si>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</si>
  <si>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</si>
  <si>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</si>
  <si>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</si>
  <si>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</si>
  <si>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</si>
  <si>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</si>
  <si>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</si>
  <si>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</si>
  <si>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</si>
  <si>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</si>
  <si>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</si>
  <si>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</si>
  <si>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</si>
  <si>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</si>
  <si>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</si>
  <si>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</si>
  <si>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</si>
  <si>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</si>
  <si>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</si>
  <si>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</si>
  <si>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</si>
  <si>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</si>
  <si>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</si>
  <si>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</si>
  <si>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</si>
  <si>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</si>
  <si>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</si>
  <si>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</si>
  <si>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</si>
  <si>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</si>
  <si>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</si>
  <si>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</si>
  <si>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</si>
  <si>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</si>
  <si>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</si>
  <si>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</si>
  <si>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</si>
  <si>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</si>
  <si>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</si>
  <si>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</si>
  <si>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</si>
  <si>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</si>
  <si>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</si>
  <si>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</si>
  <si>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</si>
  <si>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</si>
  <si>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</si>
  <si>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</si>
  <si>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</si>
  <si>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</si>
  <si>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</si>
  <si>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</si>
  <si>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</si>
  <si>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</si>
  <si>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</si>
  <si>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</si>
  <si>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</si>
  <si>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</si>
  <si>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</si>
  <si>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</si>
  <si>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</si>
  <si>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</si>
  <si>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</si>
  <si>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</si>
  <si>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</si>
  <si>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</si>
  <si>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</si>
  <si>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</si>
  <si>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</si>
  <si>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</si>
  <si>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</si>
  <si>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</si>
  <si>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</si>
  <si>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</si>
  <si>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</si>
  <si>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</si>
  <si>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</si>
  <si>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</si>
  <si>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</si>
  <si>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</si>
  <si>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</si>
  <si>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</si>
  <si>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</si>
  <si>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</si>
  <si>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</si>
  <si>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</si>
  <si>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</si>
  <si>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</si>
  <si>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</si>
  <si>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</si>
  <si>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</si>
  <si>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</si>
  <si>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</si>
  <si>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</si>
  <si>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</si>
  <si>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</si>
  <si>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</si>
  <si>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</si>
  <si>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</si>
  <si>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</si>
  <si>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</si>
  <si>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</si>
  <si>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</si>
  <si>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</si>
  <si>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</si>
  <si>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</si>
  <si>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</si>
  <si>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</si>
  <si>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</si>
  <si>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</si>
  <si>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</si>
  <si>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</si>
  <si>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</si>
  <si>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</si>
  <si>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</si>
  <si>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</si>
  <si>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</si>
  <si>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</si>
  <si>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</si>
  <si>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</si>
  <si>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</si>
  <si>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</si>
  <si>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</si>
  <si>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</si>
  <si>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</si>
  <si>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</si>
  <si>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</si>
  <si>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</si>
  <si>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</si>
  <si>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</si>
  <si>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</si>
  <si>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</si>
  <si>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</si>
  <si>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</si>
  <si>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</si>
  <si>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</si>
  <si>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</si>
  <si>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</si>
  <si>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</si>
  <si>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</si>
  <si>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</si>
  <si>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</si>
  <si>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</si>
  <si>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</si>
  <si>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</si>
  <si>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</si>
  <si>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</si>
  <si>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</si>
  <si>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</si>
  <si>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</si>
  <si>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</si>
  <si>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</si>
  <si>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</si>
  <si>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</si>
  <si>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</si>
  <si>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</si>
  <si>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</si>
  <si>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</si>
  <si>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</si>
  <si>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</si>
  <si>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</si>
  <si>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</si>
  <si>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</si>
  <si>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</si>
  <si>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</si>
  <si>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</si>
  <si>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</si>
  <si>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</si>
  <si>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</si>
  <si>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</si>
  <si>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</si>
  <si>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</si>
  <si>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</si>
  <si>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</si>
  <si>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</si>
  <si>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</si>
  <si>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</si>
  <si>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</si>
  <si>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</si>
  <si>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</si>
  <si>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</si>
  <si>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</si>
  <si>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</si>
  <si>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</si>
  <si>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</si>
  <si>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</si>
  <si>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</si>
  <si>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</si>
  <si>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</si>
  <si>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</si>
  <si>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</si>
  <si>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</si>
  <si>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</si>
  <si>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</si>
  <si>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</si>
  <si>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</si>
  <si>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</si>
  <si>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</si>
  <si>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</si>
  <si>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</si>
  <si>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</si>
  <si>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</si>
  <si>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</si>
  <si>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</si>
  <si>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</si>
  <si>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</si>
  <si>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</si>
  <si>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</si>
  <si>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</si>
  <si>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</si>
  <si>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</si>
  <si>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</si>
  <si>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</si>
  <si>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</si>
  <si>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</si>
  <si>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</si>
  <si>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</si>
  <si>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</si>
  <si>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</si>
  <si>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</si>
  <si>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</si>
  <si>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</si>
  <si>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</si>
  <si>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</si>
  <si>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</si>
  <si>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</si>
  <si>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</si>
  <si>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</si>
  <si>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</si>
  <si>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</si>
  <si>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</si>
  <si>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</si>
  <si>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</si>
  <si>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</si>
  <si>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</si>
  <si>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</si>
  <si>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</si>
  <si>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</si>
  <si>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</si>
  <si>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</si>
  <si>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</si>
  <si>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</si>
  <si>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</si>
  <si>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</si>
  <si>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</si>
  <si>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</si>
  <si>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</si>
  <si>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</si>
  <si>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</si>
  <si>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</si>
  <si>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</si>
  <si>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</si>
  <si>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</si>
  <si>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</si>
  <si>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</si>
  <si>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</si>
  <si>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</si>
  <si>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</si>
  <si>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</si>
  <si>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</si>
  <si>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</si>
  <si>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</si>
  <si>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</si>
  <si>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</si>
  <si>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</si>
  <si>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</si>
  <si>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</si>
  <si>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</si>
  <si>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</si>
  <si>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</si>
  <si>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</si>
  <si>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</si>
  <si>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</si>
  <si>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</si>
  <si>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</si>
  <si>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</si>
  <si>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</si>
  <si>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</si>
  <si>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</si>
  <si>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</si>
  <si>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</si>
  <si>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</si>
  <si>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</si>
  <si>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</si>
  <si>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</si>
  <si>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</si>
  <si>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</si>
  <si>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</si>
  <si>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</si>
  <si>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</si>
  <si>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</si>
  <si>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</si>
  <si>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</si>
  <si>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</si>
  <si>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</si>
  <si>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</si>
  <si>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</si>
  <si>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</si>
  <si>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</si>
  <si>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</si>
  <si>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</si>
  <si>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</si>
  <si>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</si>
  <si>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</si>
  <si>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</si>
  <si>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</si>
  <si>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</si>
  <si>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</si>
  <si>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</si>
  <si>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</si>
  <si>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</si>
  <si>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</si>
  <si>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</si>
  <si>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</si>
  <si>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</si>
  <si>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</si>
  <si>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</si>
  <si>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</si>
  <si>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</si>
  <si>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</si>
  <si>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</si>
  <si>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</si>
  <si>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</si>
  <si>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</si>
  <si>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</si>
  <si>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</si>
  <si>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</si>
  <si>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</si>
  <si>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</si>
  <si>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</si>
  <si>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</si>
  <si>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</si>
  <si>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</si>
  <si>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</si>
  <si>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</si>
  <si>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</si>
  <si>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</si>
  <si>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</si>
  <si>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</si>
  <si>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</si>
  <si>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</si>
  <si>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</si>
  <si>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</si>
  <si>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</si>
  <si>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</si>
  <si>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</si>
  <si>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</si>
  <si>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</si>
  <si>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</si>
  <si>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</si>
  <si>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</si>
  <si>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</si>
  <si>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</si>
  <si>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</si>
  <si>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</si>
  <si>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</si>
  <si>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</si>
  <si>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</si>
  <si>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</si>
  <si>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</si>
  <si>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</si>
  <si>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</si>
  <si>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</si>
  <si>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</si>
  <si>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</si>
  <si>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</si>
  <si>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</si>
  <si>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</si>
  <si>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</si>
  <si>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</si>
  <si>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</si>
  <si>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</si>
  <si>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</si>
  <si>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</si>
  <si>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</si>
  <si>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</si>
  <si>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</si>
  <si>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</si>
  <si>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</si>
  <si>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</si>
  <si>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</si>
  <si>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</si>
  <si>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</si>
  <si>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</si>
  <si>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</si>
  <si>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</si>
  <si>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</si>
  <si>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</si>
  <si>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</si>
  <si>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</si>
  <si>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</si>
  <si>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</si>
  <si>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</si>
  <si>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</si>
  <si>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</si>
  <si>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</si>
  <si>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</si>
  <si>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</si>
  <si>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</si>
  <si>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</si>
  <si>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</si>
  <si>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</si>
  <si>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</si>
  <si>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</si>
  <si>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</si>
  <si>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</si>
  <si>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</si>
  <si>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</si>
  <si>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</si>
  <si>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</si>
  <si>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</si>
  <si>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</si>
  <si>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</si>
  <si>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</si>
  <si>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</si>
  <si>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10003127</t>
  </si>
  <si>
    <t>+ILS/-USD 3.42 17-05-23 (11) -540</t>
  </si>
  <si>
    <t>10000634</t>
  </si>
  <si>
    <t>+ILS/-USD 3.4215 24-04-23 (20) -500</t>
  </si>
  <si>
    <t>10003125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</si>
  <si>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</si>
  <si>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</si>
  <si>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</si>
  <si>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</si>
  <si>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</si>
  <si>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</si>
  <si>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</si>
  <si>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</si>
  <si>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</si>
  <si>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</si>
  <si>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</si>
  <si>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</si>
  <si>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</si>
  <si>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</si>
  <si>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</si>
  <si>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</si>
  <si>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</si>
  <si>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</si>
  <si>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</si>
  <si>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</si>
  <si>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</si>
  <si>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</si>
  <si>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</si>
  <si>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</si>
  <si>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</si>
  <si>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</si>
  <si>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</si>
  <si>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</si>
  <si>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</si>
  <si>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</si>
  <si>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</si>
  <si>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</si>
  <si>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</si>
  <si>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</si>
  <si>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</si>
  <si>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</si>
  <si>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</si>
  <si>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</si>
  <si>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</si>
  <si>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</si>
  <si>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</si>
  <si>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</si>
  <si>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</si>
  <si>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</si>
  <si>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</si>
  <si>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</si>
  <si>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</si>
  <si>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</si>
  <si>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</si>
  <si>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</si>
  <si>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</si>
  <si>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</si>
  <si>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</si>
  <si>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</si>
  <si>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</si>
  <si>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</si>
  <si>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</si>
  <si>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</si>
  <si>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</si>
  <si>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</si>
  <si>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</si>
  <si>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</si>
  <si>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</si>
  <si>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</si>
  <si>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</si>
  <si>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</si>
  <si>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</si>
  <si>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</si>
  <si>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</si>
  <si>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</si>
  <si>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</si>
  <si>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</si>
  <si>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</si>
  <si>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</si>
  <si>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</si>
  <si>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</si>
  <si>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</si>
  <si>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</si>
  <si>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</si>
  <si>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</si>
  <si>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</si>
  <si>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</si>
  <si>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</si>
  <si>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</si>
  <si>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</si>
  <si>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</si>
  <si>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</si>
  <si>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</si>
  <si>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</si>
  <si>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</si>
  <si>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</si>
  <si>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</si>
  <si>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</si>
  <si>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</si>
  <si>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</si>
  <si>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</si>
  <si>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</si>
  <si>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</si>
  <si>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</si>
  <si>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</si>
  <si>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</si>
  <si>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</si>
  <si>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</si>
  <si>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</si>
  <si>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</si>
  <si>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</si>
  <si>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</si>
  <si>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</si>
  <si>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</si>
  <si>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</si>
  <si>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</si>
  <si>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</si>
  <si>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</si>
  <si>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</si>
  <si>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</si>
  <si>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</si>
  <si>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</si>
  <si>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</si>
  <si>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</si>
  <si>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</si>
  <si>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</si>
  <si>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</si>
  <si>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</si>
  <si>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</si>
  <si>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</si>
  <si>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</si>
  <si>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</si>
  <si>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</si>
  <si>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</si>
  <si>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</si>
  <si>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</si>
  <si>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</si>
  <si>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</si>
  <si>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</si>
  <si>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</si>
  <si>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</si>
  <si>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</si>
  <si>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</si>
  <si>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</si>
  <si>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</si>
  <si>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</si>
  <si>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</si>
  <si>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</si>
  <si>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</si>
  <si>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</si>
  <si>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</si>
  <si>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</si>
  <si>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</si>
  <si>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</si>
  <si>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</si>
  <si>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</si>
  <si>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</si>
  <si>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</si>
  <si>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</si>
  <si>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</si>
  <si>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</si>
  <si>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</si>
  <si>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</si>
  <si>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</si>
  <si>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</si>
  <si>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</si>
  <si>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</si>
  <si>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</si>
  <si>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</si>
  <si>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</si>
  <si>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</si>
  <si>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</si>
  <si>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</si>
  <si>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</si>
  <si>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</si>
  <si>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</si>
  <si>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</si>
  <si>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</si>
  <si>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</si>
  <si>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</si>
  <si>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</si>
  <si>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</si>
  <si>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</si>
  <si>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</si>
  <si>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</si>
  <si>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</si>
  <si>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</si>
  <si>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3.614 04-04-23 (10) -20</t>
  </si>
  <si>
    <t>10000701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</si>
  <si>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</si>
  <si>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</si>
  <si>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</si>
  <si>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</si>
  <si>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</si>
  <si>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</si>
  <si>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</si>
  <si>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</si>
  <si>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</si>
  <si>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</si>
  <si>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</si>
  <si>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</si>
  <si>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</si>
  <si>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</si>
  <si>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3.397 25-04-23 (10) -100</t>
  </si>
  <si>
    <t>10000275</t>
  </si>
  <si>
    <t>+ILS/-USD 3.4057 25-04-23 (10) -113</t>
  </si>
  <si>
    <t>10000274</t>
  </si>
  <si>
    <t>+ILS/-USD 3.4496 25-04-23 (10) -114</t>
  </si>
  <si>
    <t>10000276</t>
  </si>
  <si>
    <t>+USD/-ILS 3.5047 25-04-23 (10) -233</t>
  </si>
  <si>
    <t>10000273</t>
  </si>
  <si>
    <t>+USD/-ILS 3.6086 25-04-23 (10) -84</t>
  </si>
  <si>
    <t>10000283</t>
  </si>
  <si>
    <t>+USD/-ILS 3.636 25-04-23 (10) -88</t>
  </si>
  <si>
    <t>10000282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</si>
  <si>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</si>
  <si>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</si>
  <si>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</si>
  <si>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</si>
  <si>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</si>
  <si>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</si>
  <si>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</si>
  <si>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</si>
  <si>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</si>
  <si>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</si>
  <si>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</si>
  <si>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</si>
  <si>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</si>
  <si>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</si>
  <si>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</si>
  <si>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</si>
  <si>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</si>
  <si>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</si>
  <si>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</si>
  <si>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</si>
  <si>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</si>
  <si>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</si>
  <si>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</si>
  <si>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</si>
  <si>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</si>
  <si>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</si>
  <si>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</si>
  <si>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</si>
  <si>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</si>
  <si>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</si>
  <si>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</si>
  <si>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</si>
  <si>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</si>
  <si>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</si>
  <si>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</si>
  <si>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</si>
  <si>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</si>
  <si>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</si>
  <si>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</si>
  <si>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</si>
  <si>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</si>
  <si>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</si>
  <si>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</si>
  <si>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</si>
  <si>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</si>
  <si>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</si>
  <si>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</si>
  <si>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</si>
  <si>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</si>
  <si>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</si>
  <si>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</si>
  <si>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</si>
  <si>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</si>
  <si>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</si>
  <si>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</si>
  <si>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</si>
  <si>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</si>
  <si>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</si>
  <si>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</si>
  <si>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</si>
  <si>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</si>
  <si>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</si>
  <si>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</si>
  <si>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</si>
  <si>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</si>
  <si>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</si>
  <si>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</si>
  <si>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</si>
  <si>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</si>
  <si>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</si>
  <si>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</si>
  <si>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</si>
  <si>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</si>
  <si>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</si>
  <si>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</si>
  <si>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</si>
  <si>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</si>
  <si>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</si>
  <si>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</si>
  <si>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</si>
  <si>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</si>
  <si>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</si>
  <si>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</si>
  <si>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</si>
  <si>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</si>
  <si>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</si>
  <si>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</si>
  <si>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</si>
  <si>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</si>
  <si>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</si>
  <si>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</si>
  <si>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</si>
  <si>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</si>
  <si>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</si>
  <si>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</si>
  <si>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</si>
  <si>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</si>
  <si>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</si>
  <si>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</si>
  <si>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</si>
  <si>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</si>
  <si>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</si>
  <si>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</si>
  <si>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</si>
  <si>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</si>
  <si>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</si>
  <si>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+EUR/-USD 1.06517 07-08-23 (10) +86.7</t>
  </si>
  <si>
    <t>10000285</t>
  </si>
  <si>
    <t>10000278</t>
  </si>
  <si>
    <t>+USD/-JPY 129.50167 24-07-23 (10) -303.5</t>
  </si>
  <si>
    <t>10000280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</si>
  <si>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</si>
  <si>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</si>
  <si>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</si>
  <si>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</si>
  <si>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</si>
  <si>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</si>
  <si>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</si>
  <si>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</si>
  <si>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</si>
  <si>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</si>
  <si>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</si>
  <si>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</si>
  <si>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</si>
  <si>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</si>
  <si>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</si>
  <si>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</si>
  <si>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</si>
  <si>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</si>
  <si>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</si>
  <si>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</si>
  <si>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</si>
  <si>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</si>
  <si>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</si>
  <si>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</si>
  <si>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</si>
  <si>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</si>
  <si>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</si>
  <si>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</si>
  <si>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</si>
  <si>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</si>
  <si>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</si>
  <si>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</si>
  <si>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</si>
  <si>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</si>
  <si>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</si>
  <si>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</si>
  <si>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</si>
  <si>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</si>
  <si>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</si>
  <si>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</si>
  <si>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31710000</t>
  </si>
  <si>
    <t>30710000</t>
  </si>
  <si>
    <t>34710000</t>
  </si>
  <si>
    <t>34010000</t>
  </si>
  <si>
    <t>31720000</t>
  </si>
  <si>
    <t>34020000</t>
  </si>
  <si>
    <t>31220000</t>
  </si>
  <si>
    <t>30820000</t>
  </si>
  <si>
    <t>34520000</t>
  </si>
  <si>
    <t>31120000</t>
  </si>
  <si>
    <t>JP MORGAN</t>
  </si>
  <si>
    <t>32085000</t>
  </si>
  <si>
    <t>A-</t>
  </si>
  <si>
    <t>S&amp;P</t>
  </si>
  <si>
    <t>30385000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</si>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</sst>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43" fontId="25" fillId="0" borderId="0" xfId="13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10" fontId="27" fillId="0" borderId="0" xfId="14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7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3" fontId="28" fillId="0" borderId="0" xfId="13" applyFont="1" applyFill="1"/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3" fontId="30" fillId="0" borderId="0" xfId="13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N15" sqref="N15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125</v>
      </c>
      <c r="C1" s="67" t="s" vm="1">
        <v>200</v>
      </c>
    </row>
    <row r="2" spans="1:4">
      <c r="B2" s="46" t="s">
        <v>124</v>
      </c>
      <c r="C2" s="67" t="s">
        <v>201</v>
      </c>
    </row>
    <row r="3" spans="1:4">
      <c r="B3" s="46" t="s">
        <v>126</v>
      </c>
      <c r="C3" s="67" t="s">
        <v>202</v>
      </c>
    </row>
    <row r="4" spans="1:4">
      <c r="B4" s="46" t="s">
        <v>127</v>
      </c>
      <c r="C4" s="67">
        <v>12147</v>
      </c>
    </row>
    <row r="6" spans="1:4" ht="26.25" customHeight="1">
      <c r="B6" s="122" t="s">
        <v>138</v>
      </c>
      <c r="C6" s="123"/>
      <c r="D6" s="124"/>
    </row>
    <row r="7" spans="1:4" s="9" customFormat="1">
      <c r="B7" s="21"/>
      <c r="C7" s="22" t="s">
        <v>91</v>
      </c>
      <c r="D7" s="23" t="s">
        <v>89</v>
      </c>
    </row>
    <row r="8" spans="1:4" s="9" customFormat="1">
      <c r="B8" s="21"/>
      <c r="C8" s="24" t="s">
        <v>181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97">
        <f>C11+C12+C23+C33+C34+C35+C36+C37</f>
        <v>33793.671194401999</v>
      </c>
      <c r="D10" s="98">
        <f>C10/$C$42</f>
        <v>1</v>
      </c>
    </row>
    <row r="11" spans="1:4">
      <c r="A11" s="42" t="s">
        <v>105</v>
      </c>
      <c r="B11" s="27" t="s">
        <v>139</v>
      </c>
      <c r="C11" s="97">
        <f>מזומנים!J10</f>
        <v>4449.5781580559997</v>
      </c>
      <c r="D11" s="98">
        <f t="shared" ref="D11:D42" si="0">C11/$C$42</f>
        <v>0.13166897826694493</v>
      </c>
    </row>
    <row r="12" spans="1:4">
      <c r="B12" s="27" t="s">
        <v>140</v>
      </c>
      <c r="C12" s="97">
        <f>SUM(C13:C22)</f>
        <v>9065.5905933169979</v>
      </c>
      <c r="D12" s="98">
        <f t="shared" si="0"/>
        <v>0.26826296974857039</v>
      </c>
    </row>
    <row r="13" spans="1:4">
      <c r="A13" s="44" t="s">
        <v>105</v>
      </c>
      <c r="B13" s="28" t="s">
        <v>52</v>
      </c>
      <c r="C13" s="97">
        <v>0</v>
      </c>
      <c r="D13" s="98">
        <f t="shared" si="0"/>
        <v>0</v>
      </c>
    </row>
    <row r="14" spans="1:4">
      <c r="A14" s="44" t="s">
        <v>105</v>
      </c>
      <c r="B14" s="28" t="s">
        <v>53</v>
      </c>
      <c r="C14" s="97">
        <v>0</v>
      </c>
      <c r="D14" s="98">
        <f t="shared" si="0"/>
        <v>0</v>
      </c>
    </row>
    <row r="15" spans="1:4">
      <c r="A15" s="44" t="s">
        <v>105</v>
      </c>
      <c r="B15" s="28" t="s">
        <v>54</v>
      </c>
      <c r="C15" s="97" vm="2">
        <v>23.828006377999998</v>
      </c>
      <c r="D15" s="98">
        <f t="shared" si="0"/>
        <v>7.0510262826807535E-4</v>
      </c>
    </row>
    <row r="16" spans="1:4">
      <c r="A16" s="44" t="s">
        <v>105</v>
      </c>
      <c r="B16" s="28" t="s">
        <v>55</v>
      </c>
      <c r="C16" s="97">
        <f>מניות!L11</f>
        <v>4689.9866487319996</v>
      </c>
      <c r="D16" s="98">
        <f t="shared" si="0"/>
        <v>0.1387829875526784</v>
      </c>
    </row>
    <row r="17" spans="1:4">
      <c r="A17" s="44" t="s">
        <v>105</v>
      </c>
      <c r="B17" s="28" t="s">
        <v>194</v>
      </c>
      <c r="C17" s="97" vm="3">
        <v>3928.1293662569997</v>
      </c>
      <c r="D17" s="98">
        <f t="shared" si="0"/>
        <v>0.11623860999475261</v>
      </c>
    </row>
    <row r="18" spans="1:4">
      <c r="A18" s="44" t="s">
        <v>105</v>
      </c>
      <c r="B18" s="28" t="s">
        <v>56</v>
      </c>
      <c r="C18" s="97" vm="4">
        <v>252.44550989500001</v>
      </c>
      <c r="D18" s="98">
        <f t="shared" si="0"/>
        <v>7.4702008089851512E-3</v>
      </c>
    </row>
    <row r="19" spans="1:4">
      <c r="A19" s="44" t="s">
        <v>105</v>
      </c>
      <c r="B19" s="28" t="s">
        <v>57</v>
      </c>
      <c r="C19" s="97" vm="5">
        <v>0.90265305000000007</v>
      </c>
      <c r="D19" s="98">
        <f t="shared" si="0"/>
        <v>2.6710712926316411E-5</v>
      </c>
    </row>
    <row r="20" spans="1:4">
      <c r="A20" s="44" t="s">
        <v>105</v>
      </c>
      <c r="B20" s="28" t="s">
        <v>58</v>
      </c>
      <c r="C20" s="97" vm="6">
        <v>0.61465648299999975</v>
      </c>
      <c r="D20" s="98">
        <f t="shared" si="0"/>
        <v>1.8188508714075997E-5</v>
      </c>
    </row>
    <row r="21" spans="1:4">
      <c r="A21" s="44" t="s">
        <v>105</v>
      </c>
      <c r="B21" s="28" t="s">
        <v>59</v>
      </c>
      <c r="C21" s="97" vm="7">
        <v>169.68375252199999</v>
      </c>
      <c r="D21" s="98">
        <f t="shared" si="0"/>
        <v>5.0211695422457828E-3</v>
      </c>
    </row>
    <row r="22" spans="1:4">
      <c r="A22" s="44" t="s">
        <v>105</v>
      </c>
      <c r="B22" s="28" t="s">
        <v>60</v>
      </c>
      <c r="C22" s="97">
        <v>0</v>
      </c>
      <c r="D22" s="98">
        <f t="shared" si="0"/>
        <v>0</v>
      </c>
    </row>
    <row r="23" spans="1:4">
      <c r="B23" s="27" t="s">
        <v>141</v>
      </c>
      <c r="C23" s="97">
        <f>SUM(C24:C32)</f>
        <v>20279.485903835</v>
      </c>
      <c r="D23" s="98">
        <f t="shared" si="0"/>
        <v>0.60009715390715956</v>
      </c>
    </row>
    <row r="24" spans="1:4">
      <c r="A24" s="44" t="s">
        <v>105</v>
      </c>
      <c r="B24" s="28" t="s">
        <v>61</v>
      </c>
      <c r="C24" s="97" vm="8">
        <v>20421.294512839999</v>
      </c>
      <c r="D24" s="98">
        <f t="shared" si="0"/>
        <v>0.6042934606117264</v>
      </c>
    </row>
    <row r="25" spans="1:4">
      <c r="A25" s="44" t="s">
        <v>105</v>
      </c>
      <c r="B25" s="28" t="s">
        <v>62</v>
      </c>
      <c r="C25" s="97">
        <v>0</v>
      </c>
      <c r="D25" s="98">
        <f t="shared" si="0"/>
        <v>0</v>
      </c>
    </row>
    <row r="26" spans="1:4">
      <c r="A26" s="44" t="s">
        <v>105</v>
      </c>
      <c r="B26" s="28" t="s">
        <v>54</v>
      </c>
      <c r="C26" s="97">
        <v>0</v>
      </c>
      <c r="D26" s="98">
        <f t="shared" si="0"/>
        <v>0</v>
      </c>
    </row>
    <row r="27" spans="1:4">
      <c r="A27" s="44" t="s">
        <v>105</v>
      </c>
      <c r="B27" s="28" t="s">
        <v>63</v>
      </c>
      <c r="C27" s="97">
        <v>0</v>
      </c>
      <c r="D27" s="98">
        <f t="shared" si="0"/>
        <v>0</v>
      </c>
    </row>
    <row r="28" spans="1:4">
      <c r="A28" s="44" t="s">
        <v>105</v>
      </c>
      <c r="B28" s="28" t="s">
        <v>64</v>
      </c>
      <c r="C28" s="97" vm="9">
        <v>5.3583090249999996</v>
      </c>
      <c r="D28" s="98">
        <f t="shared" si="0"/>
        <v>1.5855954193836201E-4</v>
      </c>
    </row>
    <row r="29" spans="1:4">
      <c r="A29" s="44" t="s">
        <v>105</v>
      </c>
      <c r="B29" s="28" t="s">
        <v>65</v>
      </c>
      <c r="C29" s="97" vm="10">
        <v>3.2747763000000006E-2</v>
      </c>
      <c r="D29" s="98">
        <f t="shared" si="0"/>
        <v>9.6905017544896829E-7</v>
      </c>
    </row>
    <row r="30" spans="1:4">
      <c r="A30" s="44" t="s">
        <v>105</v>
      </c>
      <c r="B30" s="28" t="s">
        <v>164</v>
      </c>
      <c r="C30" s="97">
        <v>0</v>
      </c>
      <c r="D30" s="98">
        <f t="shared" si="0"/>
        <v>0</v>
      </c>
    </row>
    <row r="31" spans="1:4">
      <c r="A31" s="44" t="s">
        <v>105</v>
      </c>
      <c r="B31" s="28" t="s">
        <v>86</v>
      </c>
      <c r="C31" s="97" vm="11">
        <v>-147.19966579299989</v>
      </c>
      <c r="D31" s="98">
        <f t="shared" si="0"/>
        <v>-4.3558352966807544E-3</v>
      </c>
    </row>
    <row r="32" spans="1:4">
      <c r="A32" s="44" t="s">
        <v>105</v>
      </c>
      <c r="B32" s="28" t="s">
        <v>66</v>
      </c>
      <c r="C32" s="97">
        <v>0</v>
      </c>
      <c r="D32" s="98">
        <f t="shared" si="0"/>
        <v>0</v>
      </c>
    </row>
    <row r="33" spans="1:4">
      <c r="A33" s="44" t="s">
        <v>105</v>
      </c>
      <c r="B33" s="27" t="s">
        <v>142</v>
      </c>
      <c r="C33" s="97">
        <v>0</v>
      </c>
      <c r="D33" s="98">
        <f t="shared" si="0"/>
        <v>0</v>
      </c>
    </row>
    <row r="34" spans="1:4">
      <c r="A34" s="44" t="s">
        <v>105</v>
      </c>
      <c r="B34" s="27" t="s">
        <v>143</v>
      </c>
      <c r="C34" s="97">
        <v>0</v>
      </c>
      <c r="D34" s="98">
        <f t="shared" si="0"/>
        <v>0</v>
      </c>
    </row>
    <row r="35" spans="1:4">
      <c r="A35" s="44" t="s">
        <v>105</v>
      </c>
      <c r="B35" s="27" t="s">
        <v>144</v>
      </c>
      <c r="C35" s="97">
        <v>0</v>
      </c>
      <c r="D35" s="98">
        <f t="shared" si="0"/>
        <v>0</v>
      </c>
    </row>
    <row r="36" spans="1:4">
      <c r="A36" s="44" t="s">
        <v>105</v>
      </c>
      <c r="B36" s="45" t="s">
        <v>145</v>
      </c>
      <c r="C36" s="97">
        <v>0</v>
      </c>
      <c r="D36" s="98">
        <f t="shared" si="0"/>
        <v>0</v>
      </c>
    </row>
    <row r="37" spans="1:4">
      <c r="A37" s="44" t="s">
        <v>105</v>
      </c>
      <c r="B37" s="27" t="s">
        <v>146</v>
      </c>
      <c r="C37" s="97">
        <f>'השקעות אחרות '!I10</f>
        <v>-0.98346080600000008</v>
      </c>
      <c r="D37" s="98">
        <f t="shared" si="0"/>
        <v>-2.9101922674885725E-5</v>
      </c>
    </row>
    <row r="38" spans="1:4">
      <c r="A38" s="44"/>
      <c r="B38" s="55" t="s">
        <v>148</v>
      </c>
      <c r="C38" s="97">
        <f>SUM(C39:C41)</f>
        <v>0</v>
      </c>
      <c r="D38" s="98">
        <f t="shared" si="0"/>
        <v>0</v>
      </c>
    </row>
    <row r="39" spans="1:4">
      <c r="A39" s="44" t="s">
        <v>105</v>
      </c>
      <c r="B39" s="56" t="s">
        <v>149</v>
      </c>
      <c r="C39" s="97">
        <v>0</v>
      </c>
      <c r="D39" s="98">
        <f t="shared" si="0"/>
        <v>0</v>
      </c>
    </row>
    <row r="40" spans="1:4">
      <c r="A40" s="44" t="s">
        <v>105</v>
      </c>
      <c r="B40" s="56" t="s">
        <v>179</v>
      </c>
      <c r="C40" s="97">
        <v>0</v>
      </c>
      <c r="D40" s="98">
        <f t="shared" si="0"/>
        <v>0</v>
      </c>
    </row>
    <row r="41" spans="1:4">
      <c r="A41" s="44" t="s">
        <v>105</v>
      </c>
      <c r="B41" s="56" t="s">
        <v>150</v>
      </c>
      <c r="C41" s="97">
        <v>0</v>
      </c>
      <c r="D41" s="98">
        <f t="shared" si="0"/>
        <v>0</v>
      </c>
    </row>
    <row r="42" spans="1:4">
      <c r="B42" s="56" t="s">
        <v>67</v>
      </c>
      <c r="C42" s="97">
        <f>C38+C10</f>
        <v>33793.671194401999</v>
      </c>
      <c r="D42" s="98">
        <f t="shared" si="0"/>
        <v>1</v>
      </c>
    </row>
    <row r="43" spans="1:4">
      <c r="A43" s="44" t="s">
        <v>105</v>
      </c>
      <c r="B43" s="56" t="s">
        <v>147</v>
      </c>
      <c r="C43" s="97"/>
      <c r="D43" s="98"/>
    </row>
    <row r="44" spans="1:4">
      <c r="B44" s="5" t="s">
        <v>90</v>
      </c>
    </row>
    <row r="45" spans="1:4">
      <c r="C45" s="62" t="s">
        <v>132</v>
      </c>
      <c r="D45" s="34" t="s">
        <v>85</v>
      </c>
    </row>
    <row r="46" spans="1:4">
      <c r="C46" s="63" t="s">
        <v>0</v>
      </c>
      <c r="D46" s="23" t="s">
        <v>1</v>
      </c>
    </row>
    <row r="47" spans="1:4">
      <c r="C47" s="99" t="s">
        <v>115</v>
      </c>
      <c r="D47" s="100" vm="12">
        <v>2.4159000000000002</v>
      </c>
    </row>
    <row r="48" spans="1:4">
      <c r="C48" s="99" t="s">
        <v>122</v>
      </c>
      <c r="D48" s="100">
        <v>0.71320062343401669</v>
      </c>
    </row>
    <row r="49" spans="2:4">
      <c r="C49" s="99" t="s">
        <v>119</v>
      </c>
      <c r="D49" s="100" vm="13">
        <v>2.6667000000000001</v>
      </c>
    </row>
    <row r="50" spans="2:4">
      <c r="B50" s="11"/>
      <c r="C50" s="99" t="s">
        <v>1806</v>
      </c>
      <c r="D50" s="100" vm="14">
        <v>3.9455</v>
      </c>
    </row>
    <row r="51" spans="2:4">
      <c r="C51" s="99" t="s">
        <v>113</v>
      </c>
      <c r="D51" s="100" vm="15">
        <v>3.9321999999999999</v>
      </c>
    </row>
    <row r="52" spans="2:4">
      <c r="C52" s="99" t="s">
        <v>114</v>
      </c>
      <c r="D52" s="100" vm="16">
        <v>4.4672000000000001</v>
      </c>
    </row>
    <row r="53" spans="2:4">
      <c r="C53" s="99" t="s">
        <v>116</v>
      </c>
      <c r="D53" s="100">
        <v>0.46051542057860612</v>
      </c>
    </row>
    <row r="54" spans="2:4">
      <c r="C54" s="99" t="s">
        <v>120</v>
      </c>
      <c r="D54" s="100">
        <v>2.7067999999999998E-2</v>
      </c>
    </row>
    <row r="55" spans="2:4">
      <c r="C55" s="99" t="s">
        <v>121</v>
      </c>
      <c r="D55" s="100">
        <v>0.20053698423440919</v>
      </c>
    </row>
    <row r="56" spans="2:4">
      <c r="C56" s="99" t="s">
        <v>118</v>
      </c>
      <c r="D56" s="100" vm="17">
        <v>0.52790000000000004</v>
      </c>
    </row>
    <row r="57" spans="2:4">
      <c r="C57" s="99" t="s">
        <v>1807</v>
      </c>
      <c r="D57" s="100">
        <v>2.260821</v>
      </c>
    </row>
    <row r="58" spans="2:4">
      <c r="C58" s="99" t="s">
        <v>117</v>
      </c>
      <c r="D58" s="100" vm="18">
        <v>0.34910000000000002</v>
      </c>
    </row>
    <row r="59" spans="2:4">
      <c r="C59" s="99" t="s">
        <v>111</v>
      </c>
      <c r="D59" s="100" vm="19">
        <v>3.6150000000000002</v>
      </c>
    </row>
    <row r="60" spans="2:4">
      <c r="C60" s="99" t="s">
        <v>123</v>
      </c>
      <c r="D60" s="100" vm="20">
        <v>0.2029</v>
      </c>
    </row>
    <row r="61" spans="2:4">
      <c r="C61" s="99" t="s">
        <v>1808</v>
      </c>
      <c r="D61" s="100" vm="21">
        <v>0.34649999999999997</v>
      </c>
    </row>
    <row r="62" spans="2:4">
      <c r="C62" s="99" t="s">
        <v>1809</v>
      </c>
      <c r="D62" s="100">
        <v>4.6569268405166807E-2</v>
      </c>
    </row>
    <row r="63" spans="2:4">
      <c r="C63" s="99" t="s">
        <v>1810</v>
      </c>
      <c r="D63" s="100">
        <v>0.52591762806057873</v>
      </c>
    </row>
    <row r="64" spans="2:4">
      <c r="C64" s="99" t="s">
        <v>112</v>
      </c>
      <c r="D64" s="100">
        <v>1</v>
      </c>
    </row>
    <row r="65" spans="3:4">
      <c r="C65" s="101"/>
      <c r="D65" s="101"/>
    </row>
    <row r="66" spans="3:4">
      <c r="C66" s="101"/>
      <c r="D66" s="101"/>
    </row>
    <row r="67" spans="3:4">
      <c r="C67" s="102"/>
      <c r="D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4.7109375" style="2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4.2851562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125</v>
      </c>
      <c r="C1" s="67" t="s" vm="1">
        <v>200</v>
      </c>
    </row>
    <row r="2" spans="2:13">
      <c r="B2" s="46" t="s">
        <v>124</v>
      </c>
      <c r="C2" s="67" t="s">
        <v>201</v>
      </c>
    </row>
    <row r="3" spans="2:13">
      <c r="B3" s="46" t="s">
        <v>126</v>
      </c>
      <c r="C3" s="67" t="s">
        <v>202</v>
      </c>
    </row>
    <row r="4" spans="2:13">
      <c r="B4" s="46" t="s">
        <v>127</v>
      </c>
      <c r="C4" s="67">
        <v>12147</v>
      </c>
    </row>
    <row r="6" spans="2:13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3" ht="26.25" customHeight="1">
      <c r="B7" s="125" t="s">
        <v>75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M7" s="3"/>
    </row>
    <row r="8" spans="2:13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178</v>
      </c>
      <c r="H8" s="29" t="s">
        <v>177</v>
      </c>
      <c r="I8" s="29" t="s">
        <v>46</v>
      </c>
      <c r="J8" s="29" t="s">
        <v>45</v>
      </c>
      <c r="K8" s="29" t="s">
        <v>128</v>
      </c>
      <c r="L8" s="30" t="s">
        <v>130</v>
      </c>
    </row>
    <row r="9" spans="2:13" s="3" customFormat="1">
      <c r="B9" s="14"/>
      <c r="C9" s="29"/>
      <c r="D9" s="29"/>
      <c r="E9" s="29"/>
      <c r="F9" s="29"/>
      <c r="G9" s="15" t="s">
        <v>185</v>
      </c>
      <c r="H9" s="15"/>
      <c r="I9" s="15" t="s">
        <v>181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0" t="s">
        <v>38</v>
      </c>
      <c r="C11" s="72"/>
      <c r="D11" s="72"/>
      <c r="E11" s="72"/>
      <c r="F11" s="72"/>
      <c r="G11" s="80"/>
      <c r="H11" s="82"/>
      <c r="I11" s="80">
        <v>0.61465648299999975</v>
      </c>
      <c r="J11" s="72"/>
      <c r="K11" s="83">
        <f>IFERROR(I11/$I$11,0)</f>
        <v>1</v>
      </c>
      <c r="L11" s="83">
        <f>I11/'סכום נכסי הקרן'!$C$42</f>
        <v>1.8188508714075997E-5</v>
      </c>
    </row>
    <row r="12" spans="2:13">
      <c r="B12" s="70" t="s">
        <v>173</v>
      </c>
      <c r="C12" s="69"/>
      <c r="D12" s="69"/>
      <c r="E12" s="69"/>
      <c r="F12" s="69"/>
      <c r="G12" s="76"/>
      <c r="H12" s="78"/>
      <c r="I12" s="76">
        <v>2.2959563399999996</v>
      </c>
      <c r="J12" s="69"/>
      <c r="K12" s="79">
        <f t="shared" ref="K12:K24" si="0">IFERROR(I12/$I$11,0)</f>
        <v>3.735348773666153</v>
      </c>
      <c r="L12" s="79">
        <f>I12/'סכום נכסי הקרן'!$C$42</f>
        <v>6.7940423719939903E-5</v>
      </c>
    </row>
    <row r="13" spans="2:13">
      <c r="B13" s="71" t="s">
        <v>170</v>
      </c>
      <c r="C13" s="72"/>
      <c r="D13" s="72"/>
      <c r="E13" s="72"/>
      <c r="F13" s="72"/>
      <c r="G13" s="80"/>
      <c r="H13" s="82"/>
      <c r="I13" s="80">
        <v>2.2959563399999996</v>
      </c>
      <c r="J13" s="72"/>
      <c r="K13" s="83">
        <f t="shared" si="0"/>
        <v>3.735348773666153</v>
      </c>
      <c r="L13" s="83">
        <f>I13/'סכום נכסי הקרן'!$C$42</f>
        <v>6.7940423719939903E-5</v>
      </c>
    </row>
    <row r="14" spans="2:13">
      <c r="B14" s="73" t="s">
        <v>1020</v>
      </c>
      <c r="C14" s="69" t="s">
        <v>1021</v>
      </c>
      <c r="D14" s="74" t="s">
        <v>100</v>
      </c>
      <c r="E14" s="74" t="s">
        <v>651</v>
      </c>
      <c r="F14" s="74" t="s">
        <v>112</v>
      </c>
      <c r="G14" s="76">
        <v>0.27016099999999998</v>
      </c>
      <c r="H14" s="93">
        <v>731000</v>
      </c>
      <c r="I14" s="76">
        <v>1.974877641</v>
      </c>
      <c r="J14" s="69"/>
      <c r="K14" s="79">
        <f t="shared" si="0"/>
        <v>3.2129778105667532</v>
      </c>
      <c r="L14" s="79">
        <f>I14/'סכום נכסי הקרן'!$C$42</f>
        <v>5.8439274905626204E-5</v>
      </c>
    </row>
    <row r="15" spans="2:13">
      <c r="B15" s="73" t="s">
        <v>1022</v>
      </c>
      <c r="C15" s="69" t="s">
        <v>1023</v>
      </c>
      <c r="D15" s="74" t="s">
        <v>100</v>
      </c>
      <c r="E15" s="74" t="s">
        <v>651</v>
      </c>
      <c r="F15" s="74" t="s">
        <v>112</v>
      </c>
      <c r="G15" s="76">
        <v>-0.27016099999999998</v>
      </c>
      <c r="H15" s="93">
        <v>1906900</v>
      </c>
      <c r="I15" s="76">
        <v>-5.1517020159999998</v>
      </c>
      <c r="J15" s="69"/>
      <c r="K15" s="79">
        <f t="shared" si="0"/>
        <v>-8.3814328140747882</v>
      </c>
      <c r="L15" s="79">
        <f>I15/'סכום נכסי הקרן'!$C$42</f>
        <v>-1.5244576377524178E-4</v>
      </c>
    </row>
    <row r="16" spans="2:13">
      <c r="B16" s="73" t="s">
        <v>1024</v>
      </c>
      <c r="C16" s="69" t="s">
        <v>1025</v>
      </c>
      <c r="D16" s="74" t="s">
        <v>100</v>
      </c>
      <c r="E16" s="74" t="s">
        <v>651</v>
      </c>
      <c r="F16" s="74" t="s">
        <v>112</v>
      </c>
      <c r="G16" s="76">
        <v>2.4842399999999998</v>
      </c>
      <c r="H16" s="93">
        <v>220300</v>
      </c>
      <c r="I16" s="76">
        <v>5.4727807199999985</v>
      </c>
      <c r="J16" s="69"/>
      <c r="K16" s="79">
        <f t="shared" si="0"/>
        <v>8.9038037853088099</v>
      </c>
      <c r="L16" s="79">
        <f>I16/'סכום נכסי הקרן'!$C$42</f>
        <v>1.6194691273751214E-4</v>
      </c>
    </row>
    <row r="17" spans="2:12">
      <c r="B17" s="73" t="s">
        <v>1026</v>
      </c>
      <c r="C17" s="69" t="s">
        <v>1027</v>
      </c>
      <c r="D17" s="74" t="s">
        <v>100</v>
      </c>
      <c r="E17" s="74" t="s">
        <v>651</v>
      </c>
      <c r="F17" s="74" t="s">
        <v>112</v>
      </c>
      <c r="G17" s="76">
        <v>-2.4842399999999998</v>
      </c>
      <c r="H17" s="78">
        <v>0.01</v>
      </c>
      <c r="I17" s="76">
        <v>-5.0000000000000001E-9</v>
      </c>
      <c r="J17" s="69"/>
      <c r="K17" s="79">
        <f t="shared" si="0"/>
        <v>-8.1346250113496353E-9</v>
      </c>
      <c r="L17" s="79">
        <f>I17/'סכום נכסי הקרן'!$C$42</f>
        <v>-1.479566979046734E-13</v>
      </c>
    </row>
    <row r="18" spans="2:12">
      <c r="B18" s="75"/>
      <c r="C18" s="69"/>
      <c r="D18" s="69"/>
      <c r="E18" s="69"/>
      <c r="F18" s="69"/>
      <c r="G18" s="76"/>
      <c r="H18" s="78"/>
      <c r="I18" s="69"/>
      <c r="J18" s="69"/>
      <c r="K18" s="79"/>
      <c r="L18" s="69"/>
    </row>
    <row r="19" spans="2:12">
      <c r="B19" s="70" t="s">
        <v>172</v>
      </c>
      <c r="C19" s="69"/>
      <c r="D19" s="69"/>
      <c r="E19" s="69"/>
      <c r="F19" s="69"/>
      <c r="G19" s="76"/>
      <c r="H19" s="78"/>
      <c r="I19" s="76">
        <v>-1.681299857</v>
      </c>
      <c r="J19" s="69"/>
      <c r="K19" s="79">
        <f t="shared" si="0"/>
        <v>-2.735348773666153</v>
      </c>
      <c r="L19" s="79">
        <f>I19/'סכום נכסי הקרן'!$C$42</f>
        <v>-4.9751915005863916E-5</v>
      </c>
    </row>
    <row r="20" spans="2:12">
      <c r="B20" s="71" t="s">
        <v>170</v>
      </c>
      <c r="C20" s="72"/>
      <c r="D20" s="72"/>
      <c r="E20" s="72"/>
      <c r="F20" s="72"/>
      <c r="G20" s="80"/>
      <c r="H20" s="82"/>
      <c r="I20" s="80">
        <v>-1.681299857</v>
      </c>
      <c r="J20" s="72"/>
      <c r="K20" s="83">
        <f t="shared" si="0"/>
        <v>-2.735348773666153</v>
      </c>
      <c r="L20" s="83">
        <f>I20/'סכום נכסי הקרן'!$C$42</f>
        <v>-4.9751915005863916E-5</v>
      </c>
    </row>
    <row r="21" spans="2:12">
      <c r="B21" s="73" t="s">
        <v>1028</v>
      </c>
      <c r="C21" s="69" t="s">
        <v>1029</v>
      </c>
      <c r="D21" s="74" t="s">
        <v>24</v>
      </c>
      <c r="E21" s="74" t="s">
        <v>651</v>
      </c>
      <c r="F21" s="74" t="s">
        <v>113</v>
      </c>
      <c r="G21" s="76">
        <v>2.3428619999999998</v>
      </c>
      <c r="H21" s="78">
        <v>60</v>
      </c>
      <c r="I21" s="76">
        <v>0.27637805900000001</v>
      </c>
      <c r="J21" s="69"/>
      <c r="K21" s="79">
        <f t="shared" si="0"/>
        <v>0.44964637426593307</v>
      </c>
      <c r="L21" s="79">
        <f>I21/'סכום נכסי הקרן'!$C$42</f>
        <v>8.1783969965885998E-6</v>
      </c>
    </row>
    <row r="22" spans="2:12">
      <c r="B22" s="73" t="s">
        <v>1030</v>
      </c>
      <c r="C22" s="69" t="s">
        <v>1031</v>
      </c>
      <c r="D22" s="74" t="s">
        <v>24</v>
      </c>
      <c r="E22" s="74" t="s">
        <v>651</v>
      </c>
      <c r="F22" s="74" t="s">
        <v>113</v>
      </c>
      <c r="G22" s="76">
        <v>-2.3428619999999998</v>
      </c>
      <c r="H22" s="78">
        <v>5</v>
      </c>
      <c r="I22" s="76">
        <v>-2.3031504999999997E-2</v>
      </c>
      <c r="J22" s="69"/>
      <c r="K22" s="79">
        <f t="shared" si="0"/>
        <v>-3.7470531324404831E-2</v>
      </c>
      <c r="L22" s="79">
        <f>I22/'סכום נכסי הקרן'!$C$42</f>
        <v>-6.8153308551499488E-7</v>
      </c>
    </row>
    <row r="23" spans="2:12">
      <c r="B23" s="73" t="s">
        <v>1032</v>
      </c>
      <c r="C23" s="69" t="s">
        <v>1033</v>
      </c>
      <c r="D23" s="74" t="s">
        <v>24</v>
      </c>
      <c r="E23" s="74" t="s">
        <v>651</v>
      </c>
      <c r="F23" s="74" t="s">
        <v>113</v>
      </c>
      <c r="G23" s="76">
        <v>-2.3428619999999998</v>
      </c>
      <c r="H23" s="78">
        <v>585</v>
      </c>
      <c r="I23" s="76">
        <v>-2.6946860719999997</v>
      </c>
      <c r="J23" s="69"/>
      <c r="K23" s="79">
        <f t="shared" si="0"/>
        <v>-4.3840521438053406</v>
      </c>
      <c r="L23" s="79">
        <f>I23/'סכום נכסי הקרן'!$C$42</f>
        <v>-7.9739370620566982E-5</v>
      </c>
    </row>
    <row r="24" spans="2:12">
      <c r="B24" s="73" t="s">
        <v>1034</v>
      </c>
      <c r="C24" s="69" t="s">
        <v>1035</v>
      </c>
      <c r="D24" s="74" t="s">
        <v>24</v>
      </c>
      <c r="E24" s="74" t="s">
        <v>651</v>
      </c>
      <c r="F24" s="74" t="s">
        <v>113</v>
      </c>
      <c r="G24" s="76">
        <v>2.3428619999999998</v>
      </c>
      <c r="H24" s="78">
        <v>165</v>
      </c>
      <c r="I24" s="76">
        <v>0.76003966099999998</v>
      </c>
      <c r="J24" s="69"/>
      <c r="K24" s="79">
        <f t="shared" si="0"/>
        <v>1.2365275271976597</v>
      </c>
      <c r="L24" s="79">
        <f>I24/'סכום נכסי הקרן'!$C$42</f>
        <v>2.2490591703629476E-5</v>
      </c>
    </row>
    <row r="25" spans="2:12">
      <c r="B25" s="75"/>
      <c r="C25" s="69"/>
      <c r="D25" s="69"/>
      <c r="E25" s="69"/>
      <c r="F25" s="69"/>
      <c r="G25" s="76"/>
      <c r="H25" s="78"/>
      <c r="I25" s="69"/>
      <c r="J25" s="69"/>
      <c r="K25" s="79"/>
      <c r="L25" s="69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2" t="s">
        <v>193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2" t="s">
        <v>92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12" t="s">
        <v>176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112" t="s">
        <v>184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  <row r="575" spans="2:12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</row>
    <row r="576" spans="2:12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</row>
    <row r="577" spans="2:12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</row>
    <row r="578" spans="2:12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</row>
    <row r="579" spans="2:12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</row>
    <row r="580" spans="2:12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</row>
    <row r="581" spans="2:12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</row>
    <row r="582" spans="2:12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</row>
    <row r="583" spans="2:12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spans="2:12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</row>
    <row r="585" spans="2:12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</row>
    <row r="586" spans="2:12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7.285156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4.2851562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125</v>
      </c>
      <c r="C1" s="67" t="s" vm="1">
        <v>200</v>
      </c>
    </row>
    <row r="2" spans="1:11">
      <c r="B2" s="46" t="s">
        <v>124</v>
      </c>
      <c r="C2" s="67" t="s">
        <v>201</v>
      </c>
    </row>
    <row r="3" spans="1:11">
      <c r="B3" s="46" t="s">
        <v>126</v>
      </c>
      <c r="C3" s="67" t="s">
        <v>202</v>
      </c>
    </row>
    <row r="4" spans="1:11">
      <c r="B4" s="46" t="s">
        <v>127</v>
      </c>
      <c r="C4" s="67">
        <v>12147</v>
      </c>
    </row>
    <row r="6" spans="1:11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26.25" customHeight="1">
      <c r="B7" s="125" t="s">
        <v>76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1:11" s="3" customFormat="1" ht="78.75">
      <c r="A8" s="2"/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178</v>
      </c>
      <c r="H8" s="29" t="s">
        <v>177</v>
      </c>
      <c r="I8" s="29" t="s">
        <v>46</v>
      </c>
      <c r="J8" s="29" t="s">
        <v>128</v>
      </c>
      <c r="K8" s="30" t="s">
        <v>130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185</v>
      </c>
      <c r="H9" s="15"/>
      <c r="I9" s="15" t="s">
        <v>181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37</v>
      </c>
      <c r="C11" s="69"/>
      <c r="D11" s="69"/>
      <c r="E11" s="69"/>
      <c r="F11" s="69"/>
      <c r="G11" s="76"/>
      <c r="H11" s="78"/>
      <c r="I11" s="76">
        <v>169.68375252199999</v>
      </c>
      <c r="J11" s="79">
        <f>IFERROR(I11/$I$11,0)</f>
        <v>1</v>
      </c>
      <c r="K11" s="79">
        <f>I11/'סכום נכסי הקרן'!$C$42</f>
        <v>5.0211695422457828E-3</v>
      </c>
    </row>
    <row r="12" spans="1:11">
      <c r="B12" s="70" t="s">
        <v>174</v>
      </c>
      <c r="C12" s="69"/>
      <c r="D12" s="69"/>
      <c r="E12" s="69"/>
      <c r="F12" s="69"/>
      <c r="G12" s="76"/>
      <c r="H12" s="78"/>
      <c r="I12" s="76">
        <v>169.68375252199999</v>
      </c>
      <c r="J12" s="79">
        <f t="shared" ref="J12:J17" si="0">IFERROR(I12/$I$11,0)</f>
        <v>1</v>
      </c>
      <c r="K12" s="79">
        <f>I12/'סכום נכסי הקרן'!$C$42</f>
        <v>5.0211695422457828E-3</v>
      </c>
    </row>
    <row r="13" spans="1:11">
      <c r="B13" s="75" t="s">
        <v>1036</v>
      </c>
      <c r="C13" s="69" t="s">
        <v>1037</v>
      </c>
      <c r="D13" s="74" t="s">
        <v>24</v>
      </c>
      <c r="E13" s="74" t="s">
        <v>651</v>
      </c>
      <c r="F13" s="74" t="s">
        <v>111</v>
      </c>
      <c r="G13" s="76">
        <v>0.96070400000000011</v>
      </c>
      <c r="H13" s="93">
        <v>99550.01</v>
      </c>
      <c r="I13" s="76">
        <v>6.2278410940000004</v>
      </c>
      <c r="J13" s="79">
        <f t="shared" si="0"/>
        <v>3.6702636530816603E-2</v>
      </c>
      <c r="K13" s="79">
        <f>I13/'סכום נכסי הקרן'!$C$42</f>
        <v>1.8429016066865374E-4</v>
      </c>
    </row>
    <row r="14" spans="1:11">
      <c r="B14" s="75" t="s">
        <v>1038</v>
      </c>
      <c r="C14" s="69" t="s">
        <v>1039</v>
      </c>
      <c r="D14" s="74" t="s">
        <v>24</v>
      </c>
      <c r="E14" s="74" t="s">
        <v>651</v>
      </c>
      <c r="F14" s="74" t="s">
        <v>111</v>
      </c>
      <c r="G14" s="76">
        <v>0.26188</v>
      </c>
      <c r="H14" s="93">
        <v>1330175</v>
      </c>
      <c r="I14" s="76">
        <v>21.640745397000003</v>
      </c>
      <c r="J14" s="79">
        <f t="shared" si="0"/>
        <v>0.12753575445706988</v>
      </c>
      <c r="K14" s="79">
        <f>I14/'סכום נכסי הקרן'!$C$42</f>
        <v>6.4037864582717618E-4</v>
      </c>
    </row>
    <row r="15" spans="1:11">
      <c r="B15" s="75" t="s">
        <v>1040</v>
      </c>
      <c r="C15" s="69" t="s">
        <v>1041</v>
      </c>
      <c r="D15" s="74" t="s">
        <v>24</v>
      </c>
      <c r="E15" s="74" t="s">
        <v>651</v>
      </c>
      <c r="F15" s="74" t="s">
        <v>119</v>
      </c>
      <c r="G15" s="76">
        <v>0.12495300000000001</v>
      </c>
      <c r="H15" s="93">
        <v>120920</v>
      </c>
      <c r="I15" s="76">
        <v>2.0173876549999998</v>
      </c>
      <c r="J15" s="79">
        <f t="shared" si="0"/>
        <v>1.1889103258359634E-2</v>
      </c>
      <c r="K15" s="79">
        <f>I15/'סכום נכסי הקרן'!$C$42</f>
        <v>5.9697203165490488E-5</v>
      </c>
    </row>
    <row r="16" spans="1:11">
      <c r="B16" s="75" t="s">
        <v>1042</v>
      </c>
      <c r="C16" s="69" t="s">
        <v>1043</v>
      </c>
      <c r="D16" s="74" t="s">
        <v>24</v>
      </c>
      <c r="E16" s="74" t="s">
        <v>651</v>
      </c>
      <c r="F16" s="74" t="s">
        <v>111</v>
      </c>
      <c r="G16" s="76">
        <v>3.0636830000000002</v>
      </c>
      <c r="H16" s="93">
        <v>413775</v>
      </c>
      <c r="I16" s="76">
        <v>134.458442362</v>
      </c>
      <c r="J16" s="79">
        <f t="shared" si="0"/>
        <v>0.79240611056481125</v>
      </c>
      <c r="K16" s="79">
        <f>I16/'סכום נכסי הקרן'!$C$42</f>
        <v>3.978805427457475E-3</v>
      </c>
    </row>
    <row r="17" spans="2:11">
      <c r="B17" s="75" t="s">
        <v>1044</v>
      </c>
      <c r="C17" s="69" t="s">
        <v>1045</v>
      </c>
      <c r="D17" s="74" t="s">
        <v>24</v>
      </c>
      <c r="E17" s="74" t="s">
        <v>651</v>
      </c>
      <c r="F17" s="74" t="s">
        <v>113</v>
      </c>
      <c r="G17" s="76">
        <v>2.1733950000000002</v>
      </c>
      <c r="H17" s="93">
        <v>45450</v>
      </c>
      <c r="I17" s="76">
        <v>5.3393360140000006</v>
      </c>
      <c r="J17" s="79">
        <f t="shared" si="0"/>
        <v>3.1466395188942675E-2</v>
      </c>
      <c r="K17" s="79">
        <f>I17/'סכום נכסי הקרן'!$C$42</f>
        <v>1.5799810512698821E-4</v>
      </c>
    </row>
    <row r="18" spans="2:11">
      <c r="B18" s="70"/>
      <c r="C18" s="69"/>
      <c r="D18" s="69"/>
      <c r="E18" s="69"/>
      <c r="F18" s="69"/>
      <c r="G18" s="76"/>
      <c r="H18" s="78"/>
      <c r="I18" s="69"/>
      <c r="J18" s="79"/>
      <c r="K18" s="69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2" t="s">
        <v>193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2" t="s">
        <v>92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2" t="s">
        <v>176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12" t="s">
        <v>184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104"/>
      <c r="C118" s="114"/>
      <c r="D118" s="114"/>
      <c r="E118" s="114"/>
      <c r="F118" s="114"/>
      <c r="G118" s="114"/>
      <c r="H118" s="114"/>
      <c r="I118" s="105"/>
      <c r="J118" s="105"/>
      <c r="K118" s="114"/>
    </row>
    <row r="119" spans="2:11">
      <c r="B119" s="104"/>
      <c r="C119" s="114"/>
      <c r="D119" s="114"/>
      <c r="E119" s="114"/>
      <c r="F119" s="114"/>
      <c r="G119" s="114"/>
      <c r="H119" s="114"/>
      <c r="I119" s="105"/>
      <c r="J119" s="105"/>
      <c r="K119" s="114"/>
    </row>
    <row r="120" spans="2:11">
      <c r="B120" s="104"/>
      <c r="C120" s="114"/>
      <c r="D120" s="114"/>
      <c r="E120" s="114"/>
      <c r="F120" s="114"/>
      <c r="G120" s="114"/>
      <c r="H120" s="114"/>
      <c r="I120" s="105"/>
      <c r="J120" s="105"/>
      <c r="K120" s="114"/>
    </row>
    <row r="121" spans="2:11">
      <c r="B121" s="104"/>
      <c r="C121" s="114"/>
      <c r="D121" s="114"/>
      <c r="E121" s="114"/>
      <c r="F121" s="114"/>
      <c r="G121" s="114"/>
      <c r="H121" s="114"/>
      <c r="I121" s="105"/>
      <c r="J121" s="105"/>
      <c r="K121" s="114"/>
    </row>
    <row r="122" spans="2:11">
      <c r="B122" s="104"/>
      <c r="C122" s="114"/>
      <c r="D122" s="114"/>
      <c r="E122" s="114"/>
      <c r="F122" s="114"/>
      <c r="G122" s="114"/>
      <c r="H122" s="114"/>
      <c r="I122" s="105"/>
      <c r="J122" s="105"/>
      <c r="K122" s="114"/>
    </row>
    <row r="123" spans="2:11">
      <c r="B123" s="104"/>
      <c r="C123" s="114"/>
      <c r="D123" s="114"/>
      <c r="E123" s="114"/>
      <c r="F123" s="114"/>
      <c r="G123" s="114"/>
      <c r="H123" s="114"/>
      <c r="I123" s="105"/>
      <c r="J123" s="105"/>
      <c r="K123" s="114"/>
    </row>
    <row r="124" spans="2:11">
      <c r="B124" s="104"/>
      <c r="C124" s="114"/>
      <c r="D124" s="114"/>
      <c r="E124" s="114"/>
      <c r="F124" s="114"/>
      <c r="G124" s="114"/>
      <c r="H124" s="114"/>
      <c r="I124" s="105"/>
      <c r="J124" s="105"/>
      <c r="K124" s="114"/>
    </row>
    <row r="125" spans="2:11">
      <c r="B125" s="104"/>
      <c r="C125" s="114"/>
      <c r="D125" s="114"/>
      <c r="E125" s="114"/>
      <c r="F125" s="114"/>
      <c r="G125" s="114"/>
      <c r="H125" s="114"/>
      <c r="I125" s="105"/>
      <c r="J125" s="105"/>
      <c r="K125" s="114"/>
    </row>
    <row r="126" spans="2:11">
      <c r="B126" s="104"/>
      <c r="C126" s="114"/>
      <c r="D126" s="114"/>
      <c r="E126" s="114"/>
      <c r="F126" s="114"/>
      <c r="G126" s="114"/>
      <c r="H126" s="114"/>
      <c r="I126" s="105"/>
      <c r="J126" s="105"/>
      <c r="K126" s="114"/>
    </row>
    <row r="127" spans="2:11">
      <c r="B127" s="104"/>
      <c r="C127" s="114"/>
      <c r="D127" s="114"/>
      <c r="E127" s="114"/>
      <c r="F127" s="114"/>
      <c r="G127" s="114"/>
      <c r="H127" s="114"/>
      <c r="I127" s="105"/>
      <c r="J127" s="105"/>
      <c r="K127" s="114"/>
    </row>
    <row r="128" spans="2:11">
      <c r="B128" s="104"/>
      <c r="C128" s="114"/>
      <c r="D128" s="114"/>
      <c r="E128" s="114"/>
      <c r="F128" s="114"/>
      <c r="G128" s="114"/>
      <c r="H128" s="114"/>
      <c r="I128" s="105"/>
      <c r="J128" s="105"/>
      <c r="K128" s="114"/>
    </row>
    <row r="129" spans="2:11">
      <c r="B129" s="104"/>
      <c r="C129" s="114"/>
      <c r="D129" s="114"/>
      <c r="E129" s="114"/>
      <c r="F129" s="114"/>
      <c r="G129" s="114"/>
      <c r="H129" s="114"/>
      <c r="I129" s="105"/>
      <c r="J129" s="105"/>
      <c r="K129" s="114"/>
    </row>
    <row r="130" spans="2:11">
      <c r="B130" s="104"/>
      <c r="C130" s="114"/>
      <c r="D130" s="114"/>
      <c r="E130" s="114"/>
      <c r="F130" s="114"/>
      <c r="G130" s="114"/>
      <c r="H130" s="114"/>
      <c r="I130" s="105"/>
      <c r="J130" s="105"/>
      <c r="K130" s="114"/>
    </row>
    <row r="131" spans="2:11">
      <c r="B131" s="104"/>
      <c r="C131" s="114"/>
      <c r="D131" s="114"/>
      <c r="E131" s="114"/>
      <c r="F131" s="114"/>
      <c r="G131" s="114"/>
      <c r="H131" s="114"/>
      <c r="I131" s="105"/>
      <c r="J131" s="105"/>
      <c r="K131" s="114"/>
    </row>
    <row r="132" spans="2:11">
      <c r="B132" s="104"/>
      <c r="C132" s="114"/>
      <c r="D132" s="114"/>
      <c r="E132" s="114"/>
      <c r="F132" s="114"/>
      <c r="G132" s="114"/>
      <c r="H132" s="114"/>
      <c r="I132" s="105"/>
      <c r="J132" s="105"/>
      <c r="K132" s="114"/>
    </row>
    <row r="133" spans="2:11">
      <c r="B133" s="104"/>
      <c r="C133" s="114"/>
      <c r="D133" s="114"/>
      <c r="E133" s="114"/>
      <c r="F133" s="114"/>
      <c r="G133" s="114"/>
      <c r="H133" s="114"/>
      <c r="I133" s="105"/>
      <c r="J133" s="105"/>
      <c r="K133" s="114"/>
    </row>
    <row r="134" spans="2:11">
      <c r="B134" s="104"/>
      <c r="C134" s="114"/>
      <c r="D134" s="114"/>
      <c r="E134" s="114"/>
      <c r="F134" s="114"/>
      <c r="G134" s="114"/>
      <c r="H134" s="114"/>
      <c r="I134" s="105"/>
      <c r="J134" s="105"/>
      <c r="K134" s="114"/>
    </row>
    <row r="135" spans="2:11">
      <c r="B135" s="104"/>
      <c r="C135" s="114"/>
      <c r="D135" s="114"/>
      <c r="E135" s="114"/>
      <c r="F135" s="114"/>
      <c r="G135" s="114"/>
      <c r="H135" s="114"/>
      <c r="I135" s="105"/>
      <c r="J135" s="105"/>
      <c r="K135" s="114"/>
    </row>
    <row r="136" spans="2:11">
      <c r="B136" s="104"/>
      <c r="C136" s="114"/>
      <c r="D136" s="114"/>
      <c r="E136" s="114"/>
      <c r="F136" s="114"/>
      <c r="G136" s="114"/>
      <c r="H136" s="114"/>
      <c r="I136" s="105"/>
      <c r="J136" s="105"/>
      <c r="K136" s="114"/>
    </row>
    <row r="137" spans="2:11">
      <c r="B137" s="104"/>
      <c r="C137" s="114"/>
      <c r="D137" s="114"/>
      <c r="E137" s="114"/>
      <c r="F137" s="114"/>
      <c r="G137" s="114"/>
      <c r="H137" s="114"/>
      <c r="I137" s="105"/>
      <c r="J137" s="105"/>
      <c r="K137" s="114"/>
    </row>
    <row r="138" spans="2:11">
      <c r="B138" s="104"/>
      <c r="C138" s="114"/>
      <c r="D138" s="114"/>
      <c r="E138" s="114"/>
      <c r="F138" s="114"/>
      <c r="G138" s="114"/>
      <c r="H138" s="114"/>
      <c r="I138" s="105"/>
      <c r="J138" s="105"/>
      <c r="K138" s="114"/>
    </row>
    <row r="139" spans="2:11">
      <c r="B139" s="104"/>
      <c r="C139" s="114"/>
      <c r="D139" s="114"/>
      <c r="E139" s="114"/>
      <c r="F139" s="114"/>
      <c r="G139" s="114"/>
      <c r="H139" s="114"/>
      <c r="I139" s="105"/>
      <c r="J139" s="105"/>
      <c r="K139" s="114"/>
    </row>
    <row r="140" spans="2:11">
      <c r="B140" s="104"/>
      <c r="C140" s="114"/>
      <c r="D140" s="114"/>
      <c r="E140" s="114"/>
      <c r="F140" s="114"/>
      <c r="G140" s="114"/>
      <c r="H140" s="114"/>
      <c r="I140" s="105"/>
      <c r="J140" s="105"/>
      <c r="K140" s="114"/>
    </row>
    <row r="141" spans="2:11">
      <c r="B141" s="104"/>
      <c r="C141" s="114"/>
      <c r="D141" s="114"/>
      <c r="E141" s="114"/>
      <c r="F141" s="114"/>
      <c r="G141" s="114"/>
      <c r="H141" s="114"/>
      <c r="I141" s="105"/>
      <c r="J141" s="105"/>
      <c r="K141" s="114"/>
    </row>
    <row r="142" spans="2:11">
      <c r="B142" s="104"/>
      <c r="C142" s="114"/>
      <c r="D142" s="114"/>
      <c r="E142" s="114"/>
      <c r="F142" s="114"/>
      <c r="G142" s="114"/>
      <c r="H142" s="114"/>
      <c r="I142" s="105"/>
      <c r="J142" s="105"/>
      <c r="K142" s="114"/>
    </row>
    <row r="143" spans="2:11">
      <c r="B143" s="104"/>
      <c r="C143" s="114"/>
      <c r="D143" s="114"/>
      <c r="E143" s="114"/>
      <c r="F143" s="114"/>
      <c r="G143" s="114"/>
      <c r="H143" s="114"/>
      <c r="I143" s="105"/>
      <c r="J143" s="105"/>
      <c r="K143" s="114"/>
    </row>
    <row r="144" spans="2:11">
      <c r="B144" s="104"/>
      <c r="C144" s="114"/>
      <c r="D144" s="114"/>
      <c r="E144" s="114"/>
      <c r="F144" s="114"/>
      <c r="G144" s="114"/>
      <c r="H144" s="114"/>
      <c r="I144" s="105"/>
      <c r="J144" s="105"/>
      <c r="K144" s="114"/>
    </row>
    <row r="145" spans="2:11">
      <c r="B145" s="104"/>
      <c r="C145" s="114"/>
      <c r="D145" s="114"/>
      <c r="E145" s="114"/>
      <c r="F145" s="114"/>
      <c r="G145" s="114"/>
      <c r="H145" s="114"/>
      <c r="I145" s="105"/>
      <c r="J145" s="105"/>
      <c r="K145" s="114"/>
    </row>
    <row r="146" spans="2:11">
      <c r="B146" s="104"/>
      <c r="C146" s="114"/>
      <c r="D146" s="114"/>
      <c r="E146" s="114"/>
      <c r="F146" s="114"/>
      <c r="G146" s="114"/>
      <c r="H146" s="114"/>
      <c r="I146" s="105"/>
      <c r="J146" s="105"/>
      <c r="K146" s="114"/>
    </row>
    <row r="147" spans="2:11">
      <c r="B147" s="104"/>
      <c r="C147" s="114"/>
      <c r="D147" s="114"/>
      <c r="E147" s="114"/>
      <c r="F147" s="114"/>
      <c r="G147" s="114"/>
      <c r="H147" s="114"/>
      <c r="I147" s="105"/>
      <c r="J147" s="105"/>
      <c r="K147" s="114"/>
    </row>
    <row r="148" spans="2:11">
      <c r="B148" s="104"/>
      <c r="C148" s="114"/>
      <c r="D148" s="114"/>
      <c r="E148" s="114"/>
      <c r="F148" s="114"/>
      <c r="G148" s="114"/>
      <c r="H148" s="114"/>
      <c r="I148" s="105"/>
      <c r="J148" s="105"/>
      <c r="K148" s="114"/>
    </row>
    <row r="149" spans="2:11">
      <c r="B149" s="104"/>
      <c r="C149" s="114"/>
      <c r="D149" s="114"/>
      <c r="E149" s="114"/>
      <c r="F149" s="114"/>
      <c r="G149" s="114"/>
      <c r="H149" s="114"/>
      <c r="I149" s="105"/>
      <c r="J149" s="105"/>
      <c r="K149" s="114"/>
    </row>
    <row r="150" spans="2:11">
      <c r="B150" s="104"/>
      <c r="C150" s="114"/>
      <c r="D150" s="114"/>
      <c r="E150" s="114"/>
      <c r="F150" s="114"/>
      <c r="G150" s="114"/>
      <c r="H150" s="114"/>
      <c r="I150" s="105"/>
      <c r="J150" s="105"/>
      <c r="K150" s="114"/>
    </row>
    <row r="151" spans="2:11">
      <c r="B151" s="104"/>
      <c r="C151" s="114"/>
      <c r="D151" s="114"/>
      <c r="E151" s="114"/>
      <c r="F151" s="114"/>
      <c r="G151" s="114"/>
      <c r="H151" s="114"/>
      <c r="I151" s="105"/>
      <c r="J151" s="105"/>
      <c r="K151" s="114"/>
    </row>
    <row r="152" spans="2:11">
      <c r="B152" s="104"/>
      <c r="C152" s="114"/>
      <c r="D152" s="114"/>
      <c r="E152" s="114"/>
      <c r="F152" s="114"/>
      <c r="G152" s="114"/>
      <c r="H152" s="114"/>
      <c r="I152" s="105"/>
      <c r="J152" s="105"/>
      <c r="K152" s="114"/>
    </row>
    <row r="153" spans="2:11">
      <c r="B153" s="104"/>
      <c r="C153" s="114"/>
      <c r="D153" s="114"/>
      <c r="E153" s="114"/>
      <c r="F153" s="114"/>
      <c r="G153" s="114"/>
      <c r="H153" s="114"/>
      <c r="I153" s="105"/>
      <c r="J153" s="105"/>
      <c r="K153" s="114"/>
    </row>
    <row r="154" spans="2:11">
      <c r="B154" s="104"/>
      <c r="C154" s="114"/>
      <c r="D154" s="114"/>
      <c r="E154" s="114"/>
      <c r="F154" s="114"/>
      <c r="G154" s="114"/>
      <c r="H154" s="114"/>
      <c r="I154" s="105"/>
      <c r="J154" s="105"/>
      <c r="K154" s="114"/>
    </row>
    <row r="155" spans="2:11">
      <c r="B155" s="104"/>
      <c r="C155" s="114"/>
      <c r="D155" s="114"/>
      <c r="E155" s="114"/>
      <c r="F155" s="114"/>
      <c r="G155" s="114"/>
      <c r="H155" s="114"/>
      <c r="I155" s="105"/>
      <c r="J155" s="105"/>
      <c r="K155" s="114"/>
    </row>
    <row r="156" spans="2:11">
      <c r="B156" s="104"/>
      <c r="C156" s="114"/>
      <c r="D156" s="114"/>
      <c r="E156" s="114"/>
      <c r="F156" s="114"/>
      <c r="G156" s="114"/>
      <c r="H156" s="114"/>
      <c r="I156" s="105"/>
      <c r="J156" s="105"/>
      <c r="K156" s="114"/>
    </row>
    <row r="157" spans="2:11">
      <c r="B157" s="104"/>
      <c r="C157" s="114"/>
      <c r="D157" s="114"/>
      <c r="E157" s="114"/>
      <c r="F157" s="114"/>
      <c r="G157" s="114"/>
      <c r="H157" s="114"/>
      <c r="I157" s="105"/>
      <c r="J157" s="105"/>
      <c r="K157" s="114"/>
    </row>
    <row r="158" spans="2:11">
      <c r="B158" s="104"/>
      <c r="C158" s="114"/>
      <c r="D158" s="114"/>
      <c r="E158" s="114"/>
      <c r="F158" s="114"/>
      <c r="G158" s="114"/>
      <c r="H158" s="114"/>
      <c r="I158" s="105"/>
      <c r="J158" s="105"/>
      <c r="K158" s="114"/>
    </row>
    <row r="159" spans="2:11">
      <c r="B159" s="104"/>
      <c r="C159" s="114"/>
      <c r="D159" s="114"/>
      <c r="E159" s="114"/>
      <c r="F159" s="114"/>
      <c r="G159" s="114"/>
      <c r="H159" s="114"/>
      <c r="I159" s="105"/>
      <c r="J159" s="105"/>
      <c r="K159" s="114"/>
    </row>
    <row r="160" spans="2:11">
      <c r="B160" s="104"/>
      <c r="C160" s="114"/>
      <c r="D160" s="114"/>
      <c r="E160" s="114"/>
      <c r="F160" s="114"/>
      <c r="G160" s="114"/>
      <c r="H160" s="114"/>
      <c r="I160" s="105"/>
      <c r="J160" s="105"/>
      <c r="K160" s="114"/>
    </row>
    <row r="161" spans="2:11">
      <c r="B161" s="104"/>
      <c r="C161" s="114"/>
      <c r="D161" s="114"/>
      <c r="E161" s="114"/>
      <c r="F161" s="114"/>
      <c r="G161" s="114"/>
      <c r="H161" s="114"/>
      <c r="I161" s="105"/>
      <c r="J161" s="105"/>
      <c r="K161" s="114"/>
    </row>
    <row r="162" spans="2:11">
      <c r="B162" s="104"/>
      <c r="C162" s="114"/>
      <c r="D162" s="114"/>
      <c r="E162" s="114"/>
      <c r="F162" s="114"/>
      <c r="G162" s="114"/>
      <c r="H162" s="114"/>
      <c r="I162" s="105"/>
      <c r="J162" s="105"/>
      <c r="K162" s="114"/>
    </row>
    <row r="163" spans="2:11">
      <c r="B163" s="104"/>
      <c r="C163" s="114"/>
      <c r="D163" s="114"/>
      <c r="E163" s="114"/>
      <c r="F163" s="114"/>
      <c r="G163" s="114"/>
      <c r="H163" s="114"/>
      <c r="I163" s="105"/>
      <c r="J163" s="105"/>
      <c r="K163" s="114"/>
    </row>
    <row r="164" spans="2:11">
      <c r="B164" s="104"/>
      <c r="C164" s="114"/>
      <c r="D164" s="114"/>
      <c r="E164" s="114"/>
      <c r="F164" s="114"/>
      <c r="G164" s="114"/>
      <c r="H164" s="114"/>
      <c r="I164" s="105"/>
      <c r="J164" s="105"/>
      <c r="K164" s="114"/>
    </row>
    <row r="165" spans="2:11">
      <c r="B165" s="104"/>
      <c r="C165" s="114"/>
      <c r="D165" s="114"/>
      <c r="E165" s="114"/>
      <c r="F165" s="114"/>
      <c r="G165" s="114"/>
      <c r="H165" s="114"/>
      <c r="I165" s="105"/>
      <c r="J165" s="105"/>
      <c r="K165" s="114"/>
    </row>
    <row r="166" spans="2:11">
      <c r="B166" s="104"/>
      <c r="C166" s="114"/>
      <c r="D166" s="114"/>
      <c r="E166" s="114"/>
      <c r="F166" s="114"/>
      <c r="G166" s="114"/>
      <c r="H166" s="114"/>
      <c r="I166" s="105"/>
      <c r="J166" s="105"/>
      <c r="K166" s="114"/>
    </row>
    <row r="167" spans="2:11">
      <c r="B167" s="104"/>
      <c r="C167" s="114"/>
      <c r="D167" s="114"/>
      <c r="E167" s="114"/>
      <c r="F167" s="114"/>
      <c r="G167" s="114"/>
      <c r="H167" s="114"/>
      <c r="I167" s="105"/>
      <c r="J167" s="105"/>
      <c r="K167" s="114"/>
    </row>
    <row r="168" spans="2:11">
      <c r="B168" s="104"/>
      <c r="C168" s="114"/>
      <c r="D168" s="114"/>
      <c r="E168" s="114"/>
      <c r="F168" s="114"/>
      <c r="G168" s="114"/>
      <c r="H168" s="114"/>
      <c r="I168" s="105"/>
      <c r="J168" s="105"/>
      <c r="K168" s="114"/>
    </row>
    <row r="169" spans="2:11">
      <c r="B169" s="104"/>
      <c r="C169" s="114"/>
      <c r="D169" s="114"/>
      <c r="E169" s="114"/>
      <c r="F169" s="114"/>
      <c r="G169" s="114"/>
      <c r="H169" s="114"/>
      <c r="I169" s="105"/>
      <c r="J169" s="105"/>
      <c r="K169" s="114"/>
    </row>
    <row r="170" spans="2:11">
      <c r="B170" s="104"/>
      <c r="C170" s="114"/>
      <c r="D170" s="114"/>
      <c r="E170" s="114"/>
      <c r="F170" s="114"/>
      <c r="G170" s="114"/>
      <c r="H170" s="114"/>
      <c r="I170" s="105"/>
      <c r="J170" s="105"/>
      <c r="K170" s="114"/>
    </row>
    <row r="171" spans="2:11">
      <c r="B171" s="104"/>
      <c r="C171" s="114"/>
      <c r="D171" s="114"/>
      <c r="E171" s="114"/>
      <c r="F171" s="114"/>
      <c r="G171" s="114"/>
      <c r="H171" s="114"/>
      <c r="I171" s="105"/>
      <c r="J171" s="105"/>
      <c r="K171" s="114"/>
    </row>
    <row r="172" spans="2:11">
      <c r="B172" s="104"/>
      <c r="C172" s="114"/>
      <c r="D172" s="114"/>
      <c r="E172" s="114"/>
      <c r="F172" s="114"/>
      <c r="G172" s="114"/>
      <c r="H172" s="114"/>
      <c r="I172" s="105"/>
      <c r="J172" s="105"/>
      <c r="K172" s="114"/>
    </row>
    <row r="173" spans="2:11">
      <c r="B173" s="104"/>
      <c r="C173" s="114"/>
      <c r="D173" s="114"/>
      <c r="E173" s="114"/>
      <c r="F173" s="114"/>
      <c r="G173" s="114"/>
      <c r="H173" s="114"/>
      <c r="I173" s="105"/>
      <c r="J173" s="105"/>
      <c r="K173" s="114"/>
    </row>
    <row r="174" spans="2:11">
      <c r="B174" s="104"/>
      <c r="C174" s="114"/>
      <c r="D174" s="114"/>
      <c r="E174" s="114"/>
      <c r="F174" s="114"/>
      <c r="G174" s="114"/>
      <c r="H174" s="114"/>
      <c r="I174" s="105"/>
      <c r="J174" s="105"/>
      <c r="K174" s="114"/>
    </row>
    <row r="175" spans="2:11">
      <c r="B175" s="104"/>
      <c r="C175" s="114"/>
      <c r="D175" s="114"/>
      <c r="E175" s="114"/>
      <c r="F175" s="114"/>
      <c r="G175" s="114"/>
      <c r="H175" s="114"/>
      <c r="I175" s="105"/>
      <c r="J175" s="105"/>
      <c r="K175" s="114"/>
    </row>
    <row r="176" spans="2:11">
      <c r="B176" s="104"/>
      <c r="C176" s="114"/>
      <c r="D176" s="114"/>
      <c r="E176" s="114"/>
      <c r="F176" s="114"/>
      <c r="G176" s="114"/>
      <c r="H176" s="114"/>
      <c r="I176" s="105"/>
      <c r="J176" s="105"/>
      <c r="K176" s="114"/>
    </row>
    <row r="177" spans="2:11">
      <c r="B177" s="104"/>
      <c r="C177" s="114"/>
      <c r="D177" s="114"/>
      <c r="E177" s="114"/>
      <c r="F177" s="114"/>
      <c r="G177" s="114"/>
      <c r="H177" s="114"/>
      <c r="I177" s="105"/>
      <c r="J177" s="105"/>
      <c r="K177" s="114"/>
    </row>
    <row r="178" spans="2:11">
      <c r="B178" s="104"/>
      <c r="C178" s="114"/>
      <c r="D178" s="114"/>
      <c r="E178" s="114"/>
      <c r="F178" s="114"/>
      <c r="G178" s="114"/>
      <c r="H178" s="114"/>
      <c r="I178" s="105"/>
      <c r="J178" s="105"/>
      <c r="K178" s="114"/>
    </row>
    <row r="179" spans="2:11">
      <c r="B179" s="104"/>
      <c r="C179" s="114"/>
      <c r="D179" s="114"/>
      <c r="E179" s="114"/>
      <c r="F179" s="114"/>
      <c r="G179" s="114"/>
      <c r="H179" s="114"/>
      <c r="I179" s="105"/>
      <c r="J179" s="105"/>
      <c r="K179" s="114"/>
    </row>
    <row r="180" spans="2:11">
      <c r="B180" s="104"/>
      <c r="C180" s="114"/>
      <c r="D180" s="114"/>
      <c r="E180" s="114"/>
      <c r="F180" s="114"/>
      <c r="G180" s="114"/>
      <c r="H180" s="114"/>
      <c r="I180" s="105"/>
      <c r="J180" s="105"/>
      <c r="K180" s="114"/>
    </row>
    <row r="181" spans="2:11">
      <c r="B181" s="104"/>
      <c r="C181" s="114"/>
      <c r="D181" s="114"/>
      <c r="E181" s="114"/>
      <c r="F181" s="114"/>
      <c r="G181" s="114"/>
      <c r="H181" s="114"/>
      <c r="I181" s="105"/>
      <c r="J181" s="105"/>
      <c r="K181" s="114"/>
    </row>
    <row r="182" spans="2:11">
      <c r="B182" s="104"/>
      <c r="C182" s="114"/>
      <c r="D182" s="114"/>
      <c r="E182" s="114"/>
      <c r="F182" s="114"/>
      <c r="G182" s="114"/>
      <c r="H182" s="114"/>
      <c r="I182" s="105"/>
      <c r="J182" s="105"/>
      <c r="K182" s="114"/>
    </row>
    <row r="183" spans="2:11">
      <c r="B183" s="104"/>
      <c r="C183" s="114"/>
      <c r="D183" s="114"/>
      <c r="E183" s="114"/>
      <c r="F183" s="114"/>
      <c r="G183" s="114"/>
      <c r="H183" s="114"/>
      <c r="I183" s="105"/>
      <c r="J183" s="105"/>
      <c r="K183" s="114"/>
    </row>
    <row r="184" spans="2:11">
      <c r="B184" s="104"/>
      <c r="C184" s="114"/>
      <c r="D184" s="114"/>
      <c r="E184" s="114"/>
      <c r="F184" s="114"/>
      <c r="G184" s="114"/>
      <c r="H184" s="114"/>
      <c r="I184" s="105"/>
      <c r="J184" s="105"/>
      <c r="K184" s="114"/>
    </row>
    <row r="185" spans="2:11">
      <c r="B185" s="104"/>
      <c r="C185" s="114"/>
      <c r="D185" s="114"/>
      <c r="E185" s="114"/>
      <c r="F185" s="114"/>
      <c r="G185" s="114"/>
      <c r="H185" s="114"/>
      <c r="I185" s="105"/>
      <c r="J185" s="105"/>
      <c r="K185" s="114"/>
    </row>
    <row r="186" spans="2:11">
      <c r="B186" s="104"/>
      <c r="C186" s="114"/>
      <c r="D186" s="114"/>
      <c r="E186" s="114"/>
      <c r="F186" s="114"/>
      <c r="G186" s="114"/>
      <c r="H186" s="114"/>
      <c r="I186" s="105"/>
      <c r="J186" s="105"/>
      <c r="K186" s="114"/>
    </row>
    <row r="187" spans="2:11">
      <c r="B187" s="104"/>
      <c r="C187" s="114"/>
      <c r="D187" s="114"/>
      <c r="E187" s="114"/>
      <c r="F187" s="114"/>
      <c r="G187" s="114"/>
      <c r="H187" s="114"/>
      <c r="I187" s="105"/>
      <c r="J187" s="105"/>
      <c r="K187" s="114"/>
    </row>
    <row r="188" spans="2:11">
      <c r="B188" s="104"/>
      <c r="C188" s="114"/>
      <c r="D188" s="114"/>
      <c r="E188" s="114"/>
      <c r="F188" s="114"/>
      <c r="G188" s="114"/>
      <c r="H188" s="114"/>
      <c r="I188" s="105"/>
      <c r="J188" s="105"/>
      <c r="K188" s="114"/>
    </row>
    <row r="189" spans="2:11">
      <c r="B189" s="104"/>
      <c r="C189" s="114"/>
      <c r="D189" s="114"/>
      <c r="E189" s="114"/>
      <c r="F189" s="114"/>
      <c r="G189" s="114"/>
      <c r="H189" s="114"/>
      <c r="I189" s="105"/>
      <c r="J189" s="105"/>
      <c r="K189" s="114"/>
    </row>
    <row r="190" spans="2:11">
      <c r="B190" s="104"/>
      <c r="C190" s="114"/>
      <c r="D190" s="114"/>
      <c r="E190" s="114"/>
      <c r="F190" s="114"/>
      <c r="G190" s="114"/>
      <c r="H190" s="114"/>
      <c r="I190" s="105"/>
      <c r="J190" s="105"/>
      <c r="K190" s="114"/>
    </row>
    <row r="191" spans="2:11">
      <c r="B191" s="104"/>
      <c r="C191" s="114"/>
      <c r="D191" s="114"/>
      <c r="E191" s="114"/>
      <c r="F191" s="114"/>
      <c r="G191" s="114"/>
      <c r="H191" s="114"/>
      <c r="I191" s="105"/>
      <c r="J191" s="105"/>
      <c r="K191" s="114"/>
    </row>
    <row r="192" spans="2:11">
      <c r="B192" s="104"/>
      <c r="C192" s="114"/>
      <c r="D192" s="114"/>
      <c r="E192" s="114"/>
      <c r="F192" s="114"/>
      <c r="G192" s="114"/>
      <c r="H192" s="114"/>
      <c r="I192" s="105"/>
      <c r="J192" s="105"/>
      <c r="K192" s="114"/>
    </row>
    <row r="193" spans="2:11">
      <c r="B193" s="104"/>
      <c r="C193" s="114"/>
      <c r="D193" s="114"/>
      <c r="E193" s="114"/>
      <c r="F193" s="114"/>
      <c r="G193" s="114"/>
      <c r="H193" s="114"/>
      <c r="I193" s="105"/>
      <c r="J193" s="105"/>
      <c r="K193" s="114"/>
    </row>
    <row r="194" spans="2:11">
      <c r="B194" s="104"/>
      <c r="C194" s="114"/>
      <c r="D194" s="114"/>
      <c r="E194" s="114"/>
      <c r="F194" s="114"/>
      <c r="G194" s="114"/>
      <c r="H194" s="114"/>
      <c r="I194" s="105"/>
      <c r="J194" s="105"/>
      <c r="K194" s="114"/>
    </row>
    <row r="195" spans="2:11">
      <c r="B195" s="104"/>
      <c r="C195" s="114"/>
      <c r="D195" s="114"/>
      <c r="E195" s="114"/>
      <c r="F195" s="114"/>
      <c r="G195" s="114"/>
      <c r="H195" s="114"/>
      <c r="I195" s="105"/>
      <c r="J195" s="105"/>
      <c r="K195" s="114"/>
    </row>
    <row r="196" spans="2:11">
      <c r="B196" s="104"/>
      <c r="C196" s="114"/>
      <c r="D196" s="114"/>
      <c r="E196" s="114"/>
      <c r="F196" s="114"/>
      <c r="G196" s="114"/>
      <c r="H196" s="114"/>
      <c r="I196" s="105"/>
      <c r="J196" s="105"/>
      <c r="K196" s="114"/>
    </row>
    <row r="197" spans="2:11">
      <c r="B197" s="104"/>
      <c r="C197" s="114"/>
      <c r="D197" s="114"/>
      <c r="E197" s="114"/>
      <c r="F197" s="114"/>
      <c r="G197" s="114"/>
      <c r="H197" s="114"/>
      <c r="I197" s="105"/>
      <c r="J197" s="105"/>
      <c r="K197" s="114"/>
    </row>
    <row r="198" spans="2:11">
      <c r="B198" s="104"/>
      <c r="C198" s="114"/>
      <c r="D198" s="114"/>
      <c r="E198" s="114"/>
      <c r="F198" s="114"/>
      <c r="G198" s="114"/>
      <c r="H198" s="114"/>
      <c r="I198" s="105"/>
      <c r="J198" s="105"/>
      <c r="K198" s="114"/>
    </row>
    <row r="199" spans="2:11">
      <c r="B199" s="104"/>
      <c r="C199" s="114"/>
      <c r="D199" s="114"/>
      <c r="E199" s="114"/>
      <c r="F199" s="114"/>
      <c r="G199" s="114"/>
      <c r="H199" s="114"/>
      <c r="I199" s="105"/>
      <c r="J199" s="105"/>
      <c r="K199" s="114"/>
    </row>
    <row r="200" spans="2:11">
      <c r="B200" s="104"/>
      <c r="C200" s="114"/>
      <c r="D200" s="114"/>
      <c r="E200" s="114"/>
      <c r="F200" s="114"/>
      <c r="G200" s="114"/>
      <c r="H200" s="114"/>
      <c r="I200" s="105"/>
      <c r="J200" s="105"/>
      <c r="K200" s="114"/>
    </row>
    <row r="201" spans="2:11">
      <c r="B201" s="104"/>
      <c r="C201" s="114"/>
      <c r="D201" s="114"/>
      <c r="E201" s="114"/>
      <c r="F201" s="114"/>
      <c r="G201" s="114"/>
      <c r="H201" s="114"/>
      <c r="I201" s="105"/>
      <c r="J201" s="105"/>
      <c r="K201" s="114"/>
    </row>
    <row r="202" spans="2:11">
      <c r="B202" s="104"/>
      <c r="C202" s="114"/>
      <c r="D202" s="114"/>
      <c r="E202" s="114"/>
      <c r="F202" s="114"/>
      <c r="G202" s="114"/>
      <c r="H202" s="114"/>
      <c r="I202" s="105"/>
      <c r="J202" s="105"/>
      <c r="K202" s="114"/>
    </row>
    <row r="203" spans="2:11">
      <c r="B203" s="104"/>
      <c r="C203" s="114"/>
      <c r="D203" s="114"/>
      <c r="E203" s="114"/>
      <c r="F203" s="114"/>
      <c r="G203" s="114"/>
      <c r="H203" s="114"/>
      <c r="I203" s="105"/>
      <c r="J203" s="105"/>
      <c r="K203" s="114"/>
    </row>
    <row r="204" spans="2:11">
      <c r="B204" s="104"/>
      <c r="C204" s="114"/>
      <c r="D204" s="114"/>
      <c r="E204" s="114"/>
      <c r="F204" s="114"/>
      <c r="G204" s="114"/>
      <c r="H204" s="114"/>
      <c r="I204" s="105"/>
      <c r="J204" s="105"/>
      <c r="K204" s="114"/>
    </row>
    <row r="205" spans="2:11">
      <c r="B205" s="104"/>
      <c r="C205" s="114"/>
      <c r="D205" s="114"/>
      <c r="E205" s="114"/>
      <c r="F205" s="114"/>
      <c r="G205" s="114"/>
      <c r="H205" s="114"/>
      <c r="I205" s="105"/>
      <c r="J205" s="105"/>
      <c r="K205" s="114"/>
    </row>
    <row r="206" spans="2:11">
      <c r="B206" s="104"/>
      <c r="C206" s="114"/>
      <c r="D206" s="114"/>
      <c r="E206" s="114"/>
      <c r="F206" s="114"/>
      <c r="G206" s="114"/>
      <c r="H206" s="114"/>
      <c r="I206" s="105"/>
      <c r="J206" s="105"/>
      <c r="K206" s="114"/>
    </row>
    <row r="207" spans="2:11">
      <c r="B207" s="104"/>
      <c r="C207" s="114"/>
      <c r="D207" s="114"/>
      <c r="E207" s="114"/>
      <c r="F207" s="114"/>
      <c r="G207" s="114"/>
      <c r="H207" s="114"/>
      <c r="I207" s="105"/>
      <c r="J207" s="105"/>
      <c r="K207" s="114"/>
    </row>
    <row r="208" spans="2:11">
      <c r="B208" s="104"/>
      <c r="C208" s="114"/>
      <c r="D208" s="114"/>
      <c r="E208" s="114"/>
      <c r="F208" s="114"/>
      <c r="G208" s="114"/>
      <c r="H208" s="114"/>
      <c r="I208" s="105"/>
      <c r="J208" s="105"/>
      <c r="K208" s="114"/>
    </row>
    <row r="209" spans="2:11">
      <c r="B209" s="104"/>
      <c r="C209" s="114"/>
      <c r="D209" s="114"/>
      <c r="E209" s="114"/>
      <c r="F209" s="114"/>
      <c r="G209" s="114"/>
      <c r="H209" s="114"/>
      <c r="I209" s="105"/>
      <c r="J209" s="105"/>
      <c r="K209" s="114"/>
    </row>
    <row r="210" spans="2:11">
      <c r="B210" s="104"/>
      <c r="C210" s="114"/>
      <c r="D210" s="114"/>
      <c r="E210" s="114"/>
      <c r="F210" s="114"/>
      <c r="G210" s="114"/>
      <c r="H210" s="114"/>
      <c r="I210" s="105"/>
      <c r="J210" s="105"/>
      <c r="K210" s="114"/>
    </row>
    <row r="211" spans="2:11">
      <c r="B211" s="104"/>
      <c r="C211" s="114"/>
      <c r="D211" s="114"/>
      <c r="E211" s="114"/>
      <c r="F211" s="114"/>
      <c r="G211" s="114"/>
      <c r="H211" s="114"/>
      <c r="I211" s="105"/>
      <c r="J211" s="105"/>
      <c r="K211" s="114"/>
    </row>
    <row r="212" spans="2:11">
      <c r="B212" s="104"/>
      <c r="C212" s="114"/>
      <c r="D212" s="114"/>
      <c r="E212" s="114"/>
      <c r="F212" s="114"/>
      <c r="G212" s="114"/>
      <c r="H212" s="114"/>
      <c r="I212" s="105"/>
      <c r="J212" s="105"/>
      <c r="K212" s="114"/>
    </row>
    <row r="213" spans="2:11">
      <c r="B213" s="104"/>
      <c r="C213" s="114"/>
      <c r="D213" s="114"/>
      <c r="E213" s="114"/>
      <c r="F213" s="114"/>
      <c r="G213" s="114"/>
      <c r="H213" s="114"/>
      <c r="I213" s="105"/>
      <c r="J213" s="105"/>
      <c r="K213" s="114"/>
    </row>
    <row r="214" spans="2:11">
      <c r="B214" s="104"/>
      <c r="C214" s="114"/>
      <c r="D214" s="114"/>
      <c r="E214" s="114"/>
      <c r="F214" s="114"/>
      <c r="G214" s="114"/>
      <c r="H214" s="114"/>
      <c r="I214" s="105"/>
      <c r="J214" s="105"/>
      <c r="K214" s="114"/>
    </row>
    <row r="215" spans="2:11">
      <c r="B215" s="104"/>
      <c r="C215" s="114"/>
      <c r="D215" s="114"/>
      <c r="E215" s="114"/>
      <c r="F215" s="114"/>
      <c r="G215" s="114"/>
      <c r="H215" s="114"/>
      <c r="I215" s="105"/>
      <c r="J215" s="105"/>
      <c r="K215" s="114"/>
    </row>
    <row r="216" spans="2:11">
      <c r="B216" s="104"/>
      <c r="C216" s="114"/>
      <c r="D216" s="114"/>
      <c r="E216" s="114"/>
      <c r="F216" s="114"/>
      <c r="G216" s="114"/>
      <c r="H216" s="114"/>
      <c r="I216" s="105"/>
      <c r="J216" s="105"/>
      <c r="K216" s="114"/>
    </row>
    <row r="217" spans="2:11">
      <c r="B217" s="104"/>
      <c r="C217" s="114"/>
      <c r="D217" s="114"/>
      <c r="E217" s="114"/>
      <c r="F217" s="114"/>
      <c r="G217" s="114"/>
      <c r="H217" s="114"/>
      <c r="I217" s="105"/>
      <c r="J217" s="105"/>
      <c r="K217" s="114"/>
    </row>
    <row r="218" spans="2:11">
      <c r="B218" s="104"/>
      <c r="C218" s="114"/>
      <c r="D218" s="114"/>
      <c r="E218" s="114"/>
      <c r="F218" s="114"/>
      <c r="G218" s="114"/>
      <c r="H218" s="114"/>
      <c r="I218" s="105"/>
      <c r="J218" s="105"/>
      <c r="K218" s="114"/>
    </row>
    <row r="219" spans="2:11">
      <c r="B219" s="104"/>
      <c r="C219" s="114"/>
      <c r="D219" s="114"/>
      <c r="E219" s="114"/>
      <c r="F219" s="114"/>
      <c r="G219" s="114"/>
      <c r="H219" s="114"/>
      <c r="I219" s="105"/>
      <c r="J219" s="105"/>
      <c r="K219" s="114"/>
    </row>
    <row r="220" spans="2:11">
      <c r="B220" s="104"/>
      <c r="C220" s="114"/>
      <c r="D220" s="114"/>
      <c r="E220" s="114"/>
      <c r="F220" s="114"/>
      <c r="G220" s="114"/>
      <c r="H220" s="114"/>
      <c r="I220" s="105"/>
      <c r="J220" s="105"/>
      <c r="K220" s="114"/>
    </row>
    <row r="221" spans="2:11">
      <c r="B221" s="104"/>
      <c r="C221" s="114"/>
      <c r="D221" s="114"/>
      <c r="E221" s="114"/>
      <c r="F221" s="114"/>
      <c r="G221" s="114"/>
      <c r="H221" s="114"/>
      <c r="I221" s="105"/>
      <c r="J221" s="105"/>
      <c r="K221" s="114"/>
    </row>
    <row r="222" spans="2:11">
      <c r="B222" s="104"/>
      <c r="C222" s="114"/>
      <c r="D222" s="114"/>
      <c r="E222" s="114"/>
      <c r="F222" s="114"/>
      <c r="G222" s="114"/>
      <c r="H222" s="114"/>
      <c r="I222" s="105"/>
      <c r="J222" s="105"/>
      <c r="K222" s="114"/>
    </row>
    <row r="223" spans="2:11">
      <c r="B223" s="104"/>
      <c r="C223" s="114"/>
      <c r="D223" s="114"/>
      <c r="E223" s="114"/>
      <c r="F223" s="114"/>
      <c r="G223" s="114"/>
      <c r="H223" s="114"/>
      <c r="I223" s="105"/>
      <c r="J223" s="105"/>
      <c r="K223" s="114"/>
    </row>
    <row r="224" spans="2:11">
      <c r="B224" s="104"/>
      <c r="C224" s="114"/>
      <c r="D224" s="114"/>
      <c r="E224" s="114"/>
      <c r="F224" s="114"/>
      <c r="G224" s="114"/>
      <c r="H224" s="114"/>
      <c r="I224" s="105"/>
      <c r="J224" s="105"/>
      <c r="K224" s="114"/>
    </row>
    <row r="225" spans="2:11">
      <c r="B225" s="104"/>
      <c r="C225" s="114"/>
      <c r="D225" s="114"/>
      <c r="E225" s="114"/>
      <c r="F225" s="114"/>
      <c r="G225" s="114"/>
      <c r="H225" s="114"/>
      <c r="I225" s="105"/>
      <c r="J225" s="105"/>
      <c r="K225" s="114"/>
    </row>
    <row r="226" spans="2:11">
      <c r="B226" s="104"/>
      <c r="C226" s="114"/>
      <c r="D226" s="114"/>
      <c r="E226" s="114"/>
      <c r="F226" s="114"/>
      <c r="G226" s="114"/>
      <c r="H226" s="114"/>
      <c r="I226" s="105"/>
      <c r="J226" s="105"/>
      <c r="K226" s="114"/>
    </row>
    <row r="227" spans="2:11">
      <c r="B227" s="104"/>
      <c r="C227" s="114"/>
      <c r="D227" s="114"/>
      <c r="E227" s="114"/>
      <c r="F227" s="114"/>
      <c r="G227" s="114"/>
      <c r="H227" s="114"/>
      <c r="I227" s="105"/>
      <c r="J227" s="105"/>
      <c r="K227" s="114"/>
    </row>
    <row r="228" spans="2:11">
      <c r="B228" s="104"/>
      <c r="C228" s="114"/>
      <c r="D228" s="114"/>
      <c r="E228" s="114"/>
      <c r="F228" s="114"/>
      <c r="G228" s="114"/>
      <c r="H228" s="114"/>
      <c r="I228" s="105"/>
      <c r="J228" s="105"/>
      <c r="K228" s="114"/>
    </row>
    <row r="229" spans="2:11">
      <c r="B229" s="104"/>
      <c r="C229" s="114"/>
      <c r="D229" s="114"/>
      <c r="E229" s="114"/>
      <c r="F229" s="114"/>
      <c r="G229" s="114"/>
      <c r="H229" s="114"/>
      <c r="I229" s="105"/>
      <c r="J229" s="105"/>
      <c r="K229" s="114"/>
    </row>
    <row r="230" spans="2:11">
      <c r="B230" s="104"/>
      <c r="C230" s="114"/>
      <c r="D230" s="114"/>
      <c r="E230" s="114"/>
      <c r="F230" s="114"/>
      <c r="G230" s="114"/>
      <c r="H230" s="114"/>
      <c r="I230" s="105"/>
      <c r="J230" s="105"/>
      <c r="K230" s="114"/>
    </row>
    <row r="231" spans="2:11">
      <c r="B231" s="104"/>
      <c r="C231" s="114"/>
      <c r="D231" s="114"/>
      <c r="E231" s="114"/>
      <c r="F231" s="114"/>
      <c r="G231" s="114"/>
      <c r="H231" s="114"/>
      <c r="I231" s="105"/>
      <c r="J231" s="105"/>
      <c r="K231" s="114"/>
    </row>
    <row r="232" spans="2:11">
      <c r="B232" s="104"/>
      <c r="C232" s="114"/>
      <c r="D232" s="114"/>
      <c r="E232" s="114"/>
      <c r="F232" s="114"/>
      <c r="G232" s="114"/>
      <c r="H232" s="114"/>
      <c r="I232" s="105"/>
      <c r="J232" s="105"/>
      <c r="K232" s="114"/>
    </row>
    <row r="233" spans="2:11">
      <c r="B233" s="104"/>
      <c r="C233" s="114"/>
      <c r="D233" s="114"/>
      <c r="E233" s="114"/>
      <c r="F233" s="114"/>
      <c r="G233" s="114"/>
      <c r="H233" s="114"/>
      <c r="I233" s="105"/>
      <c r="J233" s="105"/>
      <c r="K233" s="114"/>
    </row>
    <row r="234" spans="2:11">
      <c r="B234" s="104"/>
      <c r="C234" s="114"/>
      <c r="D234" s="114"/>
      <c r="E234" s="114"/>
      <c r="F234" s="114"/>
      <c r="G234" s="114"/>
      <c r="H234" s="114"/>
      <c r="I234" s="105"/>
      <c r="J234" s="105"/>
      <c r="K234" s="114"/>
    </row>
    <row r="235" spans="2:11">
      <c r="B235" s="104"/>
      <c r="C235" s="114"/>
      <c r="D235" s="114"/>
      <c r="E235" s="114"/>
      <c r="F235" s="114"/>
      <c r="G235" s="114"/>
      <c r="H235" s="114"/>
      <c r="I235" s="105"/>
      <c r="J235" s="105"/>
      <c r="K235" s="114"/>
    </row>
    <row r="236" spans="2:11">
      <c r="B236" s="104"/>
      <c r="C236" s="114"/>
      <c r="D236" s="114"/>
      <c r="E236" s="114"/>
      <c r="F236" s="114"/>
      <c r="G236" s="114"/>
      <c r="H236" s="114"/>
      <c r="I236" s="105"/>
      <c r="J236" s="105"/>
      <c r="K236" s="114"/>
    </row>
    <row r="237" spans="2:11">
      <c r="B237" s="104"/>
      <c r="C237" s="114"/>
      <c r="D237" s="114"/>
      <c r="E237" s="114"/>
      <c r="F237" s="114"/>
      <c r="G237" s="114"/>
      <c r="H237" s="114"/>
      <c r="I237" s="105"/>
      <c r="J237" s="105"/>
      <c r="K237" s="114"/>
    </row>
    <row r="238" spans="2:11">
      <c r="B238" s="104"/>
      <c r="C238" s="114"/>
      <c r="D238" s="114"/>
      <c r="E238" s="114"/>
      <c r="F238" s="114"/>
      <c r="G238" s="114"/>
      <c r="H238" s="114"/>
      <c r="I238" s="105"/>
      <c r="J238" s="105"/>
      <c r="K238" s="114"/>
    </row>
    <row r="239" spans="2:11">
      <c r="B239" s="104"/>
      <c r="C239" s="114"/>
      <c r="D239" s="114"/>
      <c r="E239" s="114"/>
      <c r="F239" s="114"/>
      <c r="G239" s="114"/>
      <c r="H239" s="114"/>
      <c r="I239" s="105"/>
      <c r="J239" s="105"/>
      <c r="K239" s="114"/>
    </row>
    <row r="240" spans="2:11">
      <c r="B240" s="104"/>
      <c r="C240" s="114"/>
      <c r="D240" s="114"/>
      <c r="E240" s="114"/>
      <c r="F240" s="114"/>
      <c r="G240" s="114"/>
      <c r="H240" s="114"/>
      <c r="I240" s="105"/>
      <c r="J240" s="105"/>
      <c r="K240" s="114"/>
    </row>
    <row r="241" spans="2:11">
      <c r="B241" s="104"/>
      <c r="C241" s="114"/>
      <c r="D241" s="114"/>
      <c r="E241" s="114"/>
      <c r="F241" s="114"/>
      <c r="G241" s="114"/>
      <c r="H241" s="114"/>
      <c r="I241" s="105"/>
      <c r="J241" s="105"/>
      <c r="K241" s="114"/>
    </row>
    <row r="242" spans="2:11">
      <c r="B242" s="104"/>
      <c r="C242" s="114"/>
      <c r="D242" s="114"/>
      <c r="E242" s="114"/>
      <c r="F242" s="114"/>
      <c r="G242" s="114"/>
      <c r="H242" s="114"/>
      <c r="I242" s="105"/>
      <c r="J242" s="105"/>
      <c r="K242" s="114"/>
    </row>
    <row r="243" spans="2:11">
      <c r="B243" s="104"/>
      <c r="C243" s="114"/>
      <c r="D243" s="114"/>
      <c r="E243" s="114"/>
      <c r="F243" s="114"/>
      <c r="G243" s="114"/>
      <c r="H243" s="114"/>
      <c r="I243" s="105"/>
      <c r="J243" s="105"/>
      <c r="K243" s="114"/>
    </row>
    <row r="244" spans="2:11">
      <c r="B244" s="104"/>
      <c r="C244" s="114"/>
      <c r="D244" s="114"/>
      <c r="E244" s="114"/>
      <c r="F244" s="114"/>
      <c r="G244" s="114"/>
      <c r="H244" s="114"/>
      <c r="I244" s="105"/>
      <c r="J244" s="105"/>
      <c r="K244" s="114"/>
    </row>
    <row r="245" spans="2:11">
      <c r="B245" s="104"/>
      <c r="C245" s="114"/>
      <c r="D245" s="114"/>
      <c r="E245" s="114"/>
      <c r="F245" s="114"/>
      <c r="G245" s="114"/>
      <c r="H245" s="114"/>
      <c r="I245" s="105"/>
      <c r="J245" s="105"/>
      <c r="K245" s="114"/>
    </row>
    <row r="246" spans="2:11">
      <c r="B246" s="104"/>
      <c r="C246" s="114"/>
      <c r="D246" s="114"/>
      <c r="E246" s="114"/>
      <c r="F246" s="114"/>
      <c r="G246" s="114"/>
      <c r="H246" s="114"/>
      <c r="I246" s="105"/>
      <c r="J246" s="105"/>
      <c r="K246" s="114"/>
    </row>
    <row r="247" spans="2:11">
      <c r="B247" s="104"/>
      <c r="C247" s="114"/>
      <c r="D247" s="114"/>
      <c r="E247" s="114"/>
      <c r="F247" s="114"/>
      <c r="G247" s="114"/>
      <c r="H247" s="114"/>
      <c r="I247" s="105"/>
      <c r="J247" s="105"/>
      <c r="K247" s="114"/>
    </row>
    <row r="248" spans="2:11">
      <c r="B248" s="104"/>
      <c r="C248" s="114"/>
      <c r="D248" s="114"/>
      <c r="E248" s="114"/>
      <c r="F248" s="114"/>
      <c r="G248" s="114"/>
      <c r="H248" s="114"/>
      <c r="I248" s="105"/>
      <c r="J248" s="105"/>
      <c r="K248" s="114"/>
    </row>
    <row r="249" spans="2:11">
      <c r="B249" s="104"/>
      <c r="C249" s="114"/>
      <c r="D249" s="114"/>
      <c r="E249" s="114"/>
      <c r="F249" s="114"/>
      <c r="G249" s="114"/>
      <c r="H249" s="114"/>
      <c r="I249" s="105"/>
      <c r="J249" s="105"/>
      <c r="K249" s="114"/>
    </row>
    <row r="250" spans="2:11">
      <c r="B250" s="104"/>
      <c r="C250" s="114"/>
      <c r="D250" s="114"/>
      <c r="E250" s="114"/>
      <c r="F250" s="114"/>
      <c r="G250" s="114"/>
      <c r="H250" s="114"/>
      <c r="I250" s="105"/>
      <c r="J250" s="105"/>
      <c r="K250" s="114"/>
    </row>
    <row r="251" spans="2:11">
      <c r="B251" s="104"/>
      <c r="C251" s="114"/>
      <c r="D251" s="114"/>
      <c r="E251" s="114"/>
      <c r="F251" s="114"/>
      <c r="G251" s="114"/>
      <c r="H251" s="114"/>
      <c r="I251" s="105"/>
      <c r="J251" s="105"/>
      <c r="K251" s="114"/>
    </row>
    <row r="252" spans="2:11">
      <c r="B252" s="104"/>
      <c r="C252" s="114"/>
      <c r="D252" s="114"/>
      <c r="E252" s="114"/>
      <c r="F252" s="114"/>
      <c r="G252" s="114"/>
      <c r="H252" s="114"/>
      <c r="I252" s="105"/>
      <c r="J252" s="105"/>
      <c r="K252" s="114"/>
    </row>
    <row r="253" spans="2:11">
      <c r="B253" s="104"/>
      <c r="C253" s="114"/>
      <c r="D253" s="114"/>
      <c r="E253" s="114"/>
      <c r="F253" s="114"/>
      <c r="G253" s="114"/>
      <c r="H253" s="114"/>
      <c r="I253" s="105"/>
      <c r="J253" s="105"/>
      <c r="K253" s="114"/>
    </row>
    <row r="254" spans="2:11">
      <c r="B254" s="104"/>
      <c r="C254" s="114"/>
      <c r="D254" s="114"/>
      <c r="E254" s="114"/>
      <c r="F254" s="114"/>
      <c r="G254" s="114"/>
      <c r="H254" s="114"/>
      <c r="I254" s="105"/>
      <c r="J254" s="105"/>
      <c r="K254" s="114"/>
    </row>
    <row r="255" spans="2:11">
      <c r="B255" s="104"/>
      <c r="C255" s="114"/>
      <c r="D255" s="114"/>
      <c r="E255" s="114"/>
      <c r="F255" s="114"/>
      <c r="G255" s="114"/>
      <c r="H255" s="114"/>
      <c r="I255" s="105"/>
      <c r="J255" s="105"/>
      <c r="K255" s="114"/>
    </row>
    <row r="256" spans="2:11">
      <c r="B256" s="104"/>
      <c r="C256" s="114"/>
      <c r="D256" s="114"/>
      <c r="E256" s="114"/>
      <c r="F256" s="114"/>
      <c r="G256" s="114"/>
      <c r="H256" s="114"/>
      <c r="I256" s="105"/>
      <c r="J256" s="105"/>
      <c r="K256" s="114"/>
    </row>
    <row r="257" spans="2:11">
      <c r="B257" s="104"/>
      <c r="C257" s="114"/>
      <c r="D257" s="114"/>
      <c r="E257" s="114"/>
      <c r="F257" s="114"/>
      <c r="G257" s="114"/>
      <c r="H257" s="114"/>
      <c r="I257" s="105"/>
      <c r="J257" s="105"/>
      <c r="K257" s="114"/>
    </row>
    <row r="258" spans="2:11">
      <c r="B258" s="104"/>
      <c r="C258" s="114"/>
      <c r="D258" s="114"/>
      <c r="E258" s="114"/>
      <c r="F258" s="114"/>
      <c r="G258" s="114"/>
      <c r="H258" s="114"/>
      <c r="I258" s="105"/>
      <c r="J258" s="105"/>
      <c r="K258" s="114"/>
    </row>
    <row r="259" spans="2:11">
      <c r="B259" s="104"/>
      <c r="C259" s="114"/>
      <c r="D259" s="114"/>
      <c r="E259" s="114"/>
      <c r="F259" s="114"/>
      <c r="G259" s="114"/>
      <c r="H259" s="114"/>
      <c r="I259" s="105"/>
      <c r="J259" s="105"/>
      <c r="K259" s="114"/>
    </row>
    <row r="260" spans="2:11">
      <c r="B260" s="104"/>
      <c r="C260" s="114"/>
      <c r="D260" s="114"/>
      <c r="E260" s="114"/>
      <c r="F260" s="114"/>
      <c r="G260" s="114"/>
      <c r="H260" s="114"/>
      <c r="I260" s="105"/>
      <c r="J260" s="105"/>
      <c r="K260" s="114"/>
    </row>
    <row r="261" spans="2:11">
      <c r="B261" s="104"/>
      <c r="C261" s="114"/>
      <c r="D261" s="114"/>
      <c r="E261" s="114"/>
      <c r="F261" s="114"/>
      <c r="G261" s="114"/>
      <c r="H261" s="114"/>
      <c r="I261" s="105"/>
      <c r="J261" s="105"/>
      <c r="K261" s="114"/>
    </row>
    <row r="262" spans="2:11">
      <c r="B262" s="104"/>
      <c r="C262" s="114"/>
      <c r="D262" s="114"/>
      <c r="E262" s="114"/>
      <c r="F262" s="114"/>
      <c r="G262" s="114"/>
      <c r="H262" s="114"/>
      <c r="I262" s="105"/>
      <c r="J262" s="105"/>
      <c r="K262" s="114"/>
    </row>
    <row r="263" spans="2:11">
      <c r="B263" s="104"/>
      <c r="C263" s="114"/>
      <c r="D263" s="114"/>
      <c r="E263" s="114"/>
      <c r="F263" s="114"/>
      <c r="G263" s="114"/>
      <c r="H263" s="114"/>
      <c r="I263" s="105"/>
      <c r="J263" s="105"/>
      <c r="K263" s="114"/>
    </row>
    <row r="264" spans="2:11">
      <c r="B264" s="104"/>
      <c r="C264" s="114"/>
      <c r="D264" s="114"/>
      <c r="E264" s="114"/>
      <c r="F264" s="114"/>
      <c r="G264" s="114"/>
      <c r="H264" s="114"/>
      <c r="I264" s="105"/>
      <c r="J264" s="105"/>
      <c r="K264" s="114"/>
    </row>
    <row r="265" spans="2:11">
      <c r="B265" s="104"/>
      <c r="C265" s="114"/>
      <c r="D265" s="114"/>
      <c r="E265" s="114"/>
      <c r="F265" s="114"/>
      <c r="G265" s="114"/>
      <c r="H265" s="114"/>
      <c r="I265" s="105"/>
      <c r="J265" s="105"/>
      <c r="K265" s="114"/>
    </row>
    <row r="266" spans="2:11">
      <c r="B266" s="104"/>
      <c r="C266" s="114"/>
      <c r="D266" s="114"/>
      <c r="E266" s="114"/>
      <c r="F266" s="114"/>
      <c r="G266" s="114"/>
      <c r="H266" s="114"/>
      <c r="I266" s="105"/>
      <c r="J266" s="105"/>
      <c r="K266" s="114"/>
    </row>
    <row r="267" spans="2:11">
      <c r="B267" s="104"/>
      <c r="C267" s="114"/>
      <c r="D267" s="114"/>
      <c r="E267" s="114"/>
      <c r="F267" s="114"/>
      <c r="G267" s="114"/>
      <c r="H267" s="114"/>
      <c r="I267" s="105"/>
      <c r="J267" s="105"/>
      <c r="K267" s="114"/>
    </row>
    <row r="268" spans="2:11">
      <c r="B268" s="104"/>
      <c r="C268" s="114"/>
      <c r="D268" s="114"/>
      <c r="E268" s="114"/>
      <c r="F268" s="114"/>
      <c r="G268" s="114"/>
      <c r="H268" s="114"/>
      <c r="I268" s="105"/>
      <c r="J268" s="105"/>
      <c r="K268" s="114"/>
    </row>
    <row r="269" spans="2:11">
      <c r="B269" s="104"/>
      <c r="C269" s="114"/>
      <c r="D269" s="114"/>
      <c r="E269" s="114"/>
      <c r="F269" s="114"/>
      <c r="G269" s="114"/>
      <c r="H269" s="114"/>
      <c r="I269" s="105"/>
      <c r="J269" s="105"/>
      <c r="K269" s="114"/>
    </row>
    <row r="270" spans="2:11">
      <c r="B270" s="104"/>
      <c r="C270" s="114"/>
      <c r="D270" s="114"/>
      <c r="E270" s="114"/>
      <c r="F270" s="114"/>
      <c r="G270" s="114"/>
      <c r="H270" s="114"/>
      <c r="I270" s="105"/>
      <c r="J270" s="105"/>
      <c r="K270" s="114"/>
    </row>
    <row r="271" spans="2:11">
      <c r="B271" s="104"/>
      <c r="C271" s="114"/>
      <c r="D271" s="114"/>
      <c r="E271" s="114"/>
      <c r="F271" s="114"/>
      <c r="G271" s="114"/>
      <c r="H271" s="114"/>
      <c r="I271" s="105"/>
      <c r="J271" s="105"/>
      <c r="K271" s="114"/>
    </row>
    <row r="272" spans="2:11">
      <c r="B272" s="104"/>
      <c r="C272" s="114"/>
      <c r="D272" s="114"/>
      <c r="E272" s="114"/>
      <c r="F272" s="114"/>
      <c r="G272" s="114"/>
      <c r="H272" s="114"/>
      <c r="I272" s="105"/>
      <c r="J272" s="105"/>
      <c r="K272" s="114"/>
    </row>
    <row r="273" spans="2:11">
      <c r="B273" s="104"/>
      <c r="C273" s="114"/>
      <c r="D273" s="114"/>
      <c r="E273" s="114"/>
      <c r="F273" s="114"/>
      <c r="G273" s="114"/>
      <c r="H273" s="114"/>
      <c r="I273" s="105"/>
      <c r="J273" s="105"/>
      <c r="K273" s="114"/>
    </row>
    <row r="274" spans="2:11">
      <c r="B274" s="104"/>
      <c r="C274" s="114"/>
      <c r="D274" s="114"/>
      <c r="E274" s="114"/>
      <c r="F274" s="114"/>
      <c r="G274" s="114"/>
      <c r="H274" s="114"/>
      <c r="I274" s="105"/>
      <c r="J274" s="105"/>
      <c r="K274" s="114"/>
    </row>
    <row r="275" spans="2:11">
      <c r="B275" s="104"/>
      <c r="C275" s="114"/>
      <c r="D275" s="114"/>
      <c r="E275" s="114"/>
      <c r="F275" s="114"/>
      <c r="G275" s="114"/>
      <c r="H275" s="114"/>
      <c r="I275" s="105"/>
      <c r="J275" s="105"/>
      <c r="K275" s="114"/>
    </row>
    <row r="276" spans="2:11">
      <c r="B276" s="104"/>
      <c r="C276" s="114"/>
      <c r="D276" s="114"/>
      <c r="E276" s="114"/>
      <c r="F276" s="114"/>
      <c r="G276" s="114"/>
      <c r="H276" s="114"/>
      <c r="I276" s="105"/>
      <c r="J276" s="105"/>
      <c r="K276" s="114"/>
    </row>
    <row r="277" spans="2:11">
      <c r="B277" s="104"/>
      <c r="C277" s="114"/>
      <c r="D277" s="114"/>
      <c r="E277" s="114"/>
      <c r="F277" s="114"/>
      <c r="G277" s="114"/>
      <c r="H277" s="114"/>
      <c r="I277" s="105"/>
      <c r="J277" s="105"/>
      <c r="K277" s="114"/>
    </row>
    <row r="278" spans="2:11">
      <c r="B278" s="104"/>
      <c r="C278" s="114"/>
      <c r="D278" s="114"/>
      <c r="E278" s="114"/>
      <c r="F278" s="114"/>
      <c r="G278" s="114"/>
      <c r="H278" s="114"/>
      <c r="I278" s="105"/>
      <c r="J278" s="105"/>
      <c r="K278" s="114"/>
    </row>
    <row r="279" spans="2:11">
      <c r="B279" s="104"/>
      <c r="C279" s="114"/>
      <c r="D279" s="114"/>
      <c r="E279" s="114"/>
      <c r="F279" s="114"/>
      <c r="G279" s="114"/>
      <c r="H279" s="114"/>
      <c r="I279" s="105"/>
      <c r="J279" s="105"/>
      <c r="K279" s="114"/>
    </row>
    <row r="280" spans="2:11">
      <c r="B280" s="104"/>
      <c r="C280" s="114"/>
      <c r="D280" s="114"/>
      <c r="E280" s="114"/>
      <c r="F280" s="114"/>
      <c r="G280" s="114"/>
      <c r="H280" s="114"/>
      <c r="I280" s="105"/>
      <c r="J280" s="105"/>
      <c r="K280" s="114"/>
    </row>
    <row r="281" spans="2:11">
      <c r="B281" s="104"/>
      <c r="C281" s="114"/>
      <c r="D281" s="114"/>
      <c r="E281" s="114"/>
      <c r="F281" s="114"/>
      <c r="G281" s="114"/>
      <c r="H281" s="114"/>
      <c r="I281" s="105"/>
      <c r="J281" s="105"/>
      <c r="K281" s="114"/>
    </row>
    <row r="282" spans="2:11">
      <c r="B282" s="104"/>
      <c r="C282" s="114"/>
      <c r="D282" s="114"/>
      <c r="E282" s="114"/>
      <c r="F282" s="114"/>
      <c r="G282" s="114"/>
      <c r="H282" s="114"/>
      <c r="I282" s="105"/>
      <c r="J282" s="105"/>
      <c r="K282" s="114"/>
    </row>
    <row r="283" spans="2:11">
      <c r="B283" s="104"/>
      <c r="C283" s="114"/>
      <c r="D283" s="114"/>
      <c r="E283" s="114"/>
      <c r="F283" s="114"/>
      <c r="G283" s="114"/>
      <c r="H283" s="114"/>
      <c r="I283" s="105"/>
      <c r="J283" s="105"/>
      <c r="K283" s="114"/>
    </row>
    <row r="284" spans="2:11">
      <c r="B284" s="104"/>
      <c r="C284" s="114"/>
      <c r="D284" s="114"/>
      <c r="E284" s="114"/>
      <c r="F284" s="114"/>
      <c r="G284" s="114"/>
      <c r="H284" s="114"/>
      <c r="I284" s="105"/>
      <c r="J284" s="105"/>
      <c r="K284" s="114"/>
    </row>
    <row r="285" spans="2:11">
      <c r="B285" s="104"/>
      <c r="C285" s="114"/>
      <c r="D285" s="114"/>
      <c r="E285" s="114"/>
      <c r="F285" s="114"/>
      <c r="G285" s="114"/>
      <c r="H285" s="114"/>
      <c r="I285" s="105"/>
      <c r="J285" s="105"/>
      <c r="K285" s="114"/>
    </row>
    <row r="286" spans="2:11">
      <c r="B286" s="104"/>
      <c r="C286" s="114"/>
      <c r="D286" s="114"/>
      <c r="E286" s="114"/>
      <c r="F286" s="114"/>
      <c r="G286" s="114"/>
      <c r="H286" s="114"/>
      <c r="I286" s="105"/>
      <c r="J286" s="105"/>
      <c r="K286" s="114"/>
    </row>
    <row r="287" spans="2:11">
      <c r="B287" s="104"/>
      <c r="C287" s="114"/>
      <c r="D287" s="114"/>
      <c r="E287" s="114"/>
      <c r="F287" s="114"/>
      <c r="G287" s="114"/>
      <c r="H287" s="114"/>
      <c r="I287" s="105"/>
      <c r="J287" s="105"/>
      <c r="K287" s="114"/>
    </row>
    <row r="288" spans="2:11">
      <c r="B288" s="104"/>
      <c r="C288" s="114"/>
      <c r="D288" s="114"/>
      <c r="E288" s="114"/>
      <c r="F288" s="114"/>
      <c r="G288" s="114"/>
      <c r="H288" s="114"/>
      <c r="I288" s="105"/>
      <c r="J288" s="105"/>
      <c r="K288" s="114"/>
    </row>
    <row r="289" spans="2:11">
      <c r="B289" s="104"/>
      <c r="C289" s="114"/>
      <c r="D289" s="114"/>
      <c r="E289" s="114"/>
      <c r="F289" s="114"/>
      <c r="G289" s="114"/>
      <c r="H289" s="114"/>
      <c r="I289" s="105"/>
      <c r="J289" s="105"/>
      <c r="K289" s="114"/>
    </row>
    <row r="290" spans="2:11">
      <c r="B290" s="104"/>
      <c r="C290" s="114"/>
      <c r="D290" s="114"/>
      <c r="E290" s="114"/>
      <c r="F290" s="114"/>
      <c r="G290" s="114"/>
      <c r="H290" s="114"/>
      <c r="I290" s="105"/>
      <c r="J290" s="105"/>
      <c r="K290" s="114"/>
    </row>
    <row r="291" spans="2:11">
      <c r="B291" s="104"/>
      <c r="C291" s="114"/>
      <c r="D291" s="114"/>
      <c r="E291" s="114"/>
      <c r="F291" s="114"/>
      <c r="G291" s="114"/>
      <c r="H291" s="114"/>
      <c r="I291" s="105"/>
      <c r="J291" s="105"/>
      <c r="K291" s="114"/>
    </row>
    <row r="292" spans="2:11">
      <c r="B292" s="104"/>
      <c r="C292" s="114"/>
      <c r="D292" s="114"/>
      <c r="E292" s="114"/>
      <c r="F292" s="114"/>
      <c r="G292" s="114"/>
      <c r="H292" s="114"/>
      <c r="I292" s="105"/>
      <c r="J292" s="105"/>
      <c r="K292" s="114"/>
    </row>
    <row r="293" spans="2:11">
      <c r="B293" s="104"/>
      <c r="C293" s="114"/>
      <c r="D293" s="114"/>
      <c r="E293" s="114"/>
      <c r="F293" s="114"/>
      <c r="G293" s="114"/>
      <c r="H293" s="114"/>
      <c r="I293" s="105"/>
      <c r="J293" s="105"/>
      <c r="K293" s="114"/>
    </row>
    <row r="294" spans="2:11">
      <c r="B294" s="104"/>
      <c r="C294" s="114"/>
      <c r="D294" s="114"/>
      <c r="E294" s="114"/>
      <c r="F294" s="114"/>
      <c r="G294" s="114"/>
      <c r="H294" s="114"/>
      <c r="I294" s="105"/>
      <c r="J294" s="105"/>
      <c r="K294" s="114"/>
    </row>
    <row r="295" spans="2:11">
      <c r="B295" s="104"/>
      <c r="C295" s="114"/>
      <c r="D295" s="114"/>
      <c r="E295" s="114"/>
      <c r="F295" s="114"/>
      <c r="G295" s="114"/>
      <c r="H295" s="114"/>
      <c r="I295" s="105"/>
      <c r="J295" s="105"/>
      <c r="K295" s="114"/>
    </row>
    <row r="296" spans="2:11">
      <c r="B296" s="104"/>
      <c r="C296" s="114"/>
      <c r="D296" s="114"/>
      <c r="E296" s="114"/>
      <c r="F296" s="114"/>
      <c r="G296" s="114"/>
      <c r="H296" s="114"/>
      <c r="I296" s="105"/>
      <c r="J296" s="105"/>
      <c r="K296" s="114"/>
    </row>
    <row r="297" spans="2:11">
      <c r="B297" s="104"/>
      <c r="C297" s="114"/>
      <c r="D297" s="114"/>
      <c r="E297" s="114"/>
      <c r="F297" s="114"/>
      <c r="G297" s="114"/>
      <c r="H297" s="114"/>
      <c r="I297" s="105"/>
      <c r="J297" s="105"/>
      <c r="K297" s="114"/>
    </row>
    <row r="298" spans="2:11">
      <c r="B298" s="104"/>
      <c r="C298" s="114"/>
      <c r="D298" s="114"/>
      <c r="E298" s="114"/>
      <c r="F298" s="114"/>
      <c r="G298" s="114"/>
      <c r="H298" s="114"/>
      <c r="I298" s="105"/>
      <c r="J298" s="105"/>
      <c r="K298" s="114"/>
    </row>
    <row r="299" spans="2:11">
      <c r="B299" s="104"/>
      <c r="C299" s="114"/>
      <c r="D299" s="114"/>
      <c r="E299" s="114"/>
      <c r="F299" s="114"/>
      <c r="G299" s="114"/>
      <c r="H299" s="114"/>
      <c r="I299" s="105"/>
      <c r="J299" s="105"/>
      <c r="K299" s="114"/>
    </row>
    <row r="300" spans="2:11">
      <c r="B300" s="104"/>
      <c r="C300" s="114"/>
      <c r="D300" s="114"/>
      <c r="E300" s="114"/>
      <c r="F300" s="114"/>
      <c r="G300" s="114"/>
      <c r="H300" s="114"/>
      <c r="I300" s="105"/>
      <c r="J300" s="105"/>
      <c r="K300" s="114"/>
    </row>
    <row r="301" spans="2:11">
      <c r="B301" s="104"/>
      <c r="C301" s="114"/>
      <c r="D301" s="114"/>
      <c r="E301" s="114"/>
      <c r="F301" s="114"/>
      <c r="G301" s="114"/>
      <c r="H301" s="114"/>
      <c r="I301" s="105"/>
      <c r="J301" s="105"/>
      <c r="K301" s="114"/>
    </row>
    <row r="302" spans="2:11">
      <c r="B302" s="104"/>
      <c r="C302" s="114"/>
      <c r="D302" s="114"/>
      <c r="E302" s="114"/>
      <c r="F302" s="114"/>
      <c r="G302" s="114"/>
      <c r="H302" s="114"/>
      <c r="I302" s="105"/>
      <c r="J302" s="105"/>
      <c r="K302" s="114"/>
    </row>
    <row r="303" spans="2:11">
      <c r="B303" s="104"/>
      <c r="C303" s="114"/>
      <c r="D303" s="114"/>
      <c r="E303" s="114"/>
      <c r="F303" s="114"/>
      <c r="G303" s="114"/>
      <c r="H303" s="114"/>
      <c r="I303" s="105"/>
      <c r="J303" s="105"/>
      <c r="K303" s="114"/>
    </row>
    <row r="304" spans="2:11">
      <c r="B304" s="104"/>
      <c r="C304" s="114"/>
      <c r="D304" s="114"/>
      <c r="E304" s="114"/>
      <c r="F304" s="114"/>
      <c r="G304" s="114"/>
      <c r="H304" s="114"/>
      <c r="I304" s="105"/>
      <c r="J304" s="105"/>
      <c r="K304" s="114"/>
    </row>
    <row r="305" spans="2:11">
      <c r="B305" s="104"/>
      <c r="C305" s="114"/>
      <c r="D305" s="114"/>
      <c r="E305" s="114"/>
      <c r="F305" s="114"/>
      <c r="G305" s="114"/>
      <c r="H305" s="114"/>
      <c r="I305" s="105"/>
      <c r="J305" s="105"/>
      <c r="K305" s="114"/>
    </row>
    <row r="306" spans="2:11">
      <c r="B306" s="104"/>
      <c r="C306" s="114"/>
      <c r="D306" s="114"/>
      <c r="E306" s="114"/>
      <c r="F306" s="114"/>
      <c r="G306" s="114"/>
      <c r="H306" s="114"/>
      <c r="I306" s="105"/>
      <c r="J306" s="105"/>
      <c r="K306" s="114"/>
    </row>
    <row r="307" spans="2:11">
      <c r="B307" s="104"/>
      <c r="C307" s="114"/>
      <c r="D307" s="114"/>
      <c r="E307" s="114"/>
      <c r="F307" s="114"/>
      <c r="G307" s="114"/>
      <c r="H307" s="114"/>
      <c r="I307" s="105"/>
      <c r="J307" s="105"/>
      <c r="K307" s="114"/>
    </row>
    <row r="308" spans="2:11">
      <c r="B308" s="104"/>
      <c r="C308" s="114"/>
      <c r="D308" s="114"/>
      <c r="E308" s="114"/>
      <c r="F308" s="114"/>
      <c r="G308" s="114"/>
      <c r="H308" s="114"/>
      <c r="I308" s="105"/>
      <c r="J308" s="105"/>
      <c r="K308" s="114"/>
    </row>
    <row r="309" spans="2:11">
      <c r="B309" s="104"/>
      <c r="C309" s="114"/>
      <c r="D309" s="114"/>
      <c r="E309" s="114"/>
      <c r="F309" s="114"/>
      <c r="G309" s="114"/>
      <c r="H309" s="114"/>
      <c r="I309" s="105"/>
      <c r="J309" s="105"/>
      <c r="K309" s="114"/>
    </row>
    <row r="310" spans="2:11">
      <c r="B310" s="104"/>
      <c r="C310" s="114"/>
      <c r="D310" s="114"/>
      <c r="E310" s="114"/>
      <c r="F310" s="114"/>
      <c r="G310" s="114"/>
      <c r="H310" s="114"/>
      <c r="I310" s="105"/>
      <c r="J310" s="105"/>
      <c r="K310" s="114"/>
    </row>
    <row r="311" spans="2:11">
      <c r="B311" s="104"/>
      <c r="C311" s="114"/>
      <c r="D311" s="114"/>
      <c r="E311" s="114"/>
      <c r="F311" s="114"/>
      <c r="G311" s="114"/>
      <c r="H311" s="114"/>
      <c r="I311" s="105"/>
      <c r="J311" s="105"/>
      <c r="K311" s="114"/>
    </row>
    <row r="312" spans="2:11">
      <c r="B312" s="104"/>
      <c r="C312" s="114"/>
      <c r="D312" s="114"/>
      <c r="E312" s="114"/>
      <c r="F312" s="114"/>
      <c r="G312" s="114"/>
      <c r="H312" s="114"/>
      <c r="I312" s="105"/>
      <c r="J312" s="105"/>
      <c r="K312" s="114"/>
    </row>
    <row r="313" spans="2:11">
      <c r="B313" s="104"/>
      <c r="C313" s="114"/>
      <c r="D313" s="114"/>
      <c r="E313" s="114"/>
      <c r="F313" s="114"/>
      <c r="G313" s="114"/>
      <c r="H313" s="114"/>
      <c r="I313" s="105"/>
      <c r="J313" s="105"/>
      <c r="K313" s="114"/>
    </row>
    <row r="314" spans="2:11">
      <c r="B314" s="104"/>
      <c r="C314" s="114"/>
      <c r="D314" s="114"/>
      <c r="E314" s="114"/>
      <c r="F314" s="114"/>
      <c r="G314" s="114"/>
      <c r="H314" s="114"/>
      <c r="I314" s="105"/>
      <c r="J314" s="105"/>
      <c r="K314" s="114"/>
    </row>
    <row r="315" spans="2:11">
      <c r="B315" s="104"/>
      <c r="C315" s="114"/>
      <c r="D315" s="114"/>
      <c r="E315" s="114"/>
      <c r="F315" s="114"/>
      <c r="G315" s="114"/>
      <c r="H315" s="114"/>
      <c r="I315" s="105"/>
      <c r="J315" s="105"/>
      <c r="K315" s="114"/>
    </row>
    <row r="316" spans="2:11">
      <c r="B316" s="104"/>
      <c r="C316" s="114"/>
      <c r="D316" s="114"/>
      <c r="E316" s="114"/>
      <c r="F316" s="114"/>
      <c r="G316" s="114"/>
      <c r="H316" s="114"/>
      <c r="I316" s="105"/>
      <c r="J316" s="105"/>
      <c r="K316" s="114"/>
    </row>
    <row r="317" spans="2:11">
      <c r="B317" s="104"/>
      <c r="C317" s="114"/>
      <c r="D317" s="114"/>
      <c r="E317" s="114"/>
      <c r="F317" s="114"/>
      <c r="G317" s="114"/>
      <c r="H317" s="114"/>
      <c r="I317" s="105"/>
      <c r="J317" s="105"/>
      <c r="K317" s="114"/>
    </row>
    <row r="318" spans="2:11">
      <c r="B318" s="104"/>
      <c r="C318" s="114"/>
      <c r="D318" s="114"/>
      <c r="E318" s="114"/>
      <c r="F318" s="114"/>
      <c r="G318" s="114"/>
      <c r="H318" s="114"/>
      <c r="I318" s="105"/>
      <c r="J318" s="105"/>
      <c r="K318" s="114"/>
    </row>
    <row r="319" spans="2:11">
      <c r="B319" s="104"/>
      <c r="C319" s="114"/>
      <c r="D319" s="114"/>
      <c r="E319" s="114"/>
      <c r="F319" s="114"/>
      <c r="G319" s="114"/>
      <c r="H319" s="114"/>
      <c r="I319" s="105"/>
      <c r="J319" s="105"/>
      <c r="K319" s="114"/>
    </row>
    <row r="320" spans="2:11">
      <c r="B320" s="104"/>
      <c r="C320" s="114"/>
      <c r="D320" s="114"/>
      <c r="E320" s="114"/>
      <c r="F320" s="114"/>
      <c r="G320" s="114"/>
      <c r="H320" s="114"/>
      <c r="I320" s="105"/>
      <c r="J320" s="105"/>
      <c r="K320" s="114"/>
    </row>
    <row r="321" spans="2:11">
      <c r="B321" s="104"/>
      <c r="C321" s="114"/>
      <c r="D321" s="114"/>
      <c r="E321" s="114"/>
      <c r="F321" s="114"/>
      <c r="G321" s="114"/>
      <c r="H321" s="114"/>
      <c r="I321" s="105"/>
      <c r="J321" s="105"/>
      <c r="K321" s="114"/>
    </row>
    <row r="322" spans="2:11">
      <c r="B322" s="104"/>
      <c r="C322" s="114"/>
      <c r="D322" s="114"/>
      <c r="E322" s="114"/>
      <c r="F322" s="114"/>
      <c r="G322" s="114"/>
      <c r="H322" s="114"/>
      <c r="I322" s="105"/>
      <c r="J322" s="105"/>
      <c r="K322" s="114"/>
    </row>
    <row r="323" spans="2:11">
      <c r="B323" s="104"/>
      <c r="C323" s="114"/>
      <c r="D323" s="114"/>
      <c r="E323" s="114"/>
      <c r="F323" s="114"/>
      <c r="G323" s="114"/>
      <c r="H323" s="114"/>
      <c r="I323" s="105"/>
      <c r="J323" s="105"/>
      <c r="K323" s="114"/>
    </row>
    <row r="324" spans="2:11">
      <c r="B324" s="104"/>
      <c r="C324" s="114"/>
      <c r="D324" s="114"/>
      <c r="E324" s="114"/>
      <c r="F324" s="114"/>
      <c r="G324" s="114"/>
      <c r="H324" s="114"/>
      <c r="I324" s="105"/>
      <c r="J324" s="105"/>
      <c r="K324" s="114"/>
    </row>
    <row r="325" spans="2:11">
      <c r="B325" s="104"/>
      <c r="C325" s="114"/>
      <c r="D325" s="114"/>
      <c r="E325" s="114"/>
      <c r="F325" s="114"/>
      <c r="G325" s="114"/>
      <c r="H325" s="114"/>
      <c r="I325" s="105"/>
      <c r="J325" s="105"/>
      <c r="K325" s="114"/>
    </row>
    <row r="326" spans="2:11">
      <c r="B326" s="104"/>
      <c r="C326" s="114"/>
      <c r="D326" s="114"/>
      <c r="E326" s="114"/>
      <c r="F326" s="114"/>
      <c r="G326" s="114"/>
      <c r="H326" s="114"/>
      <c r="I326" s="105"/>
      <c r="J326" s="105"/>
      <c r="K326" s="114"/>
    </row>
    <row r="327" spans="2:11">
      <c r="B327" s="104"/>
      <c r="C327" s="114"/>
      <c r="D327" s="114"/>
      <c r="E327" s="114"/>
      <c r="F327" s="114"/>
      <c r="G327" s="114"/>
      <c r="H327" s="114"/>
      <c r="I327" s="105"/>
      <c r="J327" s="105"/>
      <c r="K327" s="114"/>
    </row>
    <row r="328" spans="2:11">
      <c r="B328" s="104"/>
      <c r="C328" s="114"/>
      <c r="D328" s="114"/>
      <c r="E328" s="114"/>
      <c r="F328" s="114"/>
      <c r="G328" s="114"/>
      <c r="H328" s="114"/>
      <c r="I328" s="105"/>
      <c r="J328" s="105"/>
      <c r="K328" s="114"/>
    </row>
    <row r="329" spans="2:11">
      <c r="B329" s="104"/>
      <c r="C329" s="114"/>
      <c r="D329" s="114"/>
      <c r="E329" s="114"/>
      <c r="F329" s="114"/>
      <c r="G329" s="114"/>
      <c r="H329" s="114"/>
      <c r="I329" s="105"/>
      <c r="J329" s="105"/>
      <c r="K329" s="114"/>
    </row>
    <row r="330" spans="2:11">
      <c r="B330" s="104"/>
      <c r="C330" s="114"/>
      <c r="D330" s="114"/>
      <c r="E330" s="114"/>
      <c r="F330" s="114"/>
      <c r="G330" s="114"/>
      <c r="H330" s="114"/>
      <c r="I330" s="105"/>
      <c r="J330" s="105"/>
      <c r="K330" s="114"/>
    </row>
    <row r="331" spans="2:11">
      <c r="B331" s="104"/>
      <c r="C331" s="114"/>
      <c r="D331" s="114"/>
      <c r="E331" s="114"/>
      <c r="F331" s="114"/>
      <c r="G331" s="114"/>
      <c r="H331" s="114"/>
      <c r="I331" s="105"/>
      <c r="J331" s="105"/>
      <c r="K331" s="114"/>
    </row>
    <row r="332" spans="2:11">
      <c r="B332" s="104"/>
      <c r="C332" s="114"/>
      <c r="D332" s="114"/>
      <c r="E332" s="114"/>
      <c r="F332" s="114"/>
      <c r="G332" s="114"/>
      <c r="H332" s="114"/>
      <c r="I332" s="105"/>
      <c r="J332" s="105"/>
      <c r="K332" s="114"/>
    </row>
    <row r="333" spans="2:11">
      <c r="B333" s="104"/>
      <c r="C333" s="114"/>
      <c r="D333" s="114"/>
      <c r="E333" s="114"/>
      <c r="F333" s="114"/>
      <c r="G333" s="114"/>
      <c r="H333" s="114"/>
      <c r="I333" s="105"/>
      <c r="J333" s="105"/>
      <c r="K333" s="114"/>
    </row>
    <row r="334" spans="2:11">
      <c r="B334" s="104"/>
      <c r="C334" s="114"/>
      <c r="D334" s="114"/>
      <c r="E334" s="114"/>
      <c r="F334" s="114"/>
      <c r="G334" s="114"/>
      <c r="H334" s="114"/>
      <c r="I334" s="105"/>
      <c r="J334" s="105"/>
      <c r="K334" s="114"/>
    </row>
    <row r="335" spans="2:11">
      <c r="B335" s="104"/>
      <c r="C335" s="114"/>
      <c r="D335" s="114"/>
      <c r="E335" s="114"/>
      <c r="F335" s="114"/>
      <c r="G335" s="114"/>
      <c r="H335" s="114"/>
      <c r="I335" s="105"/>
      <c r="J335" s="105"/>
      <c r="K335" s="114"/>
    </row>
    <row r="336" spans="2:11">
      <c r="B336" s="104"/>
      <c r="C336" s="114"/>
      <c r="D336" s="114"/>
      <c r="E336" s="114"/>
      <c r="F336" s="114"/>
      <c r="G336" s="114"/>
      <c r="H336" s="114"/>
      <c r="I336" s="105"/>
      <c r="J336" s="105"/>
      <c r="K336" s="114"/>
    </row>
    <row r="337" spans="2:11">
      <c r="B337" s="104"/>
      <c r="C337" s="114"/>
      <c r="D337" s="114"/>
      <c r="E337" s="114"/>
      <c r="F337" s="114"/>
      <c r="G337" s="114"/>
      <c r="H337" s="114"/>
      <c r="I337" s="105"/>
      <c r="J337" s="105"/>
      <c r="K337" s="114"/>
    </row>
    <row r="338" spans="2:11">
      <c r="B338" s="104"/>
      <c r="C338" s="114"/>
      <c r="D338" s="114"/>
      <c r="E338" s="114"/>
      <c r="F338" s="114"/>
      <c r="G338" s="114"/>
      <c r="H338" s="114"/>
      <c r="I338" s="105"/>
      <c r="J338" s="105"/>
      <c r="K338" s="114"/>
    </row>
    <row r="339" spans="2:11">
      <c r="B339" s="104"/>
      <c r="C339" s="114"/>
      <c r="D339" s="114"/>
      <c r="E339" s="114"/>
      <c r="F339" s="114"/>
      <c r="G339" s="114"/>
      <c r="H339" s="114"/>
      <c r="I339" s="105"/>
      <c r="J339" s="105"/>
      <c r="K339" s="114"/>
    </row>
    <row r="340" spans="2:11">
      <c r="B340" s="104"/>
      <c r="C340" s="114"/>
      <c r="D340" s="114"/>
      <c r="E340" s="114"/>
      <c r="F340" s="114"/>
      <c r="G340" s="114"/>
      <c r="H340" s="114"/>
      <c r="I340" s="105"/>
      <c r="J340" s="105"/>
      <c r="K340" s="114"/>
    </row>
    <row r="341" spans="2:11">
      <c r="B341" s="104"/>
      <c r="C341" s="114"/>
      <c r="D341" s="114"/>
      <c r="E341" s="114"/>
      <c r="F341" s="114"/>
      <c r="G341" s="114"/>
      <c r="H341" s="114"/>
      <c r="I341" s="105"/>
      <c r="J341" s="105"/>
      <c r="K341" s="114"/>
    </row>
    <row r="342" spans="2:11">
      <c r="B342" s="104"/>
      <c r="C342" s="114"/>
      <c r="D342" s="114"/>
      <c r="E342" s="114"/>
      <c r="F342" s="114"/>
      <c r="G342" s="114"/>
      <c r="H342" s="114"/>
      <c r="I342" s="105"/>
      <c r="J342" s="105"/>
      <c r="K342" s="114"/>
    </row>
    <row r="343" spans="2:11">
      <c r="B343" s="104"/>
      <c r="C343" s="114"/>
      <c r="D343" s="114"/>
      <c r="E343" s="114"/>
      <c r="F343" s="114"/>
      <c r="G343" s="114"/>
      <c r="H343" s="114"/>
      <c r="I343" s="105"/>
      <c r="J343" s="105"/>
      <c r="K343" s="114"/>
    </row>
    <row r="344" spans="2:11">
      <c r="B344" s="104"/>
      <c r="C344" s="114"/>
      <c r="D344" s="114"/>
      <c r="E344" s="114"/>
      <c r="F344" s="114"/>
      <c r="G344" s="114"/>
      <c r="H344" s="114"/>
      <c r="I344" s="105"/>
      <c r="J344" s="105"/>
      <c r="K344" s="114"/>
    </row>
    <row r="345" spans="2:11">
      <c r="B345" s="104"/>
      <c r="C345" s="114"/>
      <c r="D345" s="114"/>
      <c r="E345" s="114"/>
      <c r="F345" s="114"/>
      <c r="G345" s="114"/>
      <c r="H345" s="114"/>
      <c r="I345" s="105"/>
      <c r="J345" s="105"/>
      <c r="K345" s="114"/>
    </row>
    <row r="346" spans="2:11">
      <c r="B346" s="104"/>
      <c r="C346" s="114"/>
      <c r="D346" s="114"/>
      <c r="E346" s="114"/>
      <c r="F346" s="114"/>
      <c r="G346" s="114"/>
      <c r="H346" s="114"/>
      <c r="I346" s="105"/>
      <c r="J346" s="105"/>
      <c r="K346" s="114"/>
    </row>
    <row r="347" spans="2:11">
      <c r="B347" s="104"/>
      <c r="C347" s="114"/>
      <c r="D347" s="114"/>
      <c r="E347" s="114"/>
      <c r="F347" s="114"/>
      <c r="G347" s="114"/>
      <c r="H347" s="114"/>
      <c r="I347" s="105"/>
      <c r="J347" s="105"/>
      <c r="K347" s="114"/>
    </row>
    <row r="348" spans="2:11">
      <c r="B348" s="104"/>
      <c r="C348" s="114"/>
      <c r="D348" s="114"/>
      <c r="E348" s="114"/>
      <c r="F348" s="114"/>
      <c r="G348" s="114"/>
      <c r="H348" s="114"/>
      <c r="I348" s="105"/>
      <c r="J348" s="105"/>
      <c r="K348" s="114"/>
    </row>
    <row r="349" spans="2:11">
      <c r="B349" s="104"/>
      <c r="C349" s="114"/>
      <c r="D349" s="114"/>
      <c r="E349" s="114"/>
      <c r="F349" s="114"/>
      <c r="G349" s="114"/>
      <c r="H349" s="114"/>
      <c r="I349" s="105"/>
      <c r="J349" s="105"/>
      <c r="K349" s="114"/>
    </row>
    <row r="350" spans="2:11">
      <c r="B350" s="104"/>
      <c r="C350" s="114"/>
      <c r="D350" s="114"/>
      <c r="E350" s="114"/>
      <c r="F350" s="114"/>
      <c r="G350" s="114"/>
      <c r="H350" s="114"/>
      <c r="I350" s="105"/>
      <c r="J350" s="105"/>
      <c r="K350" s="114"/>
    </row>
    <row r="351" spans="2:11">
      <c r="B351" s="104"/>
      <c r="C351" s="114"/>
      <c r="D351" s="114"/>
      <c r="E351" s="114"/>
      <c r="F351" s="114"/>
      <c r="G351" s="114"/>
      <c r="H351" s="114"/>
      <c r="I351" s="105"/>
      <c r="J351" s="105"/>
      <c r="K351" s="114"/>
    </row>
    <row r="352" spans="2:11">
      <c r="B352" s="104"/>
      <c r="C352" s="114"/>
      <c r="D352" s="114"/>
      <c r="E352" s="114"/>
      <c r="F352" s="114"/>
      <c r="G352" s="114"/>
      <c r="H352" s="114"/>
      <c r="I352" s="105"/>
      <c r="J352" s="105"/>
      <c r="K352" s="114"/>
    </row>
    <row r="353" spans="2:11">
      <c r="B353" s="104"/>
      <c r="C353" s="114"/>
      <c r="D353" s="114"/>
      <c r="E353" s="114"/>
      <c r="F353" s="114"/>
      <c r="G353" s="114"/>
      <c r="H353" s="114"/>
      <c r="I353" s="105"/>
      <c r="J353" s="105"/>
      <c r="K353" s="114"/>
    </row>
    <row r="354" spans="2:11">
      <c r="B354" s="104"/>
      <c r="C354" s="114"/>
      <c r="D354" s="114"/>
      <c r="E354" s="114"/>
      <c r="F354" s="114"/>
      <c r="G354" s="114"/>
      <c r="H354" s="114"/>
      <c r="I354" s="105"/>
      <c r="J354" s="105"/>
      <c r="K354" s="114"/>
    </row>
    <row r="355" spans="2:11">
      <c r="B355" s="104"/>
      <c r="C355" s="114"/>
      <c r="D355" s="114"/>
      <c r="E355" s="114"/>
      <c r="F355" s="114"/>
      <c r="G355" s="114"/>
      <c r="H355" s="114"/>
      <c r="I355" s="105"/>
      <c r="J355" s="105"/>
      <c r="K355" s="114"/>
    </row>
    <row r="356" spans="2:11">
      <c r="B356" s="104"/>
      <c r="C356" s="114"/>
      <c r="D356" s="114"/>
      <c r="E356" s="114"/>
      <c r="F356" s="114"/>
      <c r="G356" s="114"/>
      <c r="H356" s="114"/>
      <c r="I356" s="105"/>
      <c r="J356" s="105"/>
      <c r="K356" s="114"/>
    </row>
    <row r="357" spans="2:11">
      <c r="B357" s="104"/>
      <c r="C357" s="114"/>
      <c r="D357" s="114"/>
      <c r="E357" s="114"/>
      <c r="F357" s="114"/>
      <c r="G357" s="114"/>
      <c r="H357" s="114"/>
      <c r="I357" s="105"/>
      <c r="J357" s="105"/>
      <c r="K357" s="114"/>
    </row>
    <row r="358" spans="2:11">
      <c r="B358" s="104"/>
      <c r="C358" s="114"/>
      <c r="D358" s="114"/>
      <c r="E358" s="114"/>
      <c r="F358" s="114"/>
      <c r="G358" s="114"/>
      <c r="H358" s="114"/>
      <c r="I358" s="105"/>
      <c r="J358" s="105"/>
      <c r="K358" s="114"/>
    </row>
    <row r="359" spans="2:11">
      <c r="B359" s="104"/>
      <c r="C359" s="114"/>
      <c r="D359" s="114"/>
      <c r="E359" s="114"/>
      <c r="F359" s="114"/>
      <c r="G359" s="114"/>
      <c r="H359" s="114"/>
      <c r="I359" s="105"/>
      <c r="J359" s="105"/>
      <c r="K359" s="114"/>
    </row>
    <row r="360" spans="2:11">
      <c r="B360" s="104"/>
      <c r="C360" s="114"/>
      <c r="D360" s="114"/>
      <c r="E360" s="114"/>
      <c r="F360" s="114"/>
      <c r="G360" s="114"/>
      <c r="H360" s="114"/>
      <c r="I360" s="105"/>
      <c r="J360" s="105"/>
      <c r="K360" s="114"/>
    </row>
    <row r="361" spans="2:11">
      <c r="B361" s="104"/>
      <c r="C361" s="114"/>
      <c r="D361" s="114"/>
      <c r="E361" s="114"/>
      <c r="F361" s="114"/>
      <c r="G361" s="114"/>
      <c r="H361" s="114"/>
      <c r="I361" s="105"/>
      <c r="J361" s="105"/>
      <c r="K361" s="114"/>
    </row>
    <row r="362" spans="2:11">
      <c r="B362" s="104"/>
      <c r="C362" s="114"/>
      <c r="D362" s="114"/>
      <c r="E362" s="114"/>
      <c r="F362" s="114"/>
      <c r="G362" s="114"/>
      <c r="H362" s="114"/>
      <c r="I362" s="105"/>
      <c r="J362" s="105"/>
      <c r="K362" s="114"/>
    </row>
    <row r="363" spans="2:11">
      <c r="B363" s="104"/>
      <c r="C363" s="114"/>
      <c r="D363" s="114"/>
      <c r="E363" s="114"/>
      <c r="F363" s="114"/>
      <c r="G363" s="114"/>
      <c r="H363" s="114"/>
      <c r="I363" s="105"/>
      <c r="J363" s="105"/>
      <c r="K363" s="114"/>
    </row>
    <row r="364" spans="2:11">
      <c r="B364" s="104"/>
      <c r="C364" s="114"/>
      <c r="D364" s="114"/>
      <c r="E364" s="114"/>
      <c r="F364" s="114"/>
      <c r="G364" s="114"/>
      <c r="H364" s="114"/>
      <c r="I364" s="105"/>
      <c r="J364" s="105"/>
      <c r="K364" s="114"/>
    </row>
    <row r="365" spans="2:11">
      <c r="B365" s="104"/>
      <c r="C365" s="114"/>
      <c r="D365" s="114"/>
      <c r="E365" s="114"/>
      <c r="F365" s="114"/>
      <c r="G365" s="114"/>
      <c r="H365" s="114"/>
      <c r="I365" s="105"/>
      <c r="J365" s="105"/>
      <c r="K365" s="114"/>
    </row>
    <row r="366" spans="2:11">
      <c r="B366" s="104"/>
      <c r="C366" s="114"/>
      <c r="D366" s="114"/>
      <c r="E366" s="114"/>
      <c r="F366" s="114"/>
      <c r="G366" s="114"/>
      <c r="H366" s="114"/>
      <c r="I366" s="105"/>
      <c r="J366" s="105"/>
      <c r="K366" s="114"/>
    </row>
    <row r="367" spans="2:11">
      <c r="B367" s="104"/>
      <c r="C367" s="114"/>
      <c r="D367" s="114"/>
      <c r="E367" s="114"/>
      <c r="F367" s="114"/>
      <c r="G367" s="114"/>
      <c r="H367" s="114"/>
      <c r="I367" s="105"/>
      <c r="J367" s="105"/>
      <c r="K367" s="114"/>
    </row>
    <row r="368" spans="2:11">
      <c r="B368" s="104"/>
      <c r="C368" s="114"/>
      <c r="D368" s="114"/>
      <c r="E368" s="114"/>
      <c r="F368" s="114"/>
      <c r="G368" s="114"/>
      <c r="H368" s="114"/>
      <c r="I368" s="105"/>
      <c r="J368" s="105"/>
      <c r="K368" s="114"/>
    </row>
    <row r="369" spans="2:11">
      <c r="B369" s="104"/>
      <c r="C369" s="114"/>
      <c r="D369" s="114"/>
      <c r="E369" s="114"/>
      <c r="F369" s="114"/>
      <c r="G369" s="114"/>
      <c r="H369" s="114"/>
      <c r="I369" s="105"/>
      <c r="J369" s="105"/>
      <c r="K369" s="114"/>
    </row>
    <row r="370" spans="2:11">
      <c r="B370" s="104"/>
      <c r="C370" s="114"/>
      <c r="D370" s="114"/>
      <c r="E370" s="114"/>
      <c r="F370" s="114"/>
      <c r="G370" s="114"/>
      <c r="H370" s="114"/>
      <c r="I370" s="105"/>
      <c r="J370" s="105"/>
      <c r="K370" s="114"/>
    </row>
    <row r="371" spans="2:11">
      <c r="B371" s="104"/>
      <c r="C371" s="114"/>
      <c r="D371" s="114"/>
      <c r="E371" s="114"/>
      <c r="F371" s="114"/>
      <c r="G371" s="114"/>
      <c r="H371" s="114"/>
      <c r="I371" s="105"/>
      <c r="J371" s="105"/>
      <c r="K371" s="114"/>
    </row>
    <row r="372" spans="2:11">
      <c r="B372" s="104"/>
      <c r="C372" s="114"/>
      <c r="D372" s="114"/>
      <c r="E372" s="114"/>
      <c r="F372" s="114"/>
      <c r="G372" s="114"/>
      <c r="H372" s="114"/>
      <c r="I372" s="105"/>
      <c r="J372" s="105"/>
      <c r="K372" s="114"/>
    </row>
    <row r="373" spans="2:11">
      <c r="B373" s="104"/>
      <c r="C373" s="114"/>
      <c r="D373" s="114"/>
      <c r="E373" s="114"/>
      <c r="F373" s="114"/>
      <c r="G373" s="114"/>
      <c r="H373" s="114"/>
      <c r="I373" s="105"/>
      <c r="J373" s="105"/>
      <c r="K373" s="114"/>
    </row>
    <row r="374" spans="2:11">
      <c r="B374" s="104"/>
      <c r="C374" s="114"/>
      <c r="D374" s="114"/>
      <c r="E374" s="114"/>
      <c r="F374" s="114"/>
      <c r="G374" s="114"/>
      <c r="H374" s="114"/>
      <c r="I374" s="105"/>
      <c r="J374" s="105"/>
      <c r="K374" s="114"/>
    </row>
    <row r="375" spans="2:11">
      <c r="B375" s="104"/>
      <c r="C375" s="114"/>
      <c r="D375" s="114"/>
      <c r="E375" s="114"/>
      <c r="F375" s="114"/>
      <c r="G375" s="114"/>
      <c r="H375" s="114"/>
      <c r="I375" s="105"/>
      <c r="J375" s="105"/>
      <c r="K375" s="114"/>
    </row>
    <row r="376" spans="2:11">
      <c r="B376" s="104"/>
      <c r="C376" s="114"/>
      <c r="D376" s="114"/>
      <c r="E376" s="114"/>
      <c r="F376" s="114"/>
      <c r="G376" s="114"/>
      <c r="H376" s="114"/>
      <c r="I376" s="105"/>
      <c r="J376" s="105"/>
      <c r="K376" s="114"/>
    </row>
    <row r="377" spans="2:11">
      <c r="B377" s="104"/>
      <c r="C377" s="114"/>
      <c r="D377" s="114"/>
      <c r="E377" s="114"/>
      <c r="F377" s="114"/>
      <c r="G377" s="114"/>
      <c r="H377" s="114"/>
      <c r="I377" s="105"/>
      <c r="J377" s="105"/>
      <c r="K377" s="114"/>
    </row>
    <row r="378" spans="2:11">
      <c r="B378" s="104"/>
      <c r="C378" s="114"/>
      <c r="D378" s="114"/>
      <c r="E378" s="114"/>
      <c r="F378" s="114"/>
      <c r="G378" s="114"/>
      <c r="H378" s="114"/>
      <c r="I378" s="105"/>
      <c r="J378" s="105"/>
      <c r="K378" s="114"/>
    </row>
    <row r="379" spans="2:11">
      <c r="B379" s="104"/>
      <c r="C379" s="114"/>
      <c r="D379" s="114"/>
      <c r="E379" s="114"/>
      <c r="F379" s="114"/>
      <c r="G379" s="114"/>
      <c r="H379" s="114"/>
      <c r="I379" s="105"/>
      <c r="J379" s="105"/>
      <c r="K379" s="114"/>
    </row>
    <row r="380" spans="2:11">
      <c r="B380" s="104"/>
      <c r="C380" s="114"/>
      <c r="D380" s="114"/>
      <c r="E380" s="114"/>
      <c r="F380" s="114"/>
      <c r="G380" s="114"/>
      <c r="H380" s="114"/>
      <c r="I380" s="105"/>
      <c r="J380" s="105"/>
      <c r="K380" s="114"/>
    </row>
    <row r="381" spans="2:11">
      <c r="B381" s="104"/>
      <c r="C381" s="114"/>
      <c r="D381" s="114"/>
      <c r="E381" s="114"/>
      <c r="F381" s="114"/>
      <c r="G381" s="114"/>
      <c r="H381" s="114"/>
      <c r="I381" s="105"/>
      <c r="J381" s="105"/>
      <c r="K381" s="114"/>
    </row>
    <row r="382" spans="2:11">
      <c r="B382" s="104"/>
      <c r="C382" s="114"/>
      <c r="D382" s="114"/>
      <c r="E382" s="114"/>
      <c r="F382" s="114"/>
      <c r="G382" s="114"/>
      <c r="H382" s="114"/>
      <c r="I382" s="105"/>
      <c r="J382" s="105"/>
      <c r="K382" s="114"/>
    </row>
    <row r="383" spans="2:11">
      <c r="B383" s="104"/>
      <c r="C383" s="114"/>
      <c r="D383" s="114"/>
      <c r="E383" s="114"/>
      <c r="F383" s="114"/>
      <c r="G383" s="114"/>
      <c r="H383" s="114"/>
      <c r="I383" s="105"/>
      <c r="J383" s="105"/>
      <c r="K383" s="114"/>
    </row>
    <row r="384" spans="2:11">
      <c r="B384" s="104"/>
      <c r="C384" s="114"/>
      <c r="D384" s="114"/>
      <c r="E384" s="114"/>
      <c r="F384" s="114"/>
      <c r="G384" s="114"/>
      <c r="H384" s="114"/>
      <c r="I384" s="105"/>
      <c r="J384" s="105"/>
      <c r="K384" s="114"/>
    </row>
    <row r="385" spans="2:11">
      <c r="B385" s="104"/>
      <c r="C385" s="114"/>
      <c r="D385" s="114"/>
      <c r="E385" s="114"/>
      <c r="F385" s="114"/>
      <c r="G385" s="114"/>
      <c r="H385" s="114"/>
      <c r="I385" s="105"/>
      <c r="J385" s="105"/>
      <c r="K385" s="114"/>
    </row>
    <row r="386" spans="2:11">
      <c r="B386" s="104"/>
      <c r="C386" s="114"/>
      <c r="D386" s="114"/>
      <c r="E386" s="114"/>
      <c r="F386" s="114"/>
      <c r="G386" s="114"/>
      <c r="H386" s="114"/>
      <c r="I386" s="105"/>
      <c r="J386" s="105"/>
      <c r="K386" s="114"/>
    </row>
    <row r="387" spans="2:11">
      <c r="B387" s="104"/>
      <c r="C387" s="114"/>
      <c r="D387" s="114"/>
      <c r="E387" s="114"/>
      <c r="F387" s="114"/>
      <c r="G387" s="114"/>
      <c r="H387" s="114"/>
      <c r="I387" s="105"/>
      <c r="J387" s="105"/>
      <c r="K387" s="114"/>
    </row>
    <row r="388" spans="2:11">
      <c r="B388" s="104"/>
      <c r="C388" s="114"/>
      <c r="D388" s="114"/>
      <c r="E388" s="114"/>
      <c r="F388" s="114"/>
      <c r="G388" s="114"/>
      <c r="H388" s="114"/>
      <c r="I388" s="105"/>
      <c r="J388" s="105"/>
      <c r="K388" s="114"/>
    </row>
    <row r="389" spans="2:11">
      <c r="B389" s="104"/>
      <c r="C389" s="114"/>
      <c r="D389" s="114"/>
      <c r="E389" s="114"/>
      <c r="F389" s="114"/>
      <c r="G389" s="114"/>
      <c r="H389" s="114"/>
      <c r="I389" s="105"/>
      <c r="J389" s="105"/>
      <c r="K389" s="114"/>
    </row>
    <row r="390" spans="2:11">
      <c r="B390" s="104"/>
      <c r="C390" s="114"/>
      <c r="D390" s="114"/>
      <c r="E390" s="114"/>
      <c r="F390" s="114"/>
      <c r="G390" s="114"/>
      <c r="H390" s="114"/>
      <c r="I390" s="105"/>
      <c r="J390" s="105"/>
      <c r="K390" s="114"/>
    </row>
    <row r="391" spans="2:11">
      <c r="B391" s="104"/>
      <c r="C391" s="114"/>
      <c r="D391" s="114"/>
      <c r="E391" s="114"/>
      <c r="F391" s="114"/>
      <c r="G391" s="114"/>
      <c r="H391" s="114"/>
      <c r="I391" s="105"/>
      <c r="J391" s="105"/>
      <c r="K391" s="114"/>
    </row>
    <row r="392" spans="2:11">
      <c r="B392" s="104"/>
      <c r="C392" s="114"/>
      <c r="D392" s="114"/>
      <c r="E392" s="114"/>
      <c r="F392" s="114"/>
      <c r="G392" s="114"/>
      <c r="H392" s="114"/>
      <c r="I392" s="105"/>
      <c r="J392" s="105"/>
      <c r="K392" s="114"/>
    </row>
    <row r="393" spans="2:11">
      <c r="B393" s="104"/>
      <c r="C393" s="114"/>
      <c r="D393" s="114"/>
      <c r="E393" s="114"/>
      <c r="F393" s="114"/>
      <c r="G393" s="114"/>
      <c r="H393" s="114"/>
      <c r="I393" s="105"/>
      <c r="J393" s="105"/>
      <c r="K393" s="114"/>
    </row>
    <row r="394" spans="2:11">
      <c r="B394" s="104"/>
      <c r="C394" s="114"/>
      <c r="D394" s="114"/>
      <c r="E394" s="114"/>
      <c r="F394" s="114"/>
      <c r="G394" s="114"/>
      <c r="H394" s="114"/>
      <c r="I394" s="105"/>
      <c r="J394" s="105"/>
      <c r="K394" s="114"/>
    </row>
    <row r="395" spans="2:11">
      <c r="B395" s="104"/>
      <c r="C395" s="114"/>
      <c r="D395" s="114"/>
      <c r="E395" s="114"/>
      <c r="F395" s="114"/>
      <c r="G395" s="114"/>
      <c r="H395" s="114"/>
      <c r="I395" s="105"/>
      <c r="J395" s="105"/>
      <c r="K395" s="114"/>
    </row>
    <row r="396" spans="2:11">
      <c r="B396" s="104"/>
      <c r="C396" s="114"/>
      <c r="D396" s="114"/>
      <c r="E396" s="114"/>
      <c r="F396" s="114"/>
      <c r="G396" s="114"/>
      <c r="H396" s="114"/>
      <c r="I396" s="105"/>
      <c r="J396" s="105"/>
      <c r="K396" s="114"/>
    </row>
    <row r="397" spans="2:11">
      <c r="B397" s="104"/>
      <c r="C397" s="114"/>
      <c r="D397" s="114"/>
      <c r="E397" s="114"/>
      <c r="F397" s="114"/>
      <c r="G397" s="114"/>
      <c r="H397" s="114"/>
      <c r="I397" s="105"/>
      <c r="J397" s="105"/>
      <c r="K397" s="114"/>
    </row>
    <row r="398" spans="2:11">
      <c r="B398" s="104"/>
      <c r="C398" s="114"/>
      <c r="D398" s="114"/>
      <c r="E398" s="114"/>
      <c r="F398" s="114"/>
      <c r="G398" s="114"/>
      <c r="H398" s="114"/>
      <c r="I398" s="105"/>
      <c r="J398" s="105"/>
      <c r="K398" s="114"/>
    </row>
    <row r="399" spans="2:11">
      <c r="B399" s="104"/>
      <c r="C399" s="114"/>
      <c r="D399" s="114"/>
      <c r="E399" s="114"/>
      <c r="F399" s="114"/>
      <c r="G399" s="114"/>
      <c r="H399" s="114"/>
      <c r="I399" s="105"/>
      <c r="J399" s="105"/>
      <c r="K399" s="114"/>
    </row>
    <row r="400" spans="2:11">
      <c r="B400" s="104"/>
      <c r="C400" s="114"/>
      <c r="D400" s="114"/>
      <c r="E400" s="114"/>
      <c r="F400" s="114"/>
      <c r="G400" s="114"/>
      <c r="H400" s="114"/>
      <c r="I400" s="105"/>
      <c r="J400" s="105"/>
      <c r="K400" s="114"/>
    </row>
    <row r="401" spans="2:11">
      <c r="B401" s="104"/>
      <c r="C401" s="114"/>
      <c r="D401" s="114"/>
      <c r="E401" s="114"/>
      <c r="F401" s="114"/>
      <c r="G401" s="114"/>
      <c r="H401" s="114"/>
      <c r="I401" s="105"/>
      <c r="J401" s="105"/>
      <c r="K401" s="114"/>
    </row>
    <row r="402" spans="2:11">
      <c r="B402" s="104"/>
      <c r="C402" s="114"/>
      <c r="D402" s="114"/>
      <c r="E402" s="114"/>
      <c r="F402" s="114"/>
      <c r="G402" s="114"/>
      <c r="H402" s="114"/>
      <c r="I402" s="105"/>
      <c r="J402" s="105"/>
      <c r="K402" s="114"/>
    </row>
    <row r="403" spans="2:11">
      <c r="B403" s="104"/>
      <c r="C403" s="114"/>
      <c r="D403" s="114"/>
      <c r="E403" s="114"/>
      <c r="F403" s="114"/>
      <c r="G403" s="114"/>
      <c r="H403" s="114"/>
      <c r="I403" s="105"/>
      <c r="J403" s="105"/>
      <c r="K403" s="114"/>
    </row>
    <row r="404" spans="2:11">
      <c r="B404" s="104"/>
      <c r="C404" s="114"/>
      <c r="D404" s="114"/>
      <c r="E404" s="114"/>
      <c r="F404" s="114"/>
      <c r="G404" s="114"/>
      <c r="H404" s="114"/>
      <c r="I404" s="105"/>
      <c r="J404" s="105"/>
      <c r="K404" s="114"/>
    </row>
    <row r="405" spans="2:11">
      <c r="B405" s="104"/>
      <c r="C405" s="114"/>
      <c r="D405" s="114"/>
      <c r="E405" s="114"/>
      <c r="F405" s="114"/>
      <c r="G405" s="114"/>
      <c r="H405" s="114"/>
      <c r="I405" s="105"/>
      <c r="J405" s="105"/>
      <c r="K405" s="114"/>
    </row>
    <row r="406" spans="2:11">
      <c r="B406" s="104"/>
      <c r="C406" s="114"/>
      <c r="D406" s="114"/>
      <c r="E406" s="114"/>
      <c r="F406" s="114"/>
      <c r="G406" s="114"/>
      <c r="H406" s="114"/>
      <c r="I406" s="105"/>
      <c r="J406" s="105"/>
      <c r="K406" s="114"/>
    </row>
    <row r="407" spans="2:11">
      <c r="B407" s="104"/>
      <c r="C407" s="114"/>
      <c r="D407" s="114"/>
      <c r="E407" s="114"/>
      <c r="F407" s="114"/>
      <c r="G407" s="114"/>
      <c r="H407" s="114"/>
      <c r="I407" s="105"/>
      <c r="J407" s="105"/>
      <c r="K407" s="114"/>
    </row>
    <row r="408" spans="2:11">
      <c r="B408" s="104"/>
      <c r="C408" s="114"/>
      <c r="D408" s="114"/>
      <c r="E408" s="114"/>
      <c r="F408" s="114"/>
      <c r="G408" s="114"/>
      <c r="H408" s="114"/>
      <c r="I408" s="105"/>
      <c r="J408" s="105"/>
      <c r="K408" s="114"/>
    </row>
    <row r="409" spans="2:11">
      <c r="B409" s="104"/>
      <c r="C409" s="114"/>
      <c r="D409" s="114"/>
      <c r="E409" s="114"/>
      <c r="F409" s="114"/>
      <c r="G409" s="114"/>
      <c r="H409" s="114"/>
      <c r="I409" s="105"/>
      <c r="J409" s="105"/>
      <c r="K409" s="114"/>
    </row>
    <row r="410" spans="2:11">
      <c r="B410" s="104"/>
      <c r="C410" s="114"/>
      <c r="D410" s="114"/>
      <c r="E410" s="114"/>
      <c r="F410" s="114"/>
      <c r="G410" s="114"/>
      <c r="H410" s="114"/>
      <c r="I410" s="105"/>
      <c r="J410" s="105"/>
      <c r="K410" s="114"/>
    </row>
    <row r="411" spans="2:11">
      <c r="B411" s="104"/>
      <c r="C411" s="114"/>
      <c r="D411" s="114"/>
      <c r="E411" s="114"/>
      <c r="F411" s="114"/>
      <c r="G411" s="114"/>
      <c r="H411" s="114"/>
      <c r="I411" s="105"/>
      <c r="J411" s="105"/>
      <c r="K411" s="114"/>
    </row>
    <row r="412" spans="2:11">
      <c r="B412" s="104"/>
      <c r="C412" s="114"/>
      <c r="D412" s="114"/>
      <c r="E412" s="114"/>
      <c r="F412" s="114"/>
      <c r="G412" s="114"/>
      <c r="H412" s="114"/>
      <c r="I412" s="105"/>
      <c r="J412" s="105"/>
      <c r="K412" s="114"/>
    </row>
    <row r="413" spans="2:11">
      <c r="B413" s="104"/>
      <c r="C413" s="114"/>
      <c r="D413" s="114"/>
      <c r="E413" s="114"/>
      <c r="F413" s="114"/>
      <c r="G413" s="114"/>
      <c r="H413" s="114"/>
      <c r="I413" s="105"/>
      <c r="J413" s="105"/>
      <c r="K413" s="114"/>
    </row>
    <row r="414" spans="2:11">
      <c r="B414" s="104"/>
      <c r="C414" s="114"/>
      <c r="D414" s="114"/>
      <c r="E414" s="114"/>
      <c r="F414" s="114"/>
      <c r="G414" s="114"/>
      <c r="H414" s="114"/>
      <c r="I414" s="105"/>
      <c r="J414" s="105"/>
      <c r="K414" s="114"/>
    </row>
    <row r="415" spans="2:11">
      <c r="B415" s="104"/>
      <c r="C415" s="114"/>
      <c r="D415" s="114"/>
      <c r="E415" s="114"/>
      <c r="F415" s="114"/>
      <c r="G415" s="114"/>
      <c r="H415" s="114"/>
      <c r="I415" s="105"/>
      <c r="J415" s="105"/>
      <c r="K415" s="114"/>
    </row>
    <row r="416" spans="2:11">
      <c r="B416" s="104"/>
      <c r="C416" s="114"/>
      <c r="D416" s="114"/>
      <c r="E416" s="114"/>
      <c r="F416" s="114"/>
      <c r="G416" s="114"/>
      <c r="H416" s="114"/>
      <c r="I416" s="105"/>
      <c r="J416" s="105"/>
      <c r="K416" s="114"/>
    </row>
    <row r="417" spans="2:11">
      <c r="B417" s="104"/>
      <c r="C417" s="114"/>
      <c r="D417" s="114"/>
      <c r="E417" s="114"/>
      <c r="F417" s="114"/>
      <c r="G417" s="114"/>
      <c r="H417" s="114"/>
      <c r="I417" s="105"/>
      <c r="J417" s="105"/>
      <c r="K417" s="114"/>
    </row>
    <row r="418" spans="2:11">
      <c r="B418" s="104"/>
      <c r="C418" s="114"/>
      <c r="D418" s="114"/>
      <c r="E418" s="114"/>
      <c r="F418" s="114"/>
      <c r="G418" s="114"/>
      <c r="H418" s="114"/>
      <c r="I418" s="105"/>
      <c r="J418" s="105"/>
      <c r="K418" s="114"/>
    </row>
    <row r="419" spans="2:11">
      <c r="B419" s="104"/>
      <c r="C419" s="114"/>
      <c r="D419" s="114"/>
      <c r="E419" s="114"/>
      <c r="F419" s="114"/>
      <c r="G419" s="114"/>
      <c r="H419" s="114"/>
      <c r="I419" s="105"/>
      <c r="J419" s="105"/>
      <c r="K419" s="114"/>
    </row>
    <row r="420" spans="2:11">
      <c r="B420" s="104"/>
      <c r="C420" s="114"/>
      <c r="D420" s="114"/>
      <c r="E420" s="114"/>
      <c r="F420" s="114"/>
      <c r="G420" s="114"/>
      <c r="H420" s="114"/>
      <c r="I420" s="105"/>
      <c r="J420" s="105"/>
      <c r="K420" s="114"/>
    </row>
    <row r="421" spans="2:11">
      <c r="B421" s="104"/>
      <c r="C421" s="114"/>
      <c r="D421" s="114"/>
      <c r="E421" s="114"/>
      <c r="F421" s="114"/>
      <c r="G421" s="114"/>
      <c r="H421" s="114"/>
      <c r="I421" s="105"/>
      <c r="J421" s="105"/>
      <c r="K421" s="114"/>
    </row>
    <row r="422" spans="2:11">
      <c r="B422" s="104"/>
      <c r="C422" s="114"/>
      <c r="D422" s="114"/>
      <c r="E422" s="114"/>
      <c r="F422" s="114"/>
      <c r="G422" s="114"/>
      <c r="H422" s="114"/>
      <c r="I422" s="105"/>
      <c r="J422" s="105"/>
      <c r="K422" s="114"/>
    </row>
    <row r="423" spans="2:11">
      <c r="B423" s="104"/>
      <c r="C423" s="114"/>
      <c r="D423" s="114"/>
      <c r="E423" s="114"/>
      <c r="F423" s="114"/>
      <c r="G423" s="114"/>
      <c r="H423" s="114"/>
      <c r="I423" s="105"/>
      <c r="J423" s="105"/>
      <c r="K423" s="114"/>
    </row>
    <row r="424" spans="2:11">
      <c r="B424" s="104"/>
      <c r="C424" s="114"/>
      <c r="D424" s="114"/>
      <c r="E424" s="114"/>
      <c r="F424" s="114"/>
      <c r="G424" s="114"/>
      <c r="H424" s="114"/>
      <c r="I424" s="105"/>
      <c r="J424" s="105"/>
      <c r="K424" s="114"/>
    </row>
    <row r="425" spans="2:11">
      <c r="B425" s="104"/>
      <c r="C425" s="114"/>
      <c r="D425" s="114"/>
      <c r="E425" s="114"/>
      <c r="F425" s="114"/>
      <c r="G425" s="114"/>
      <c r="H425" s="114"/>
      <c r="I425" s="105"/>
      <c r="J425" s="105"/>
      <c r="K425" s="114"/>
    </row>
    <row r="426" spans="2:11">
      <c r="B426" s="104"/>
      <c r="C426" s="114"/>
      <c r="D426" s="114"/>
      <c r="E426" s="114"/>
      <c r="F426" s="114"/>
      <c r="G426" s="114"/>
      <c r="H426" s="114"/>
      <c r="I426" s="105"/>
      <c r="J426" s="105"/>
      <c r="K426" s="114"/>
    </row>
    <row r="427" spans="2:11">
      <c r="B427" s="104"/>
      <c r="C427" s="114"/>
      <c r="D427" s="114"/>
      <c r="E427" s="114"/>
      <c r="F427" s="114"/>
      <c r="G427" s="114"/>
      <c r="H427" s="114"/>
      <c r="I427" s="105"/>
      <c r="J427" s="105"/>
      <c r="K427" s="114"/>
    </row>
    <row r="428" spans="2:11">
      <c r="B428" s="104"/>
      <c r="C428" s="114"/>
      <c r="D428" s="114"/>
      <c r="E428" s="114"/>
      <c r="F428" s="114"/>
      <c r="G428" s="114"/>
      <c r="H428" s="114"/>
      <c r="I428" s="105"/>
      <c r="J428" s="105"/>
      <c r="K428" s="114"/>
    </row>
    <row r="429" spans="2:11">
      <c r="B429" s="104"/>
      <c r="C429" s="114"/>
      <c r="D429" s="114"/>
      <c r="E429" s="114"/>
      <c r="F429" s="114"/>
      <c r="G429" s="114"/>
      <c r="H429" s="114"/>
      <c r="I429" s="105"/>
      <c r="J429" s="105"/>
      <c r="K429" s="114"/>
    </row>
    <row r="430" spans="2:11">
      <c r="B430" s="104"/>
      <c r="C430" s="114"/>
      <c r="D430" s="114"/>
      <c r="E430" s="114"/>
      <c r="F430" s="114"/>
      <c r="G430" s="114"/>
      <c r="H430" s="114"/>
      <c r="I430" s="105"/>
      <c r="J430" s="105"/>
      <c r="K430" s="114"/>
    </row>
    <row r="431" spans="2:11">
      <c r="B431" s="104"/>
      <c r="C431" s="114"/>
      <c r="D431" s="114"/>
      <c r="E431" s="114"/>
      <c r="F431" s="114"/>
      <c r="G431" s="114"/>
      <c r="H431" s="114"/>
      <c r="I431" s="105"/>
      <c r="J431" s="105"/>
      <c r="K431" s="114"/>
    </row>
    <row r="432" spans="2:11">
      <c r="B432" s="104"/>
      <c r="C432" s="114"/>
      <c r="D432" s="114"/>
      <c r="E432" s="114"/>
      <c r="F432" s="114"/>
      <c r="G432" s="114"/>
      <c r="H432" s="114"/>
      <c r="I432" s="105"/>
      <c r="J432" s="105"/>
      <c r="K432" s="114"/>
    </row>
    <row r="433" spans="2:11">
      <c r="B433" s="104"/>
      <c r="C433" s="114"/>
      <c r="D433" s="114"/>
      <c r="E433" s="114"/>
      <c r="F433" s="114"/>
      <c r="G433" s="114"/>
      <c r="H433" s="114"/>
      <c r="I433" s="105"/>
      <c r="J433" s="105"/>
      <c r="K433" s="114"/>
    </row>
    <row r="434" spans="2:11">
      <c r="B434" s="104"/>
      <c r="C434" s="114"/>
      <c r="D434" s="114"/>
      <c r="E434" s="114"/>
      <c r="F434" s="114"/>
      <c r="G434" s="114"/>
      <c r="H434" s="114"/>
      <c r="I434" s="105"/>
      <c r="J434" s="105"/>
      <c r="K434" s="114"/>
    </row>
    <row r="435" spans="2:11">
      <c r="B435" s="104"/>
      <c r="C435" s="114"/>
      <c r="D435" s="114"/>
      <c r="E435" s="114"/>
      <c r="F435" s="114"/>
      <c r="G435" s="114"/>
      <c r="H435" s="114"/>
      <c r="I435" s="105"/>
      <c r="J435" s="105"/>
      <c r="K435" s="114"/>
    </row>
    <row r="436" spans="2:11">
      <c r="B436" s="104"/>
      <c r="C436" s="114"/>
      <c r="D436" s="114"/>
      <c r="E436" s="114"/>
      <c r="F436" s="114"/>
      <c r="G436" s="114"/>
      <c r="H436" s="114"/>
      <c r="I436" s="105"/>
      <c r="J436" s="105"/>
      <c r="K436" s="114"/>
    </row>
    <row r="437" spans="2:11">
      <c r="B437" s="104"/>
      <c r="C437" s="114"/>
      <c r="D437" s="114"/>
      <c r="E437" s="114"/>
      <c r="F437" s="114"/>
      <c r="G437" s="114"/>
      <c r="H437" s="114"/>
      <c r="I437" s="105"/>
      <c r="J437" s="105"/>
      <c r="K437" s="114"/>
    </row>
    <row r="438" spans="2:11">
      <c r="B438" s="104"/>
      <c r="C438" s="114"/>
      <c r="D438" s="114"/>
      <c r="E438" s="114"/>
      <c r="F438" s="114"/>
      <c r="G438" s="114"/>
      <c r="H438" s="114"/>
      <c r="I438" s="105"/>
      <c r="J438" s="105"/>
      <c r="K438" s="114"/>
    </row>
    <row r="439" spans="2:11">
      <c r="B439" s="104"/>
      <c r="C439" s="114"/>
      <c r="D439" s="114"/>
      <c r="E439" s="114"/>
      <c r="F439" s="114"/>
      <c r="G439" s="114"/>
      <c r="H439" s="114"/>
      <c r="I439" s="105"/>
      <c r="J439" s="105"/>
      <c r="K439" s="114"/>
    </row>
    <row r="440" spans="2:11">
      <c r="B440" s="104"/>
      <c r="C440" s="114"/>
      <c r="D440" s="114"/>
      <c r="E440" s="114"/>
      <c r="F440" s="114"/>
      <c r="G440" s="114"/>
      <c r="H440" s="114"/>
      <c r="I440" s="105"/>
      <c r="J440" s="105"/>
      <c r="K440" s="114"/>
    </row>
    <row r="441" spans="2:11">
      <c r="B441" s="104"/>
      <c r="C441" s="114"/>
      <c r="D441" s="114"/>
      <c r="E441" s="114"/>
      <c r="F441" s="114"/>
      <c r="G441" s="114"/>
      <c r="H441" s="114"/>
      <c r="I441" s="105"/>
      <c r="J441" s="105"/>
      <c r="K441" s="114"/>
    </row>
    <row r="442" spans="2:11">
      <c r="B442" s="104"/>
      <c r="C442" s="114"/>
      <c r="D442" s="114"/>
      <c r="E442" s="114"/>
      <c r="F442" s="114"/>
      <c r="G442" s="114"/>
      <c r="H442" s="114"/>
      <c r="I442" s="105"/>
      <c r="J442" s="105"/>
      <c r="K442" s="114"/>
    </row>
    <row r="443" spans="2:11">
      <c r="B443" s="104"/>
      <c r="C443" s="114"/>
      <c r="D443" s="114"/>
      <c r="E443" s="114"/>
      <c r="F443" s="114"/>
      <c r="G443" s="114"/>
      <c r="H443" s="114"/>
      <c r="I443" s="105"/>
      <c r="J443" s="105"/>
      <c r="K443" s="114"/>
    </row>
    <row r="444" spans="2:11">
      <c r="B444" s="104"/>
      <c r="C444" s="114"/>
      <c r="D444" s="114"/>
      <c r="E444" s="114"/>
      <c r="F444" s="114"/>
      <c r="G444" s="114"/>
      <c r="H444" s="114"/>
      <c r="I444" s="105"/>
      <c r="J444" s="105"/>
      <c r="K444" s="114"/>
    </row>
    <row r="445" spans="2:11">
      <c r="B445" s="104"/>
      <c r="C445" s="114"/>
      <c r="D445" s="114"/>
      <c r="E445" s="114"/>
      <c r="F445" s="114"/>
      <c r="G445" s="114"/>
      <c r="H445" s="114"/>
      <c r="I445" s="105"/>
      <c r="J445" s="105"/>
      <c r="K445" s="114"/>
    </row>
    <row r="446" spans="2:11">
      <c r="B446" s="104"/>
      <c r="C446" s="114"/>
      <c r="D446" s="114"/>
      <c r="E446" s="114"/>
      <c r="F446" s="114"/>
      <c r="G446" s="114"/>
      <c r="H446" s="114"/>
      <c r="I446" s="105"/>
      <c r="J446" s="105"/>
      <c r="K446" s="114"/>
    </row>
    <row r="447" spans="2:11">
      <c r="B447" s="104"/>
      <c r="C447" s="114"/>
      <c r="D447" s="114"/>
      <c r="E447" s="114"/>
      <c r="F447" s="114"/>
      <c r="G447" s="114"/>
      <c r="H447" s="114"/>
      <c r="I447" s="105"/>
      <c r="J447" s="105"/>
      <c r="K447" s="114"/>
    </row>
    <row r="448" spans="2:11">
      <c r="B448" s="104"/>
      <c r="C448" s="114"/>
      <c r="D448" s="114"/>
      <c r="E448" s="114"/>
      <c r="F448" s="114"/>
      <c r="G448" s="114"/>
      <c r="H448" s="114"/>
      <c r="I448" s="105"/>
      <c r="J448" s="105"/>
      <c r="K448" s="114"/>
    </row>
    <row r="449" spans="2:11">
      <c r="B449" s="104"/>
      <c r="C449" s="114"/>
      <c r="D449" s="114"/>
      <c r="E449" s="114"/>
      <c r="F449" s="114"/>
      <c r="G449" s="114"/>
      <c r="H449" s="114"/>
      <c r="I449" s="105"/>
      <c r="J449" s="105"/>
      <c r="K449" s="114"/>
    </row>
    <row r="450" spans="2:11">
      <c r="B450" s="104"/>
      <c r="C450" s="114"/>
      <c r="D450" s="114"/>
      <c r="E450" s="114"/>
      <c r="F450" s="114"/>
      <c r="G450" s="114"/>
      <c r="H450" s="114"/>
      <c r="I450" s="105"/>
      <c r="J450" s="105"/>
      <c r="K450" s="114"/>
    </row>
    <row r="451" spans="2:11">
      <c r="B451" s="104"/>
      <c r="C451" s="114"/>
      <c r="D451" s="114"/>
      <c r="E451" s="114"/>
      <c r="F451" s="114"/>
      <c r="G451" s="114"/>
      <c r="H451" s="114"/>
      <c r="I451" s="105"/>
      <c r="J451" s="105"/>
      <c r="K451" s="114"/>
    </row>
    <row r="452" spans="2:11">
      <c r="B452" s="104"/>
      <c r="C452" s="114"/>
      <c r="D452" s="114"/>
      <c r="E452" s="114"/>
      <c r="F452" s="114"/>
      <c r="G452" s="114"/>
      <c r="H452" s="114"/>
      <c r="I452" s="105"/>
      <c r="J452" s="105"/>
      <c r="K452" s="114"/>
    </row>
    <row r="453" spans="2:11">
      <c r="B453" s="104"/>
      <c r="C453" s="114"/>
      <c r="D453" s="114"/>
      <c r="E453" s="114"/>
      <c r="F453" s="114"/>
      <c r="G453" s="114"/>
      <c r="H453" s="114"/>
      <c r="I453" s="105"/>
      <c r="J453" s="105"/>
      <c r="K453" s="114"/>
    </row>
    <row r="454" spans="2:11">
      <c r="B454" s="104"/>
      <c r="C454" s="114"/>
      <c r="D454" s="114"/>
      <c r="E454" s="114"/>
      <c r="F454" s="114"/>
      <c r="G454" s="114"/>
      <c r="H454" s="114"/>
      <c r="I454" s="105"/>
      <c r="J454" s="105"/>
      <c r="K454" s="114"/>
    </row>
    <row r="455" spans="2:11">
      <c r="B455" s="104"/>
      <c r="C455" s="114"/>
      <c r="D455" s="114"/>
      <c r="E455" s="114"/>
      <c r="F455" s="114"/>
      <c r="G455" s="114"/>
      <c r="H455" s="114"/>
      <c r="I455" s="105"/>
      <c r="J455" s="105"/>
      <c r="K455" s="114"/>
    </row>
    <row r="456" spans="2:11">
      <c r="B456" s="104"/>
      <c r="C456" s="114"/>
      <c r="D456" s="114"/>
      <c r="E456" s="114"/>
      <c r="F456" s="114"/>
      <c r="G456" s="114"/>
      <c r="H456" s="114"/>
      <c r="I456" s="105"/>
      <c r="J456" s="105"/>
      <c r="K456" s="114"/>
    </row>
    <row r="457" spans="2:11">
      <c r="B457" s="104"/>
      <c r="C457" s="114"/>
      <c r="D457" s="114"/>
      <c r="E457" s="114"/>
      <c r="F457" s="114"/>
      <c r="G457" s="114"/>
      <c r="H457" s="114"/>
      <c r="I457" s="105"/>
      <c r="J457" s="105"/>
      <c r="K457" s="114"/>
    </row>
    <row r="458" spans="2:11">
      <c r="B458" s="104"/>
      <c r="C458" s="114"/>
      <c r="D458" s="114"/>
      <c r="E458" s="114"/>
      <c r="F458" s="114"/>
      <c r="G458" s="114"/>
      <c r="H458" s="114"/>
      <c r="I458" s="105"/>
      <c r="J458" s="105"/>
      <c r="K458" s="114"/>
    </row>
    <row r="459" spans="2:11">
      <c r="B459" s="104"/>
      <c r="C459" s="114"/>
      <c r="D459" s="114"/>
      <c r="E459" s="114"/>
      <c r="F459" s="114"/>
      <c r="G459" s="114"/>
      <c r="H459" s="114"/>
      <c r="I459" s="105"/>
      <c r="J459" s="105"/>
      <c r="K459" s="114"/>
    </row>
    <row r="460" spans="2:11">
      <c r="B460" s="104"/>
      <c r="C460" s="114"/>
      <c r="D460" s="114"/>
      <c r="E460" s="114"/>
      <c r="F460" s="114"/>
      <c r="G460" s="114"/>
      <c r="H460" s="114"/>
      <c r="I460" s="105"/>
      <c r="J460" s="105"/>
      <c r="K460" s="114"/>
    </row>
    <row r="461" spans="2:11">
      <c r="B461" s="104"/>
      <c r="C461" s="114"/>
      <c r="D461" s="114"/>
      <c r="E461" s="114"/>
      <c r="F461" s="114"/>
      <c r="G461" s="114"/>
      <c r="H461" s="114"/>
      <c r="I461" s="105"/>
      <c r="J461" s="105"/>
      <c r="K461" s="114"/>
    </row>
    <row r="462" spans="2:11">
      <c r="B462" s="104"/>
      <c r="C462" s="114"/>
      <c r="D462" s="114"/>
      <c r="E462" s="114"/>
      <c r="F462" s="114"/>
      <c r="G462" s="114"/>
      <c r="H462" s="114"/>
      <c r="I462" s="105"/>
      <c r="J462" s="105"/>
      <c r="K462" s="114"/>
    </row>
    <row r="463" spans="2:11">
      <c r="B463" s="104"/>
      <c r="C463" s="114"/>
      <c r="D463" s="114"/>
      <c r="E463" s="114"/>
      <c r="F463" s="114"/>
      <c r="G463" s="114"/>
      <c r="H463" s="114"/>
      <c r="I463" s="105"/>
      <c r="J463" s="105"/>
      <c r="K463" s="114"/>
    </row>
    <row r="464" spans="2:11">
      <c r="B464" s="104"/>
      <c r="C464" s="114"/>
      <c r="D464" s="114"/>
      <c r="E464" s="114"/>
      <c r="F464" s="114"/>
      <c r="G464" s="114"/>
      <c r="H464" s="114"/>
      <c r="I464" s="105"/>
      <c r="J464" s="105"/>
      <c r="K464" s="114"/>
    </row>
    <row r="465" spans="2:11">
      <c r="B465" s="104"/>
      <c r="C465" s="114"/>
      <c r="D465" s="114"/>
      <c r="E465" s="114"/>
      <c r="F465" s="114"/>
      <c r="G465" s="114"/>
      <c r="H465" s="114"/>
      <c r="I465" s="105"/>
      <c r="J465" s="105"/>
      <c r="K465" s="114"/>
    </row>
    <row r="466" spans="2:11">
      <c r="B466" s="104"/>
      <c r="C466" s="114"/>
      <c r="D466" s="114"/>
      <c r="E466" s="114"/>
      <c r="F466" s="114"/>
      <c r="G466" s="114"/>
      <c r="H466" s="114"/>
      <c r="I466" s="105"/>
      <c r="J466" s="105"/>
      <c r="K466" s="114"/>
    </row>
    <row r="467" spans="2:11">
      <c r="B467" s="104"/>
      <c r="C467" s="114"/>
      <c r="D467" s="114"/>
      <c r="E467" s="114"/>
      <c r="F467" s="114"/>
      <c r="G467" s="114"/>
      <c r="H467" s="114"/>
      <c r="I467" s="105"/>
      <c r="J467" s="105"/>
      <c r="K467" s="114"/>
    </row>
    <row r="468" spans="2:11">
      <c r="B468" s="104"/>
      <c r="C468" s="114"/>
      <c r="D468" s="114"/>
      <c r="E468" s="114"/>
      <c r="F468" s="114"/>
      <c r="G468" s="114"/>
      <c r="H468" s="114"/>
      <c r="I468" s="105"/>
      <c r="J468" s="105"/>
      <c r="K468" s="114"/>
    </row>
    <row r="469" spans="2:11">
      <c r="B469" s="104"/>
      <c r="C469" s="114"/>
      <c r="D469" s="114"/>
      <c r="E469" s="114"/>
      <c r="F469" s="114"/>
      <c r="G469" s="114"/>
      <c r="H469" s="114"/>
      <c r="I469" s="105"/>
      <c r="J469" s="105"/>
      <c r="K469" s="114"/>
    </row>
    <row r="470" spans="2:11">
      <c r="B470" s="104"/>
      <c r="C470" s="114"/>
      <c r="D470" s="114"/>
      <c r="E470" s="114"/>
      <c r="F470" s="114"/>
      <c r="G470" s="114"/>
      <c r="H470" s="114"/>
      <c r="I470" s="105"/>
      <c r="J470" s="105"/>
      <c r="K470" s="114"/>
    </row>
    <row r="471" spans="2:11">
      <c r="B471" s="104"/>
      <c r="C471" s="114"/>
      <c r="D471" s="114"/>
      <c r="E471" s="114"/>
      <c r="F471" s="114"/>
      <c r="G471" s="114"/>
      <c r="H471" s="114"/>
      <c r="I471" s="105"/>
      <c r="J471" s="105"/>
      <c r="K471" s="114"/>
    </row>
    <row r="472" spans="2:11">
      <c r="B472" s="104"/>
      <c r="C472" s="114"/>
      <c r="D472" s="114"/>
      <c r="E472" s="114"/>
      <c r="F472" s="114"/>
      <c r="G472" s="114"/>
      <c r="H472" s="114"/>
      <c r="I472" s="105"/>
      <c r="J472" s="105"/>
      <c r="K472" s="114"/>
    </row>
    <row r="473" spans="2:11">
      <c r="B473" s="104"/>
      <c r="C473" s="114"/>
      <c r="D473" s="114"/>
      <c r="E473" s="114"/>
      <c r="F473" s="114"/>
      <c r="G473" s="114"/>
      <c r="H473" s="114"/>
      <c r="I473" s="105"/>
      <c r="J473" s="105"/>
      <c r="K473" s="114"/>
    </row>
    <row r="474" spans="2:11">
      <c r="B474" s="104"/>
      <c r="C474" s="114"/>
      <c r="D474" s="114"/>
      <c r="E474" s="114"/>
      <c r="F474" s="114"/>
      <c r="G474" s="114"/>
      <c r="H474" s="114"/>
      <c r="I474" s="105"/>
      <c r="J474" s="105"/>
      <c r="K474" s="114"/>
    </row>
    <row r="475" spans="2:11">
      <c r="B475" s="104"/>
      <c r="C475" s="114"/>
      <c r="D475" s="114"/>
      <c r="E475" s="114"/>
      <c r="F475" s="114"/>
      <c r="G475" s="114"/>
      <c r="H475" s="114"/>
      <c r="I475" s="105"/>
      <c r="J475" s="105"/>
      <c r="K475" s="114"/>
    </row>
    <row r="476" spans="2:11">
      <c r="B476" s="104"/>
      <c r="C476" s="114"/>
      <c r="D476" s="114"/>
      <c r="E476" s="114"/>
      <c r="F476" s="114"/>
      <c r="G476" s="114"/>
      <c r="H476" s="114"/>
      <c r="I476" s="105"/>
      <c r="J476" s="105"/>
      <c r="K476" s="114"/>
    </row>
    <row r="477" spans="2:11">
      <c r="B477" s="104"/>
      <c r="C477" s="114"/>
      <c r="D477" s="114"/>
      <c r="E477" s="114"/>
      <c r="F477" s="114"/>
      <c r="G477" s="114"/>
      <c r="H477" s="114"/>
      <c r="I477" s="105"/>
      <c r="J477" s="105"/>
      <c r="K477" s="114"/>
    </row>
    <row r="478" spans="2:11">
      <c r="B478" s="104"/>
      <c r="C478" s="114"/>
      <c r="D478" s="114"/>
      <c r="E478" s="114"/>
      <c r="F478" s="114"/>
      <c r="G478" s="114"/>
      <c r="H478" s="114"/>
      <c r="I478" s="105"/>
      <c r="J478" s="105"/>
      <c r="K478" s="114"/>
    </row>
    <row r="479" spans="2:11">
      <c r="B479" s="104"/>
      <c r="C479" s="114"/>
      <c r="D479" s="114"/>
      <c r="E479" s="114"/>
      <c r="F479" s="114"/>
      <c r="G479" s="114"/>
      <c r="H479" s="114"/>
      <c r="I479" s="105"/>
      <c r="J479" s="105"/>
      <c r="K479" s="114"/>
    </row>
    <row r="480" spans="2:11">
      <c r="B480" s="104"/>
      <c r="C480" s="114"/>
      <c r="D480" s="114"/>
      <c r="E480" s="114"/>
      <c r="F480" s="114"/>
      <c r="G480" s="114"/>
      <c r="H480" s="114"/>
      <c r="I480" s="105"/>
      <c r="J480" s="105"/>
      <c r="K480" s="114"/>
    </row>
    <row r="481" spans="2:11">
      <c r="B481" s="104"/>
      <c r="C481" s="114"/>
      <c r="D481" s="114"/>
      <c r="E481" s="114"/>
      <c r="F481" s="114"/>
      <c r="G481" s="114"/>
      <c r="H481" s="114"/>
      <c r="I481" s="105"/>
      <c r="J481" s="105"/>
      <c r="K481" s="114"/>
    </row>
    <row r="482" spans="2:11">
      <c r="B482" s="104"/>
      <c r="C482" s="114"/>
      <c r="D482" s="114"/>
      <c r="E482" s="114"/>
      <c r="F482" s="114"/>
      <c r="G482" s="114"/>
      <c r="H482" s="114"/>
      <c r="I482" s="105"/>
      <c r="J482" s="105"/>
      <c r="K482" s="114"/>
    </row>
    <row r="483" spans="2:11">
      <c r="B483" s="104"/>
      <c r="C483" s="114"/>
      <c r="D483" s="114"/>
      <c r="E483" s="114"/>
      <c r="F483" s="114"/>
      <c r="G483" s="114"/>
      <c r="H483" s="114"/>
      <c r="I483" s="105"/>
      <c r="J483" s="105"/>
      <c r="K483" s="114"/>
    </row>
    <row r="484" spans="2:11">
      <c r="B484" s="104"/>
      <c r="C484" s="114"/>
      <c r="D484" s="114"/>
      <c r="E484" s="114"/>
      <c r="F484" s="114"/>
      <c r="G484" s="114"/>
      <c r="H484" s="114"/>
      <c r="I484" s="105"/>
      <c r="J484" s="105"/>
      <c r="K484" s="114"/>
    </row>
    <row r="485" spans="2:11">
      <c r="B485" s="104"/>
      <c r="C485" s="114"/>
      <c r="D485" s="114"/>
      <c r="E485" s="114"/>
      <c r="F485" s="114"/>
      <c r="G485" s="114"/>
      <c r="H485" s="114"/>
      <c r="I485" s="105"/>
      <c r="J485" s="105"/>
      <c r="K485" s="114"/>
    </row>
    <row r="486" spans="2:11">
      <c r="B486" s="104"/>
      <c r="C486" s="114"/>
      <c r="D486" s="114"/>
      <c r="E486" s="114"/>
      <c r="F486" s="114"/>
      <c r="G486" s="114"/>
      <c r="H486" s="114"/>
      <c r="I486" s="105"/>
      <c r="J486" s="105"/>
      <c r="K486" s="114"/>
    </row>
    <row r="487" spans="2:11">
      <c r="B487" s="104"/>
      <c r="C487" s="114"/>
      <c r="D487" s="114"/>
      <c r="E487" s="114"/>
      <c r="F487" s="114"/>
      <c r="G487" s="114"/>
      <c r="H487" s="114"/>
      <c r="I487" s="105"/>
      <c r="J487" s="105"/>
      <c r="K487" s="114"/>
    </row>
    <row r="488" spans="2:11">
      <c r="B488" s="104"/>
      <c r="C488" s="114"/>
      <c r="D488" s="114"/>
      <c r="E488" s="114"/>
      <c r="F488" s="114"/>
      <c r="G488" s="114"/>
      <c r="H488" s="114"/>
      <c r="I488" s="105"/>
      <c r="J488" s="105"/>
      <c r="K488" s="114"/>
    </row>
    <row r="489" spans="2:11">
      <c r="B489" s="104"/>
      <c r="C489" s="114"/>
      <c r="D489" s="114"/>
      <c r="E489" s="114"/>
      <c r="F489" s="114"/>
      <c r="G489" s="114"/>
      <c r="H489" s="114"/>
      <c r="I489" s="105"/>
      <c r="J489" s="105"/>
      <c r="K489" s="114"/>
    </row>
    <row r="490" spans="2:11">
      <c r="B490" s="104"/>
      <c r="C490" s="114"/>
      <c r="D490" s="114"/>
      <c r="E490" s="114"/>
      <c r="F490" s="114"/>
      <c r="G490" s="114"/>
      <c r="H490" s="114"/>
      <c r="I490" s="105"/>
      <c r="J490" s="105"/>
      <c r="K490" s="114"/>
    </row>
    <row r="491" spans="2:11">
      <c r="B491" s="104"/>
      <c r="C491" s="114"/>
      <c r="D491" s="114"/>
      <c r="E491" s="114"/>
      <c r="F491" s="114"/>
      <c r="G491" s="114"/>
      <c r="H491" s="114"/>
      <c r="I491" s="105"/>
      <c r="J491" s="105"/>
      <c r="K491" s="114"/>
    </row>
    <row r="492" spans="2:11">
      <c r="B492" s="104"/>
      <c r="C492" s="114"/>
      <c r="D492" s="114"/>
      <c r="E492" s="114"/>
      <c r="F492" s="114"/>
      <c r="G492" s="114"/>
      <c r="H492" s="114"/>
      <c r="I492" s="105"/>
      <c r="J492" s="105"/>
      <c r="K492" s="114"/>
    </row>
    <row r="493" spans="2:11">
      <c r="B493" s="104"/>
      <c r="C493" s="114"/>
      <c r="D493" s="114"/>
      <c r="E493" s="114"/>
      <c r="F493" s="114"/>
      <c r="G493" s="114"/>
      <c r="H493" s="114"/>
      <c r="I493" s="105"/>
      <c r="J493" s="105"/>
      <c r="K493" s="114"/>
    </row>
    <row r="494" spans="2:11">
      <c r="B494" s="104"/>
      <c r="C494" s="114"/>
      <c r="D494" s="114"/>
      <c r="E494" s="114"/>
      <c r="F494" s="114"/>
      <c r="G494" s="114"/>
      <c r="H494" s="114"/>
      <c r="I494" s="105"/>
      <c r="J494" s="105"/>
      <c r="K494" s="114"/>
    </row>
    <row r="495" spans="2:11">
      <c r="B495" s="104"/>
      <c r="C495" s="114"/>
      <c r="D495" s="114"/>
      <c r="E495" s="114"/>
      <c r="F495" s="114"/>
      <c r="G495" s="114"/>
      <c r="H495" s="114"/>
      <c r="I495" s="105"/>
      <c r="J495" s="105"/>
      <c r="K495" s="114"/>
    </row>
    <row r="496" spans="2:11">
      <c r="B496" s="104"/>
      <c r="C496" s="114"/>
      <c r="D496" s="114"/>
      <c r="E496" s="114"/>
      <c r="F496" s="114"/>
      <c r="G496" s="114"/>
      <c r="H496" s="114"/>
      <c r="I496" s="105"/>
      <c r="J496" s="105"/>
      <c r="K496" s="114"/>
    </row>
    <row r="497" spans="2:11">
      <c r="B497" s="104"/>
      <c r="C497" s="114"/>
      <c r="D497" s="114"/>
      <c r="E497" s="114"/>
      <c r="F497" s="114"/>
      <c r="G497" s="114"/>
      <c r="H497" s="114"/>
      <c r="I497" s="105"/>
      <c r="J497" s="105"/>
      <c r="K497" s="114"/>
    </row>
    <row r="498" spans="2:11">
      <c r="B498" s="104"/>
      <c r="C498" s="114"/>
      <c r="D498" s="114"/>
      <c r="E498" s="114"/>
      <c r="F498" s="114"/>
      <c r="G498" s="114"/>
      <c r="H498" s="114"/>
      <c r="I498" s="105"/>
      <c r="J498" s="105"/>
      <c r="K498" s="114"/>
    </row>
    <row r="499" spans="2:11">
      <c r="B499" s="104"/>
      <c r="C499" s="114"/>
      <c r="D499" s="114"/>
      <c r="E499" s="114"/>
      <c r="F499" s="114"/>
      <c r="G499" s="114"/>
      <c r="H499" s="114"/>
      <c r="I499" s="105"/>
      <c r="J499" s="105"/>
      <c r="K499" s="114"/>
    </row>
    <row r="500" spans="2:11">
      <c r="B500" s="104"/>
      <c r="C500" s="114"/>
      <c r="D500" s="114"/>
      <c r="E500" s="114"/>
      <c r="F500" s="114"/>
      <c r="G500" s="114"/>
      <c r="H500" s="114"/>
      <c r="I500" s="105"/>
      <c r="J500" s="105"/>
      <c r="K500" s="114"/>
    </row>
    <row r="501" spans="2:11">
      <c r="B501" s="104"/>
      <c r="C501" s="114"/>
      <c r="D501" s="114"/>
      <c r="E501" s="114"/>
      <c r="F501" s="114"/>
      <c r="G501" s="114"/>
      <c r="H501" s="114"/>
      <c r="I501" s="105"/>
      <c r="J501" s="105"/>
      <c r="K501" s="114"/>
    </row>
    <row r="502" spans="2:11">
      <c r="B502" s="104"/>
      <c r="C502" s="114"/>
      <c r="D502" s="114"/>
      <c r="E502" s="114"/>
      <c r="F502" s="114"/>
      <c r="G502" s="114"/>
      <c r="H502" s="114"/>
      <c r="I502" s="105"/>
      <c r="J502" s="105"/>
      <c r="K502" s="114"/>
    </row>
    <row r="503" spans="2:11">
      <c r="B503" s="104"/>
      <c r="C503" s="114"/>
      <c r="D503" s="114"/>
      <c r="E503" s="114"/>
      <c r="F503" s="114"/>
      <c r="G503" s="114"/>
      <c r="H503" s="114"/>
      <c r="I503" s="105"/>
      <c r="J503" s="105"/>
      <c r="K503" s="114"/>
    </row>
    <row r="504" spans="2:11">
      <c r="B504" s="104"/>
      <c r="C504" s="114"/>
      <c r="D504" s="114"/>
      <c r="E504" s="114"/>
      <c r="F504" s="114"/>
      <c r="G504" s="114"/>
      <c r="H504" s="114"/>
      <c r="I504" s="105"/>
      <c r="J504" s="105"/>
      <c r="K504" s="114"/>
    </row>
    <row r="505" spans="2:11">
      <c r="B505" s="104"/>
      <c r="C505" s="114"/>
      <c r="D505" s="114"/>
      <c r="E505" s="114"/>
      <c r="F505" s="114"/>
      <c r="G505" s="114"/>
      <c r="H505" s="114"/>
      <c r="I505" s="105"/>
      <c r="J505" s="105"/>
      <c r="K505" s="114"/>
    </row>
    <row r="506" spans="2:11">
      <c r="B506" s="104"/>
      <c r="C506" s="114"/>
      <c r="D506" s="114"/>
      <c r="E506" s="114"/>
      <c r="F506" s="114"/>
      <c r="G506" s="114"/>
      <c r="H506" s="114"/>
      <c r="I506" s="105"/>
      <c r="J506" s="105"/>
      <c r="K506" s="114"/>
    </row>
    <row r="507" spans="2:11">
      <c r="B507" s="104"/>
      <c r="C507" s="114"/>
      <c r="D507" s="114"/>
      <c r="E507" s="114"/>
      <c r="F507" s="114"/>
      <c r="G507" s="114"/>
      <c r="H507" s="114"/>
      <c r="I507" s="105"/>
      <c r="J507" s="105"/>
      <c r="K507" s="114"/>
    </row>
    <row r="508" spans="2:11">
      <c r="B508" s="104"/>
      <c r="C508" s="114"/>
      <c r="D508" s="114"/>
      <c r="E508" s="114"/>
      <c r="F508" s="114"/>
      <c r="G508" s="114"/>
      <c r="H508" s="114"/>
      <c r="I508" s="105"/>
      <c r="J508" s="105"/>
      <c r="K508" s="114"/>
    </row>
    <row r="509" spans="2:11">
      <c r="B509" s="104"/>
      <c r="C509" s="114"/>
      <c r="D509" s="114"/>
      <c r="E509" s="114"/>
      <c r="F509" s="114"/>
      <c r="G509" s="114"/>
      <c r="H509" s="114"/>
      <c r="I509" s="105"/>
      <c r="J509" s="105"/>
      <c r="K509" s="114"/>
    </row>
    <row r="510" spans="2:11">
      <c r="B510" s="104"/>
      <c r="C510" s="114"/>
      <c r="D510" s="114"/>
      <c r="E510" s="114"/>
      <c r="F510" s="114"/>
      <c r="G510" s="114"/>
      <c r="H510" s="114"/>
      <c r="I510" s="105"/>
      <c r="J510" s="105"/>
      <c r="K510" s="114"/>
    </row>
    <row r="511" spans="2:11">
      <c r="B511" s="104"/>
      <c r="C511" s="114"/>
      <c r="D511" s="114"/>
      <c r="E511" s="114"/>
      <c r="F511" s="114"/>
      <c r="G511" s="114"/>
      <c r="H511" s="114"/>
      <c r="I511" s="105"/>
      <c r="J511" s="105"/>
      <c r="K511" s="114"/>
    </row>
    <row r="512" spans="2:11">
      <c r="B512" s="104"/>
      <c r="C512" s="114"/>
      <c r="D512" s="114"/>
      <c r="E512" s="114"/>
      <c r="F512" s="114"/>
      <c r="G512" s="114"/>
      <c r="H512" s="114"/>
      <c r="I512" s="105"/>
      <c r="J512" s="105"/>
      <c r="K512" s="114"/>
    </row>
    <row r="513" spans="2:11">
      <c r="B513" s="104"/>
      <c r="C513" s="114"/>
      <c r="D513" s="114"/>
      <c r="E513" s="114"/>
      <c r="F513" s="114"/>
      <c r="G513" s="114"/>
      <c r="H513" s="114"/>
      <c r="I513" s="105"/>
      <c r="J513" s="105"/>
      <c r="K513" s="114"/>
    </row>
    <row r="514" spans="2:11">
      <c r="B514" s="104"/>
      <c r="C514" s="114"/>
      <c r="D514" s="114"/>
      <c r="E514" s="114"/>
      <c r="F514" s="114"/>
      <c r="G514" s="114"/>
      <c r="H514" s="114"/>
      <c r="I514" s="105"/>
      <c r="J514" s="105"/>
      <c r="K514" s="114"/>
    </row>
    <row r="515" spans="2:11">
      <c r="B515" s="104"/>
      <c r="C515" s="114"/>
      <c r="D515" s="114"/>
      <c r="E515" s="114"/>
      <c r="F515" s="114"/>
      <c r="G515" s="114"/>
      <c r="H515" s="114"/>
      <c r="I515" s="105"/>
      <c r="J515" s="105"/>
      <c r="K515" s="114"/>
    </row>
    <row r="516" spans="2:11">
      <c r="B516" s="104"/>
      <c r="C516" s="114"/>
      <c r="D516" s="114"/>
      <c r="E516" s="114"/>
      <c r="F516" s="114"/>
      <c r="G516" s="114"/>
      <c r="H516" s="114"/>
      <c r="I516" s="105"/>
      <c r="J516" s="105"/>
      <c r="K516" s="114"/>
    </row>
    <row r="517" spans="2:11">
      <c r="B517" s="104"/>
      <c r="C517" s="114"/>
      <c r="D517" s="114"/>
      <c r="E517" s="114"/>
      <c r="F517" s="114"/>
      <c r="G517" s="114"/>
      <c r="H517" s="114"/>
      <c r="I517" s="105"/>
      <c r="J517" s="105"/>
      <c r="K517" s="114"/>
    </row>
    <row r="518" spans="2:11">
      <c r="B518" s="104"/>
      <c r="C518" s="114"/>
      <c r="D518" s="114"/>
      <c r="E518" s="114"/>
      <c r="F518" s="114"/>
      <c r="G518" s="114"/>
      <c r="H518" s="114"/>
      <c r="I518" s="105"/>
      <c r="J518" s="105"/>
      <c r="K518" s="114"/>
    </row>
    <row r="519" spans="2:11">
      <c r="B519" s="104"/>
      <c r="C519" s="114"/>
      <c r="D519" s="114"/>
      <c r="E519" s="114"/>
      <c r="F519" s="114"/>
      <c r="G519" s="114"/>
      <c r="H519" s="114"/>
      <c r="I519" s="105"/>
      <c r="J519" s="105"/>
      <c r="K519" s="114"/>
    </row>
    <row r="520" spans="2:11">
      <c r="B520" s="104"/>
      <c r="C520" s="114"/>
      <c r="D520" s="114"/>
      <c r="E520" s="114"/>
      <c r="F520" s="114"/>
      <c r="G520" s="114"/>
      <c r="H520" s="114"/>
      <c r="I520" s="105"/>
      <c r="J520" s="105"/>
      <c r="K520" s="114"/>
    </row>
    <row r="521" spans="2:11">
      <c r="B521" s="104"/>
      <c r="C521" s="114"/>
      <c r="D521" s="114"/>
      <c r="E521" s="114"/>
      <c r="F521" s="114"/>
      <c r="G521" s="114"/>
      <c r="H521" s="114"/>
      <c r="I521" s="105"/>
      <c r="J521" s="105"/>
      <c r="K521" s="114"/>
    </row>
    <row r="522" spans="2:11">
      <c r="B522" s="104"/>
      <c r="C522" s="114"/>
      <c r="D522" s="114"/>
      <c r="E522" s="114"/>
      <c r="F522" s="114"/>
      <c r="G522" s="114"/>
      <c r="H522" s="114"/>
      <c r="I522" s="105"/>
      <c r="J522" s="105"/>
      <c r="K522" s="114"/>
    </row>
    <row r="523" spans="2:11">
      <c r="B523" s="104"/>
      <c r="C523" s="114"/>
      <c r="D523" s="114"/>
      <c r="E523" s="114"/>
      <c r="F523" s="114"/>
      <c r="G523" s="114"/>
      <c r="H523" s="114"/>
      <c r="I523" s="105"/>
      <c r="J523" s="105"/>
      <c r="K523" s="114"/>
    </row>
    <row r="524" spans="2:11">
      <c r="B524" s="104"/>
      <c r="C524" s="114"/>
      <c r="D524" s="114"/>
      <c r="E524" s="114"/>
      <c r="F524" s="114"/>
      <c r="G524" s="114"/>
      <c r="H524" s="114"/>
      <c r="I524" s="105"/>
      <c r="J524" s="105"/>
      <c r="K524" s="114"/>
    </row>
    <row r="525" spans="2:11">
      <c r="B525" s="104"/>
      <c r="C525" s="114"/>
      <c r="D525" s="114"/>
      <c r="E525" s="114"/>
      <c r="F525" s="114"/>
      <c r="G525" s="114"/>
      <c r="H525" s="114"/>
      <c r="I525" s="105"/>
      <c r="J525" s="105"/>
      <c r="K525" s="114"/>
    </row>
    <row r="526" spans="2:11">
      <c r="B526" s="104"/>
      <c r="C526" s="114"/>
      <c r="D526" s="114"/>
      <c r="E526" s="114"/>
      <c r="F526" s="114"/>
      <c r="G526" s="114"/>
      <c r="H526" s="114"/>
      <c r="I526" s="105"/>
      <c r="J526" s="105"/>
      <c r="K526" s="114"/>
    </row>
    <row r="527" spans="2:11">
      <c r="B527" s="104"/>
      <c r="C527" s="114"/>
      <c r="D527" s="114"/>
      <c r="E527" s="114"/>
      <c r="F527" s="114"/>
      <c r="G527" s="114"/>
      <c r="H527" s="114"/>
      <c r="I527" s="105"/>
      <c r="J527" s="105"/>
      <c r="K527" s="114"/>
    </row>
    <row r="528" spans="2:11">
      <c r="B528" s="104"/>
      <c r="C528" s="114"/>
      <c r="D528" s="114"/>
      <c r="E528" s="114"/>
      <c r="F528" s="114"/>
      <c r="G528" s="114"/>
      <c r="H528" s="114"/>
      <c r="I528" s="105"/>
      <c r="J528" s="105"/>
      <c r="K528" s="114"/>
    </row>
    <row r="529" spans="2:11">
      <c r="B529" s="104"/>
      <c r="C529" s="114"/>
      <c r="D529" s="114"/>
      <c r="E529" s="114"/>
      <c r="F529" s="114"/>
      <c r="G529" s="114"/>
      <c r="H529" s="114"/>
      <c r="I529" s="105"/>
      <c r="J529" s="105"/>
      <c r="K529" s="114"/>
    </row>
    <row r="530" spans="2:11">
      <c r="B530" s="104"/>
      <c r="C530" s="114"/>
      <c r="D530" s="114"/>
      <c r="E530" s="114"/>
      <c r="F530" s="114"/>
      <c r="G530" s="114"/>
      <c r="H530" s="114"/>
      <c r="I530" s="105"/>
      <c r="J530" s="105"/>
      <c r="K530" s="114"/>
    </row>
    <row r="531" spans="2:11">
      <c r="B531" s="104"/>
      <c r="C531" s="114"/>
      <c r="D531" s="114"/>
      <c r="E531" s="114"/>
      <c r="F531" s="114"/>
      <c r="G531" s="114"/>
      <c r="H531" s="114"/>
      <c r="I531" s="105"/>
      <c r="J531" s="105"/>
      <c r="K531" s="114"/>
    </row>
    <row r="532" spans="2:11">
      <c r="B532" s="104"/>
      <c r="C532" s="114"/>
      <c r="D532" s="114"/>
      <c r="E532" s="114"/>
      <c r="F532" s="114"/>
      <c r="G532" s="114"/>
      <c r="H532" s="114"/>
      <c r="I532" s="105"/>
      <c r="J532" s="105"/>
      <c r="K532" s="114"/>
    </row>
    <row r="533" spans="2:11">
      <c r="B533" s="104"/>
      <c r="C533" s="114"/>
      <c r="D533" s="114"/>
      <c r="E533" s="114"/>
      <c r="F533" s="114"/>
      <c r="G533" s="114"/>
      <c r="H533" s="114"/>
      <c r="I533" s="105"/>
      <c r="J533" s="105"/>
      <c r="K533" s="114"/>
    </row>
    <row r="534" spans="2:11">
      <c r="B534" s="104"/>
      <c r="C534" s="114"/>
      <c r="D534" s="114"/>
      <c r="E534" s="114"/>
      <c r="F534" s="114"/>
      <c r="G534" s="114"/>
      <c r="H534" s="114"/>
      <c r="I534" s="105"/>
      <c r="J534" s="105"/>
      <c r="K534" s="114"/>
    </row>
    <row r="535" spans="2:11">
      <c r="B535" s="104"/>
      <c r="C535" s="114"/>
      <c r="D535" s="114"/>
      <c r="E535" s="114"/>
      <c r="F535" s="114"/>
      <c r="G535" s="114"/>
      <c r="H535" s="114"/>
      <c r="I535" s="105"/>
      <c r="J535" s="105"/>
      <c r="K535" s="114"/>
    </row>
    <row r="536" spans="2:11">
      <c r="B536" s="104"/>
      <c r="C536" s="114"/>
      <c r="D536" s="114"/>
      <c r="E536" s="114"/>
      <c r="F536" s="114"/>
      <c r="G536" s="114"/>
      <c r="H536" s="114"/>
      <c r="I536" s="105"/>
      <c r="J536" s="105"/>
      <c r="K536" s="114"/>
    </row>
    <row r="537" spans="2:11">
      <c r="B537" s="104"/>
      <c r="C537" s="114"/>
      <c r="D537" s="114"/>
      <c r="E537" s="114"/>
      <c r="F537" s="114"/>
      <c r="G537" s="114"/>
      <c r="H537" s="114"/>
      <c r="I537" s="105"/>
      <c r="J537" s="105"/>
      <c r="K537" s="114"/>
    </row>
    <row r="538" spans="2:11">
      <c r="B538" s="104"/>
      <c r="C538" s="114"/>
      <c r="D538" s="114"/>
      <c r="E538" s="114"/>
      <c r="F538" s="114"/>
      <c r="G538" s="114"/>
      <c r="H538" s="114"/>
      <c r="I538" s="105"/>
      <c r="J538" s="105"/>
      <c r="K538" s="114"/>
    </row>
    <row r="539" spans="2:11">
      <c r="B539" s="104"/>
      <c r="C539" s="114"/>
      <c r="D539" s="114"/>
      <c r="E539" s="114"/>
      <c r="F539" s="114"/>
      <c r="G539" s="114"/>
      <c r="H539" s="114"/>
      <c r="I539" s="105"/>
      <c r="J539" s="105"/>
      <c r="K539" s="114"/>
    </row>
    <row r="540" spans="2:11">
      <c r="B540" s="104"/>
      <c r="C540" s="114"/>
      <c r="D540" s="114"/>
      <c r="E540" s="114"/>
      <c r="F540" s="114"/>
      <c r="G540" s="114"/>
      <c r="H540" s="114"/>
      <c r="I540" s="105"/>
      <c r="J540" s="105"/>
      <c r="K540" s="114"/>
    </row>
    <row r="541" spans="2:11">
      <c r="B541" s="104"/>
      <c r="C541" s="114"/>
      <c r="D541" s="114"/>
      <c r="E541" s="114"/>
      <c r="F541" s="114"/>
      <c r="G541" s="114"/>
      <c r="H541" s="114"/>
      <c r="I541" s="105"/>
      <c r="J541" s="105"/>
      <c r="K541" s="114"/>
    </row>
    <row r="542" spans="2:11">
      <c r="B542" s="104"/>
      <c r="C542" s="114"/>
      <c r="D542" s="114"/>
      <c r="E542" s="114"/>
      <c r="F542" s="114"/>
      <c r="G542" s="114"/>
      <c r="H542" s="114"/>
      <c r="I542" s="105"/>
      <c r="J542" s="105"/>
      <c r="K542" s="114"/>
    </row>
    <row r="543" spans="2:11">
      <c r="B543" s="104"/>
      <c r="C543" s="114"/>
      <c r="D543" s="114"/>
      <c r="E543" s="114"/>
      <c r="F543" s="114"/>
      <c r="G543" s="114"/>
      <c r="H543" s="114"/>
      <c r="I543" s="105"/>
      <c r="J543" s="105"/>
      <c r="K543" s="114"/>
    </row>
    <row r="544" spans="2:11">
      <c r="B544" s="104"/>
      <c r="C544" s="114"/>
      <c r="D544" s="114"/>
      <c r="E544" s="114"/>
      <c r="F544" s="114"/>
      <c r="G544" s="114"/>
      <c r="H544" s="114"/>
      <c r="I544" s="105"/>
      <c r="J544" s="105"/>
      <c r="K544" s="114"/>
    </row>
    <row r="545" spans="2:11">
      <c r="B545" s="104"/>
      <c r="C545" s="114"/>
      <c r="D545" s="114"/>
      <c r="E545" s="114"/>
      <c r="F545" s="114"/>
      <c r="G545" s="114"/>
      <c r="H545" s="114"/>
      <c r="I545" s="105"/>
      <c r="J545" s="105"/>
      <c r="K545" s="114"/>
    </row>
    <row r="546" spans="2:11">
      <c r="B546" s="104"/>
      <c r="C546" s="114"/>
      <c r="D546" s="114"/>
      <c r="E546" s="114"/>
      <c r="F546" s="114"/>
      <c r="G546" s="114"/>
      <c r="H546" s="114"/>
      <c r="I546" s="105"/>
      <c r="J546" s="105"/>
      <c r="K546" s="114"/>
    </row>
    <row r="547" spans="2:11">
      <c r="B547" s="104"/>
      <c r="C547" s="114"/>
      <c r="D547" s="114"/>
      <c r="E547" s="114"/>
      <c r="F547" s="114"/>
      <c r="G547" s="114"/>
      <c r="H547" s="114"/>
      <c r="I547" s="105"/>
      <c r="J547" s="105"/>
      <c r="K547" s="114"/>
    </row>
    <row r="548" spans="2:11">
      <c r="B548" s="104"/>
      <c r="C548" s="114"/>
      <c r="D548" s="114"/>
      <c r="E548" s="114"/>
      <c r="F548" s="114"/>
      <c r="G548" s="114"/>
      <c r="H548" s="114"/>
      <c r="I548" s="105"/>
      <c r="J548" s="105"/>
      <c r="K548" s="114"/>
    </row>
    <row r="549" spans="2:11">
      <c r="B549" s="104"/>
      <c r="C549" s="114"/>
      <c r="D549" s="114"/>
      <c r="E549" s="114"/>
      <c r="F549" s="114"/>
      <c r="G549" s="114"/>
      <c r="H549" s="114"/>
      <c r="I549" s="105"/>
      <c r="J549" s="105"/>
      <c r="K549" s="114"/>
    </row>
    <row r="550" spans="2:11">
      <c r="B550" s="104"/>
      <c r="C550" s="114"/>
      <c r="D550" s="114"/>
      <c r="E550" s="114"/>
      <c r="F550" s="114"/>
      <c r="G550" s="114"/>
      <c r="H550" s="114"/>
      <c r="I550" s="105"/>
      <c r="J550" s="105"/>
      <c r="K550" s="114"/>
    </row>
    <row r="551" spans="2:11">
      <c r="B551" s="104"/>
      <c r="C551" s="114"/>
      <c r="D551" s="114"/>
      <c r="E551" s="114"/>
      <c r="F551" s="114"/>
      <c r="G551" s="114"/>
      <c r="H551" s="114"/>
      <c r="I551" s="105"/>
      <c r="J551" s="105"/>
      <c r="K551" s="114"/>
    </row>
    <row r="552" spans="2:11">
      <c r="B552" s="104"/>
      <c r="C552" s="114"/>
      <c r="D552" s="114"/>
      <c r="E552" s="114"/>
      <c r="F552" s="114"/>
      <c r="G552" s="114"/>
      <c r="H552" s="114"/>
      <c r="I552" s="105"/>
      <c r="J552" s="105"/>
      <c r="K552" s="114"/>
    </row>
    <row r="553" spans="2:11">
      <c r="B553" s="104"/>
      <c r="C553" s="114"/>
      <c r="D553" s="114"/>
      <c r="E553" s="114"/>
      <c r="F553" s="114"/>
      <c r="G553" s="114"/>
      <c r="H553" s="114"/>
      <c r="I553" s="105"/>
      <c r="J553" s="105"/>
      <c r="K553" s="114"/>
    </row>
    <row r="554" spans="2:11">
      <c r="B554" s="104"/>
      <c r="C554" s="114"/>
      <c r="D554" s="114"/>
      <c r="E554" s="114"/>
      <c r="F554" s="114"/>
      <c r="G554" s="114"/>
      <c r="H554" s="114"/>
      <c r="I554" s="105"/>
      <c r="J554" s="105"/>
      <c r="K554" s="114"/>
    </row>
    <row r="555" spans="2:11">
      <c r="B555" s="104"/>
      <c r="C555" s="114"/>
      <c r="D555" s="114"/>
      <c r="E555" s="114"/>
      <c r="F555" s="114"/>
      <c r="G555" s="114"/>
      <c r="H555" s="114"/>
      <c r="I555" s="105"/>
      <c r="J555" s="105"/>
      <c r="K555" s="114"/>
    </row>
    <row r="556" spans="2:11">
      <c r="B556" s="104"/>
      <c r="C556" s="114"/>
      <c r="D556" s="114"/>
      <c r="E556" s="114"/>
      <c r="F556" s="114"/>
      <c r="G556" s="114"/>
      <c r="H556" s="114"/>
      <c r="I556" s="105"/>
      <c r="J556" s="105"/>
      <c r="K556" s="114"/>
    </row>
    <row r="557" spans="2:11">
      <c r="B557" s="104"/>
      <c r="C557" s="114"/>
      <c r="D557" s="114"/>
      <c r="E557" s="114"/>
      <c r="F557" s="114"/>
      <c r="G557" s="114"/>
      <c r="H557" s="114"/>
      <c r="I557" s="105"/>
      <c r="J557" s="105"/>
      <c r="K557" s="114"/>
    </row>
    <row r="558" spans="2:11">
      <c r="B558" s="104"/>
      <c r="C558" s="114"/>
      <c r="D558" s="114"/>
      <c r="E558" s="114"/>
      <c r="F558" s="114"/>
      <c r="G558" s="114"/>
      <c r="H558" s="114"/>
      <c r="I558" s="105"/>
      <c r="J558" s="105"/>
      <c r="K558" s="114"/>
    </row>
    <row r="559" spans="2:11">
      <c r="B559" s="104"/>
      <c r="C559" s="114"/>
      <c r="D559" s="114"/>
      <c r="E559" s="114"/>
      <c r="F559" s="114"/>
      <c r="G559" s="114"/>
      <c r="H559" s="114"/>
      <c r="I559" s="105"/>
      <c r="J559" s="105"/>
      <c r="K559" s="114"/>
    </row>
    <row r="560" spans="2:11">
      <c r="B560" s="104"/>
      <c r="C560" s="114"/>
      <c r="D560" s="114"/>
      <c r="E560" s="114"/>
      <c r="F560" s="114"/>
      <c r="G560" s="114"/>
      <c r="H560" s="114"/>
      <c r="I560" s="105"/>
      <c r="J560" s="105"/>
      <c r="K560" s="114"/>
    </row>
    <row r="561" spans="2:11">
      <c r="B561" s="104"/>
      <c r="C561" s="114"/>
      <c r="D561" s="114"/>
      <c r="E561" s="114"/>
      <c r="F561" s="114"/>
      <c r="G561" s="114"/>
      <c r="H561" s="114"/>
      <c r="I561" s="105"/>
      <c r="J561" s="105"/>
      <c r="K561" s="114"/>
    </row>
    <row r="562" spans="2:11">
      <c r="B562" s="104"/>
      <c r="C562" s="114"/>
      <c r="D562" s="114"/>
      <c r="E562" s="114"/>
      <c r="F562" s="114"/>
      <c r="G562" s="114"/>
      <c r="H562" s="114"/>
      <c r="I562" s="105"/>
      <c r="J562" s="105"/>
      <c r="K562" s="114"/>
    </row>
    <row r="563" spans="2:11">
      <c r="B563" s="104"/>
      <c r="C563" s="114"/>
      <c r="D563" s="114"/>
      <c r="E563" s="114"/>
      <c r="F563" s="114"/>
      <c r="G563" s="114"/>
      <c r="H563" s="114"/>
      <c r="I563" s="105"/>
      <c r="J563" s="105"/>
      <c r="K563" s="114"/>
    </row>
    <row r="564" spans="2:11">
      <c r="B564" s="104"/>
      <c r="C564" s="114"/>
      <c r="D564" s="114"/>
      <c r="E564" s="114"/>
      <c r="F564" s="114"/>
      <c r="G564" s="114"/>
      <c r="H564" s="114"/>
      <c r="I564" s="105"/>
      <c r="J564" s="105"/>
      <c r="K564" s="11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125</v>
      </c>
      <c r="C1" s="67" t="s" vm="1">
        <v>200</v>
      </c>
    </row>
    <row r="2" spans="2:35">
      <c r="B2" s="46" t="s">
        <v>124</v>
      </c>
      <c r="C2" s="67" t="s">
        <v>201</v>
      </c>
    </row>
    <row r="3" spans="2:35">
      <c r="B3" s="46" t="s">
        <v>126</v>
      </c>
      <c r="C3" s="67" t="s">
        <v>202</v>
      </c>
      <c r="E3" s="2"/>
    </row>
    <row r="4" spans="2:35">
      <c r="B4" s="46" t="s">
        <v>127</v>
      </c>
      <c r="C4" s="67">
        <v>12147</v>
      </c>
    </row>
    <row r="6" spans="2:35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35" ht="26.25" customHeight="1">
      <c r="B7" s="125" t="s">
        <v>77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35" s="3" customFormat="1" ht="47.25">
      <c r="B8" s="21" t="s">
        <v>96</v>
      </c>
      <c r="C8" s="29" t="s">
        <v>35</v>
      </c>
      <c r="D8" s="12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178</v>
      </c>
      <c r="M8" s="29" t="s">
        <v>177</v>
      </c>
      <c r="N8" s="29" t="s">
        <v>46</v>
      </c>
      <c r="O8" s="29" t="s">
        <v>45</v>
      </c>
      <c r="P8" s="29" t="s">
        <v>128</v>
      </c>
      <c r="Q8" s="30" t="s">
        <v>130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185</v>
      </c>
      <c r="M9" s="31"/>
      <c r="N9" s="31" t="s">
        <v>181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35" s="4" customFormat="1" ht="18" customHeight="1">
      <c r="B11" s="108" t="s">
        <v>1849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9">
        <v>0</v>
      </c>
      <c r="O11" s="68"/>
      <c r="P11" s="110">
        <v>0</v>
      </c>
      <c r="Q11" s="110">
        <v>0</v>
      </c>
      <c r="AI11" s="1"/>
    </row>
    <row r="12" spans="2:35" ht="21.75" customHeight="1">
      <c r="B12" s="112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2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2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2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9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200</v>
      </c>
    </row>
    <row r="2" spans="2:16">
      <c r="B2" s="46" t="s">
        <v>124</v>
      </c>
      <c r="C2" s="67" t="s">
        <v>201</v>
      </c>
    </row>
    <row r="3" spans="2:16">
      <c r="B3" s="46" t="s">
        <v>126</v>
      </c>
      <c r="C3" s="67" t="s">
        <v>202</v>
      </c>
    </row>
    <row r="4" spans="2:16">
      <c r="B4" s="46" t="s">
        <v>127</v>
      </c>
      <c r="C4" s="67">
        <v>12147</v>
      </c>
    </row>
    <row r="6" spans="2:16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ht="26.25" customHeight="1">
      <c r="B7" s="125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6" s="3" customFormat="1" ht="78.75">
      <c r="B8" s="21" t="s">
        <v>96</v>
      </c>
      <c r="C8" s="29" t="s">
        <v>35</v>
      </c>
      <c r="D8" s="29" t="s">
        <v>14</v>
      </c>
      <c r="E8" s="29" t="s">
        <v>50</v>
      </c>
      <c r="F8" s="29" t="s">
        <v>84</v>
      </c>
      <c r="G8" s="29" t="s">
        <v>17</v>
      </c>
      <c r="H8" s="29" t="s">
        <v>83</v>
      </c>
      <c r="I8" s="29" t="s">
        <v>16</v>
      </c>
      <c r="J8" s="29" t="s">
        <v>18</v>
      </c>
      <c r="K8" s="29" t="s">
        <v>178</v>
      </c>
      <c r="L8" s="29" t="s">
        <v>177</v>
      </c>
      <c r="M8" s="29" t="s">
        <v>91</v>
      </c>
      <c r="N8" s="29" t="s">
        <v>45</v>
      </c>
      <c r="O8" s="29" t="s">
        <v>128</v>
      </c>
      <c r="P8" s="30" t="s">
        <v>130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185</v>
      </c>
      <c r="L9" s="31"/>
      <c r="M9" s="31" t="s">
        <v>181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23</v>
      </c>
      <c r="C11" s="86"/>
      <c r="D11" s="86"/>
      <c r="E11" s="86"/>
      <c r="F11" s="86"/>
      <c r="G11" s="87">
        <v>6.6370761644374188</v>
      </c>
      <c r="H11" s="86"/>
      <c r="I11" s="86"/>
      <c r="J11" s="91">
        <v>4.8509135257983421E-2</v>
      </c>
      <c r="K11" s="87"/>
      <c r="L11" s="88"/>
      <c r="M11" s="87">
        <v>20421.294512839999</v>
      </c>
      <c r="N11" s="86"/>
      <c r="O11" s="89">
        <f>IFERROR(M11/$M$11,0)</f>
        <v>1</v>
      </c>
      <c r="P11" s="89">
        <f>M11/'סכום נכסי הקרן'!$C$42</f>
        <v>0.6042934606117264</v>
      </c>
    </row>
    <row r="12" spans="2:16" ht="21.75" customHeight="1">
      <c r="B12" s="85" t="s">
        <v>173</v>
      </c>
      <c r="C12" s="72"/>
      <c r="D12" s="72"/>
      <c r="E12" s="72"/>
      <c r="F12" s="72"/>
      <c r="G12" s="80">
        <v>6.6370761644374179</v>
      </c>
      <c r="H12" s="72"/>
      <c r="I12" s="72"/>
      <c r="J12" s="81">
        <v>4.8509135257983414E-2</v>
      </c>
      <c r="K12" s="80"/>
      <c r="L12" s="82"/>
      <c r="M12" s="80">
        <f>M13+M17</f>
        <v>20421.294512840002</v>
      </c>
      <c r="N12" s="72"/>
      <c r="O12" s="83">
        <f t="shared" ref="O12:O77" si="0">IFERROR(M12/$M$11,0)</f>
        <v>1.0000000000000002</v>
      </c>
      <c r="P12" s="83">
        <f>M12/'סכום נכסי הקרן'!$C$42</f>
        <v>0.60429346061172651</v>
      </c>
    </row>
    <row r="13" spans="2:16" ht="21.75" customHeight="1">
      <c r="B13" s="95" t="s">
        <v>1860</v>
      </c>
      <c r="C13" s="72"/>
      <c r="D13" s="72"/>
      <c r="E13" s="72"/>
      <c r="F13" s="72"/>
      <c r="G13" s="80">
        <v>4.88</v>
      </c>
      <c r="H13" s="72"/>
      <c r="I13" s="72"/>
      <c r="J13" s="94">
        <v>5.1400000000096188E-2</v>
      </c>
      <c r="K13" s="80"/>
      <c r="L13" s="82"/>
      <c r="M13" s="80">
        <f>M14+M15</f>
        <v>81.049700109000014</v>
      </c>
      <c r="N13" s="72"/>
      <c r="O13" s="83">
        <f t="shared" ref="O13" si="1">IFERROR(M13/$M$11,0)</f>
        <v>3.9688816033694426E-3</v>
      </c>
      <c r="P13" s="83">
        <f>M13/'סכום נכסי הקרן'!$C$42</f>
        <v>2.3983691988583378E-3</v>
      </c>
    </row>
    <row r="14" spans="2:16">
      <c r="B14" s="73" t="s">
        <v>1046</v>
      </c>
      <c r="C14" s="69">
        <v>9444</v>
      </c>
      <c r="D14" s="69" t="s">
        <v>1047</v>
      </c>
      <c r="E14" s="69"/>
      <c r="F14" s="92">
        <v>44958</v>
      </c>
      <c r="G14" s="76">
        <v>4.8400000000042755</v>
      </c>
      <c r="H14" s="74" t="s">
        <v>112</v>
      </c>
      <c r="I14" s="77">
        <v>5.1500000000000004E-2</v>
      </c>
      <c r="J14" s="77">
        <v>5.1400000000096188E-2</v>
      </c>
      <c r="K14" s="76">
        <v>73650.513347999993</v>
      </c>
      <c r="L14" s="78">
        <v>101.62252752856402</v>
      </c>
      <c r="M14" s="76">
        <v>74.845513202000006</v>
      </c>
      <c r="N14" s="69"/>
      <c r="O14" s="79">
        <f>IFERROR(M14/$M$11,0)</f>
        <v>3.665071925530504E-3</v>
      </c>
      <c r="P14" s="79">
        <f>M14/'סכום נכסי הקרן'!$C$42</f>
        <v>2.2147789972697118E-3</v>
      </c>
    </row>
    <row r="15" spans="2:16">
      <c r="B15" s="73" t="s">
        <v>1048</v>
      </c>
      <c r="C15" s="69">
        <v>9499</v>
      </c>
      <c r="D15" s="69" t="s">
        <v>1047</v>
      </c>
      <c r="E15" s="69"/>
      <c r="F15" s="92">
        <v>44986</v>
      </c>
      <c r="G15" s="76">
        <v>4.9199999996067163</v>
      </c>
      <c r="H15" s="74" t="s">
        <v>112</v>
      </c>
      <c r="I15" s="77">
        <v>5.1500000000000004E-2</v>
      </c>
      <c r="J15" s="77">
        <v>5.139999999680861E-2</v>
      </c>
      <c r="K15" s="76">
        <v>6147.7488720000001</v>
      </c>
      <c r="L15" s="78">
        <v>100.91802765817336</v>
      </c>
      <c r="M15" s="76">
        <v>6.2041869070000004</v>
      </c>
      <c r="N15" s="69"/>
      <c r="O15" s="79">
        <f>IFERROR(M15/$M$11,0)</f>
        <v>3.038096778389384E-4</v>
      </c>
      <c r="P15" s="79">
        <f>M15/'סכום נכסי הקרן'!$C$42</f>
        <v>1.8359020158862581E-4</v>
      </c>
    </row>
    <row r="16" spans="2:16" ht="21.75" customHeight="1">
      <c r="B16" s="85"/>
      <c r="C16" s="72"/>
      <c r="D16" s="72"/>
      <c r="E16" s="72"/>
      <c r="F16" s="72"/>
      <c r="G16" s="80"/>
      <c r="H16" s="72"/>
      <c r="I16" s="72"/>
      <c r="J16" s="81"/>
      <c r="K16" s="80"/>
      <c r="L16" s="82"/>
      <c r="M16" s="80"/>
      <c r="N16" s="72"/>
      <c r="O16" s="83"/>
      <c r="P16" s="83"/>
    </row>
    <row r="17" spans="2:16">
      <c r="B17" s="71" t="s">
        <v>51</v>
      </c>
      <c r="C17" s="72"/>
      <c r="D17" s="72"/>
      <c r="E17" s="72"/>
      <c r="F17" s="72"/>
      <c r="G17" s="80">
        <f>AVERAGE(G18:G158)</f>
        <v>5.7192907796541768</v>
      </c>
      <c r="H17" s="72"/>
      <c r="I17" s="72"/>
      <c r="J17" s="96">
        <f>AVERAGE(J18:J158)</f>
        <v>4.8474468083167188E-2</v>
      </c>
      <c r="K17" s="80"/>
      <c r="L17" s="82"/>
      <c r="M17" s="80">
        <f>SUM(M18:M158)</f>
        <v>20340.244812731002</v>
      </c>
      <c r="N17" s="72"/>
      <c r="O17" s="83">
        <f t="shared" si="0"/>
        <v>0.99603111839663072</v>
      </c>
      <c r="P17" s="83">
        <f>M17/'סכום נכסי הקרן'!$C$42</f>
        <v>0.60189509141286823</v>
      </c>
    </row>
    <row r="18" spans="2:16">
      <c r="B18" s="73" t="s">
        <v>1049</v>
      </c>
      <c r="C18" s="69" t="s">
        <v>1050</v>
      </c>
      <c r="D18" s="69" t="s">
        <v>1047</v>
      </c>
      <c r="E18" s="69"/>
      <c r="F18" s="92">
        <v>39845</v>
      </c>
      <c r="G18" s="76">
        <v>0.8300000000733716</v>
      </c>
      <c r="H18" s="74" t="s">
        <v>112</v>
      </c>
      <c r="I18" s="77">
        <v>4.8000000000000001E-2</v>
      </c>
      <c r="J18" s="77">
        <v>4.8100000001059809E-2</v>
      </c>
      <c r="K18" s="76">
        <v>1984.3321800000003</v>
      </c>
      <c r="L18" s="78">
        <v>123.631652</v>
      </c>
      <c r="M18" s="76">
        <v>2.453262654</v>
      </c>
      <c r="N18" s="69"/>
      <c r="O18" s="79">
        <f t="shared" si="0"/>
        <v>1.2013257300889999E-4</v>
      </c>
      <c r="P18" s="79">
        <f>M18/'סכום נכסי הקרן'!$C$42</f>
        <v>7.2595328275739063E-5</v>
      </c>
    </row>
    <row r="19" spans="2:16">
      <c r="B19" s="73" t="s">
        <v>1051</v>
      </c>
      <c r="C19" s="69" t="s">
        <v>1052</v>
      </c>
      <c r="D19" s="69" t="s">
        <v>1047</v>
      </c>
      <c r="E19" s="69"/>
      <c r="F19" s="92">
        <v>39873</v>
      </c>
      <c r="G19" s="76">
        <v>0.91000000000454029</v>
      </c>
      <c r="H19" s="74" t="s">
        <v>112</v>
      </c>
      <c r="I19" s="77">
        <v>4.8000000000000001E-2</v>
      </c>
      <c r="J19" s="77">
        <v>4.8300000000147281E-2</v>
      </c>
      <c r="K19" s="76">
        <v>72938.429220000005</v>
      </c>
      <c r="L19" s="78">
        <v>123.800467</v>
      </c>
      <c r="M19" s="76">
        <v>90.298115749000019</v>
      </c>
      <c r="N19" s="69"/>
      <c r="O19" s="79">
        <f t="shared" si="0"/>
        <v>4.4217625720164109E-3</v>
      </c>
      <c r="P19" s="79">
        <f>M19/'סכום נכסי הקרן'!$C$42</f>
        <v>2.6720422066472053E-3</v>
      </c>
    </row>
    <row r="20" spans="2:16">
      <c r="B20" s="73" t="s">
        <v>1053</v>
      </c>
      <c r="C20" s="69" t="s">
        <v>1054</v>
      </c>
      <c r="D20" s="69" t="s">
        <v>1047</v>
      </c>
      <c r="E20" s="69"/>
      <c r="F20" s="92">
        <v>39934</v>
      </c>
      <c r="G20" s="76">
        <v>1.04999999999649</v>
      </c>
      <c r="H20" s="74" t="s">
        <v>112</v>
      </c>
      <c r="I20" s="77">
        <v>4.8000000000000001E-2</v>
      </c>
      <c r="J20" s="77">
        <v>4.839999999991175E-2</v>
      </c>
      <c r="K20" s="76">
        <v>79594.140360000005</v>
      </c>
      <c r="L20" s="78">
        <v>125.274663</v>
      </c>
      <c r="M20" s="76">
        <v>99.711291207000002</v>
      </c>
      <c r="N20" s="69"/>
      <c r="O20" s="79">
        <f t="shared" si="0"/>
        <v>4.8827115805173855E-3</v>
      </c>
      <c r="P20" s="79">
        <f>M20/'סכום נכסי הקרן'!$C$42</f>
        <v>2.9505906781598034E-3</v>
      </c>
    </row>
    <row r="21" spans="2:16">
      <c r="B21" s="73" t="s">
        <v>1055</v>
      </c>
      <c r="C21" s="69" t="s">
        <v>1056</v>
      </c>
      <c r="D21" s="69" t="s">
        <v>1047</v>
      </c>
      <c r="E21" s="69"/>
      <c r="F21" s="92">
        <v>40148</v>
      </c>
      <c r="G21" s="76">
        <v>1.5999999999968642</v>
      </c>
      <c r="H21" s="74" t="s">
        <v>112</v>
      </c>
      <c r="I21" s="77">
        <v>4.8000000000000001E-2</v>
      </c>
      <c r="J21" s="77">
        <v>4.8399999999971778E-2</v>
      </c>
      <c r="K21" s="76">
        <v>106061.049204</v>
      </c>
      <c r="L21" s="78">
        <v>120.259823</v>
      </c>
      <c r="M21" s="76">
        <v>127.54883042899999</v>
      </c>
      <c r="N21" s="69"/>
      <c r="O21" s="79">
        <f t="shared" si="0"/>
        <v>6.2458739013240804E-3</v>
      </c>
      <c r="P21" s="79">
        <f>M21/'סכום נכסי הקרן'!$C$42</f>
        <v>3.774340754375593E-3</v>
      </c>
    </row>
    <row r="22" spans="2:16">
      <c r="B22" s="73" t="s">
        <v>1057</v>
      </c>
      <c r="C22" s="69" t="s">
        <v>1058</v>
      </c>
      <c r="D22" s="69" t="s">
        <v>1047</v>
      </c>
      <c r="E22" s="69"/>
      <c r="F22" s="92">
        <v>40269</v>
      </c>
      <c r="G22" s="76">
        <v>1.8899999999977508</v>
      </c>
      <c r="H22" s="74" t="s">
        <v>112</v>
      </c>
      <c r="I22" s="77">
        <v>4.8000000000000001E-2</v>
      </c>
      <c r="J22" s="77">
        <v>4.8499999999901185E-2</v>
      </c>
      <c r="K22" s="76">
        <v>120252.537864</v>
      </c>
      <c r="L22" s="78">
        <v>122.027288</v>
      </c>
      <c r="M22" s="76">
        <v>146.74091059700001</v>
      </c>
      <c r="N22" s="69"/>
      <c r="O22" s="79">
        <f t="shared" si="0"/>
        <v>7.1856811283308149E-3</v>
      </c>
      <c r="P22" s="79">
        <f>M22/'סכום נכסי הקרן'!$C$42</f>
        <v>4.3422601158914038E-3</v>
      </c>
    </row>
    <row r="23" spans="2:16">
      <c r="B23" s="73" t="s">
        <v>1059</v>
      </c>
      <c r="C23" s="69" t="s">
        <v>1060</v>
      </c>
      <c r="D23" s="69" t="s">
        <v>1047</v>
      </c>
      <c r="E23" s="69"/>
      <c r="F23" s="92">
        <v>40391</v>
      </c>
      <c r="G23" s="76">
        <v>2.2299999999886162</v>
      </c>
      <c r="H23" s="74" t="s">
        <v>112</v>
      </c>
      <c r="I23" s="77">
        <v>4.8000000000000001E-2</v>
      </c>
      <c r="J23" s="77">
        <v>4.8499999999838138E-2</v>
      </c>
      <c r="K23" s="76">
        <v>81015.631607999996</v>
      </c>
      <c r="L23" s="78">
        <v>118.18583099999999</v>
      </c>
      <c r="M23" s="76">
        <v>95.748997282999994</v>
      </c>
      <c r="N23" s="69"/>
      <c r="O23" s="79">
        <f t="shared" si="0"/>
        <v>4.6886840216126989E-3</v>
      </c>
      <c r="P23" s="79">
        <f>M23/'סכום נכסי הקרן'!$C$42</f>
        <v>2.8333410931352448E-3</v>
      </c>
    </row>
    <row r="24" spans="2:16">
      <c r="B24" s="73" t="s">
        <v>1061</v>
      </c>
      <c r="C24" s="69" t="s">
        <v>1062</v>
      </c>
      <c r="D24" s="69" t="s">
        <v>1047</v>
      </c>
      <c r="E24" s="69"/>
      <c r="F24" s="92">
        <v>40452</v>
      </c>
      <c r="G24" s="76">
        <v>2.3399999999970249</v>
      </c>
      <c r="H24" s="74" t="s">
        <v>112</v>
      </c>
      <c r="I24" s="77">
        <v>4.8000000000000001E-2</v>
      </c>
      <c r="J24" s="77">
        <v>4.8499999999886467E-2</v>
      </c>
      <c r="K24" s="76">
        <v>107392.19143200001</v>
      </c>
      <c r="L24" s="78">
        <v>118.930143</v>
      </c>
      <c r="M24" s="76">
        <v>127.72168685699999</v>
      </c>
      <c r="N24" s="69"/>
      <c r="O24" s="79">
        <f t="shared" si="0"/>
        <v>6.2543384199612957E-3</v>
      </c>
      <c r="P24" s="79">
        <f>M24/'סכום נכסי הקרן'!$C$42</f>
        <v>3.7794558076352886E-3</v>
      </c>
    </row>
    <row r="25" spans="2:16">
      <c r="B25" s="73" t="s">
        <v>1063</v>
      </c>
      <c r="C25" s="69" t="s">
        <v>1064</v>
      </c>
      <c r="D25" s="69" t="s">
        <v>1047</v>
      </c>
      <c r="E25" s="69"/>
      <c r="F25" s="92">
        <v>39569</v>
      </c>
      <c r="G25" s="76">
        <v>8.9999999998158581E-2</v>
      </c>
      <c r="H25" s="74" t="s">
        <v>112</v>
      </c>
      <c r="I25" s="77">
        <v>4.8000000000000001E-2</v>
      </c>
      <c r="J25" s="77">
        <v>4.7699999999842452E-2</v>
      </c>
      <c r="K25" s="76">
        <v>75343.051655999996</v>
      </c>
      <c r="L25" s="78">
        <v>129.74093099999999</v>
      </c>
      <c r="M25" s="76">
        <v>97.750776701999996</v>
      </c>
      <c r="N25" s="69"/>
      <c r="O25" s="79">
        <f t="shared" si="0"/>
        <v>4.7867081413736365E-3</v>
      </c>
      <c r="P25" s="79">
        <f>M25/'סכום נכסי הקרן'!$C$42</f>
        <v>2.8925764276890001E-3</v>
      </c>
    </row>
    <row r="26" spans="2:16">
      <c r="B26" s="73" t="s">
        <v>1065</v>
      </c>
      <c r="C26" s="69" t="s">
        <v>1066</v>
      </c>
      <c r="D26" s="69" t="s">
        <v>1047</v>
      </c>
      <c r="E26" s="69"/>
      <c r="F26" s="92">
        <v>39661</v>
      </c>
      <c r="G26" s="76">
        <v>0.34000000002285174</v>
      </c>
      <c r="H26" s="74" t="s">
        <v>112</v>
      </c>
      <c r="I26" s="77">
        <v>4.8000000000000001E-2</v>
      </c>
      <c r="J26" s="77">
        <v>4.8099999999485832E-2</v>
      </c>
      <c r="K26" s="76">
        <v>13958.588964</v>
      </c>
      <c r="L26" s="78">
        <v>125.400128</v>
      </c>
      <c r="M26" s="76">
        <v>17.50408839</v>
      </c>
      <c r="N26" s="69"/>
      <c r="O26" s="79">
        <f t="shared" si="0"/>
        <v>8.5714881488018347E-4</v>
      </c>
      <c r="P26" s="79">
        <f>M26/'סכום נכסי הקרן'!$C$42</f>
        <v>5.1796942360318623E-4</v>
      </c>
    </row>
    <row r="27" spans="2:16">
      <c r="B27" s="73" t="s">
        <v>1067</v>
      </c>
      <c r="C27" s="69" t="s">
        <v>1068</v>
      </c>
      <c r="D27" s="69" t="s">
        <v>1047</v>
      </c>
      <c r="E27" s="69"/>
      <c r="F27" s="92">
        <v>39692</v>
      </c>
      <c r="G27" s="76">
        <v>0.42000000000436855</v>
      </c>
      <c r="H27" s="74" t="s">
        <v>112</v>
      </c>
      <c r="I27" s="77">
        <v>4.8000000000000001E-2</v>
      </c>
      <c r="J27" s="77">
        <v>4.8000000000109219E-2</v>
      </c>
      <c r="K27" s="76">
        <v>44486.518944000003</v>
      </c>
      <c r="L27" s="78">
        <v>123.492559</v>
      </c>
      <c r="M27" s="76">
        <v>54.937540628000001</v>
      </c>
      <c r="N27" s="69"/>
      <c r="O27" s="79">
        <f t="shared" si="0"/>
        <v>2.6902085268618856E-3</v>
      </c>
      <c r="P27" s="79">
        <f>M27/'סכום נכסי הקרן'!$C$42</f>
        <v>1.6256754204645434E-3</v>
      </c>
    </row>
    <row r="28" spans="2:16">
      <c r="B28" s="73" t="s">
        <v>1069</v>
      </c>
      <c r="C28" s="69" t="s">
        <v>1070</v>
      </c>
      <c r="D28" s="69" t="s">
        <v>1047</v>
      </c>
      <c r="E28" s="69"/>
      <c r="F28" s="92">
        <v>40909</v>
      </c>
      <c r="G28" s="76">
        <v>3.4400000000133382</v>
      </c>
      <c r="H28" s="74" t="s">
        <v>112</v>
      </c>
      <c r="I28" s="77">
        <v>4.8000000000000001E-2</v>
      </c>
      <c r="J28" s="77">
        <v>4.8500000000160977E-2</v>
      </c>
      <c r="K28" s="76">
        <v>76370.353476000004</v>
      </c>
      <c r="L28" s="78">
        <v>113.87719</v>
      </c>
      <c r="M28" s="76">
        <v>86.968412835999999</v>
      </c>
      <c r="N28" s="69"/>
      <c r="O28" s="79">
        <f t="shared" si="0"/>
        <v>4.2587120410666496E-3</v>
      </c>
      <c r="P28" s="79">
        <f>M28/'סכום נכסי הקרן'!$C$42</f>
        <v>2.5735118370449946E-3</v>
      </c>
    </row>
    <row r="29" spans="2:16">
      <c r="B29" s="73" t="s">
        <v>1071</v>
      </c>
      <c r="C29" s="69">
        <v>8790</v>
      </c>
      <c r="D29" s="69" t="s">
        <v>1047</v>
      </c>
      <c r="E29" s="69"/>
      <c r="F29" s="92">
        <v>41030</v>
      </c>
      <c r="G29" s="76">
        <v>3.6899999999894826</v>
      </c>
      <c r="H29" s="74" t="s">
        <v>112</v>
      </c>
      <c r="I29" s="77">
        <v>4.8000000000000001E-2</v>
      </c>
      <c r="J29" s="77">
        <v>4.8599999999885721E-2</v>
      </c>
      <c r="K29" s="76">
        <v>105633.397176</v>
      </c>
      <c r="L29" s="78">
        <v>114.312917</v>
      </c>
      <c r="M29" s="76">
        <v>120.752617883</v>
      </c>
      <c r="N29" s="69"/>
      <c r="O29" s="79">
        <f t="shared" si="0"/>
        <v>5.913073620630472E-3</v>
      </c>
      <c r="P29" s="79">
        <f>M29/'סכום נכסי הקרן'!$C$42</f>
        <v>3.5732317210626988E-3</v>
      </c>
    </row>
    <row r="30" spans="2:16">
      <c r="B30" s="73" t="s">
        <v>1072</v>
      </c>
      <c r="C30" s="69" t="s">
        <v>1073</v>
      </c>
      <c r="D30" s="69" t="s">
        <v>1047</v>
      </c>
      <c r="E30" s="69"/>
      <c r="F30" s="92">
        <v>41091</v>
      </c>
      <c r="G30" s="76">
        <v>3.85</v>
      </c>
      <c r="H30" s="74" t="s">
        <v>112</v>
      </c>
      <c r="I30" s="77">
        <v>4.8000000000000001E-2</v>
      </c>
      <c r="J30" s="77">
        <v>4.8600000000226649E-2</v>
      </c>
      <c r="K30" s="76">
        <v>15695.967156000001</v>
      </c>
      <c r="L30" s="78">
        <v>112.44041199999999</v>
      </c>
      <c r="M30" s="76">
        <v>17.64861016</v>
      </c>
      <c r="N30" s="69"/>
      <c r="O30" s="79">
        <f t="shared" si="0"/>
        <v>8.6422582803961532E-4</v>
      </c>
      <c r="P30" s="79">
        <f>M30/'סכום נכסי הקרן'!$C$42</f>
        <v>5.2224601637609392E-4</v>
      </c>
    </row>
    <row r="31" spans="2:16">
      <c r="B31" s="73" t="s">
        <v>1074</v>
      </c>
      <c r="C31" s="69" t="s">
        <v>1075</v>
      </c>
      <c r="D31" s="69" t="s">
        <v>1047</v>
      </c>
      <c r="E31" s="69"/>
      <c r="F31" s="92">
        <v>41122</v>
      </c>
      <c r="G31" s="76">
        <v>3.9400000000173026</v>
      </c>
      <c r="H31" s="74" t="s">
        <v>112</v>
      </c>
      <c r="I31" s="77">
        <v>4.8000000000000001E-2</v>
      </c>
      <c r="J31" s="77">
        <v>4.8500000000167728E-2</v>
      </c>
      <c r="K31" s="76">
        <v>50418.768672000006</v>
      </c>
      <c r="L31" s="78">
        <v>112.34227300000001</v>
      </c>
      <c r="M31" s="76">
        <v>56.641590732999987</v>
      </c>
      <c r="N31" s="69"/>
      <c r="O31" s="79">
        <f t="shared" si="0"/>
        <v>2.7736532910480421E-3</v>
      </c>
      <c r="P31" s="79">
        <f>M31/'סכום נכסי הקרן'!$C$42</f>
        <v>1.6761005457845255E-3</v>
      </c>
    </row>
    <row r="32" spans="2:16">
      <c r="B32" s="73" t="s">
        <v>1076</v>
      </c>
      <c r="C32" s="69" t="s">
        <v>1077</v>
      </c>
      <c r="D32" s="69" t="s">
        <v>1047</v>
      </c>
      <c r="E32" s="69"/>
      <c r="F32" s="92">
        <v>41154</v>
      </c>
      <c r="G32" s="76">
        <v>4.0299999999892204</v>
      </c>
      <c r="H32" s="74" t="s">
        <v>112</v>
      </c>
      <c r="I32" s="77">
        <v>4.8000000000000001E-2</v>
      </c>
      <c r="J32" s="77">
        <v>4.8499999999928808E-2</v>
      </c>
      <c r="K32" s="76">
        <v>87962.467367999998</v>
      </c>
      <c r="L32" s="78">
        <v>111.787031</v>
      </c>
      <c r="M32" s="76">
        <v>98.330630601999999</v>
      </c>
      <c r="N32" s="69"/>
      <c r="O32" s="79">
        <f t="shared" si="0"/>
        <v>4.8151027125226606E-3</v>
      </c>
      <c r="P32" s="79">
        <f>M32/'סכום נכסי הקרן'!$C$42</f>
        <v>2.9097350813512292E-3</v>
      </c>
    </row>
    <row r="33" spans="2:16">
      <c r="B33" s="73" t="s">
        <v>1078</v>
      </c>
      <c r="C33" s="69" t="s">
        <v>1079</v>
      </c>
      <c r="D33" s="69" t="s">
        <v>1047</v>
      </c>
      <c r="E33" s="69"/>
      <c r="F33" s="92">
        <v>41184</v>
      </c>
      <c r="G33" s="76">
        <v>4.0099999999823188</v>
      </c>
      <c r="H33" s="74" t="s">
        <v>112</v>
      </c>
      <c r="I33" s="77">
        <v>4.8000000000000001E-2</v>
      </c>
      <c r="J33" s="77">
        <v>4.8499999999869849E-2</v>
      </c>
      <c r="K33" s="76">
        <v>98746.794095999983</v>
      </c>
      <c r="L33" s="78">
        <v>112.832144</v>
      </c>
      <c r="M33" s="76">
        <v>111.41812479699999</v>
      </c>
      <c r="N33" s="69"/>
      <c r="O33" s="79">
        <f t="shared" si="0"/>
        <v>5.4559775692449488E-3</v>
      </c>
      <c r="P33" s="79">
        <f>M33/'סכום נכסי הקרן'!$C$42</f>
        <v>3.2970115663389856E-3</v>
      </c>
    </row>
    <row r="34" spans="2:16">
      <c r="B34" s="73" t="s">
        <v>1080</v>
      </c>
      <c r="C34" s="69" t="s">
        <v>1081</v>
      </c>
      <c r="D34" s="69" t="s">
        <v>1047</v>
      </c>
      <c r="E34" s="69"/>
      <c r="F34" s="92">
        <v>41214</v>
      </c>
      <c r="G34" s="76">
        <v>4.089999999990499</v>
      </c>
      <c r="H34" s="74" t="s">
        <v>112</v>
      </c>
      <c r="I34" s="77">
        <v>4.8000000000000001E-2</v>
      </c>
      <c r="J34" s="77">
        <v>4.8499999999901559E-2</v>
      </c>
      <c r="K34" s="76">
        <v>103935.50485199998</v>
      </c>
      <c r="L34" s="78">
        <v>112.398269</v>
      </c>
      <c r="M34" s="76">
        <v>116.82170877899999</v>
      </c>
      <c r="N34" s="69"/>
      <c r="O34" s="79">
        <f t="shared" si="0"/>
        <v>5.7205829290375163E-3</v>
      </c>
      <c r="P34" s="79">
        <f>M34/'סכום נכסי הקרן'!$C$42</f>
        <v>3.4569108549044468E-3</v>
      </c>
    </row>
    <row r="35" spans="2:16">
      <c r="B35" s="73" t="s">
        <v>1082</v>
      </c>
      <c r="C35" s="69" t="s">
        <v>1083</v>
      </c>
      <c r="D35" s="69" t="s">
        <v>1047</v>
      </c>
      <c r="E35" s="69"/>
      <c r="F35" s="92">
        <v>41245</v>
      </c>
      <c r="G35" s="76">
        <v>4.1800000000121562</v>
      </c>
      <c r="H35" s="74" t="s">
        <v>112</v>
      </c>
      <c r="I35" s="77">
        <v>4.8000000000000001E-2</v>
      </c>
      <c r="J35" s="77">
        <v>4.8500000000172488E-2</v>
      </c>
      <c r="K35" s="76">
        <v>108556.689912</v>
      </c>
      <c r="L35" s="78">
        <v>112.151484</v>
      </c>
      <c r="M35" s="76">
        <v>121.74793911399999</v>
      </c>
      <c r="N35" s="69"/>
      <c r="O35" s="79">
        <f t="shared" si="0"/>
        <v>5.9618130005152379E-3</v>
      </c>
      <c r="P35" s="79">
        <f>M35/'סכום נכסי הקרן'!$C$42</f>
        <v>3.6026846096013335E-3</v>
      </c>
    </row>
    <row r="36" spans="2:16">
      <c r="B36" s="73" t="s">
        <v>1084</v>
      </c>
      <c r="C36" s="69" t="s">
        <v>1085</v>
      </c>
      <c r="D36" s="69" t="s">
        <v>1047</v>
      </c>
      <c r="E36" s="69"/>
      <c r="F36" s="92">
        <v>41275</v>
      </c>
      <c r="G36" s="76">
        <v>4.2600000000112264</v>
      </c>
      <c r="H36" s="74" t="s">
        <v>112</v>
      </c>
      <c r="I36" s="77">
        <v>4.8000000000000001E-2</v>
      </c>
      <c r="J36" s="77">
        <v>4.8500000000096348E-2</v>
      </c>
      <c r="K36" s="76">
        <v>106342.804296</v>
      </c>
      <c r="L36" s="78">
        <v>112.243788</v>
      </c>
      <c r="M36" s="76">
        <v>119.363191341</v>
      </c>
      <c r="N36" s="69"/>
      <c r="O36" s="79">
        <f t="shared" si="0"/>
        <v>5.8450354979185945E-3</v>
      </c>
      <c r="P36" s="79">
        <f>M36/'סכום נכסי הקרן'!$C$42</f>
        <v>3.5321167284356131E-3</v>
      </c>
    </row>
    <row r="37" spans="2:16">
      <c r="B37" s="73" t="s">
        <v>1086</v>
      </c>
      <c r="C37" s="69" t="s">
        <v>1087</v>
      </c>
      <c r="D37" s="69" t="s">
        <v>1047</v>
      </c>
      <c r="E37" s="69"/>
      <c r="F37" s="92">
        <v>41306</v>
      </c>
      <c r="G37" s="76">
        <v>4.3499999999928205</v>
      </c>
      <c r="H37" s="74" t="s">
        <v>112</v>
      </c>
      <c r="I37" s="77">
        <v>4.8000000000000001E-2</v>
      </c>
      <c r="J37" s="77">
        <v>4.8499999999928198E-2</v>
      </c>
      <c r="K37" s="76">
        <v>124798.76669999999</v>
      </c>
      <c r="L37" s="78">
        <v>111.590059</v>
      </c>
      <c r="M37" s="76">
        <v>139.26301776</v>
      </c>
      <c r="N37" s="69"/>
      <c r="O37" s="79">
        <f t="shared" si="0"/>
        <v>6.8194999916600602E-3</v>
      </c>
      <c r="P37" s="79">
        <f>M37/'סכום נכסי הקרן'!$C$42</f>
        <v>4.1209792496018968E-3</v>
      </c>
    </row>
    <row r="38" spans="2:16">
      <c r="B38" s="73" t="s">
        <v>1088</v>
      </c>
      <c r="C38" s="69" t="s">
        <v>1089</v>
      </c>
      <c r="D38" s="69" t="s">
        <v>1047</v>
      </c>
      <c r="E38" s="69"/>
      <c r="F38" s="92">
        <v>41334</v>
      </c>
      <c r="G38" s="76">
        <v>4.4300000000129307</v>
      </c>
      <c r="H38" s="74" t="s">
        <v>112</v>
      </c>
      <c r="I38" s="77">
        <v>4.8000000000000001E-2</v>
      </c>
      <c r="J38" s="77">
        <v>4.8500000000119732E-2</v>
      </c>
      <c r="K38" s="76">
        <v>93767.559215999994</v>
      </c>
      <c r="L38" s="78">
        <v>111.34398400000001</v>
      </c>
      <c r="M38" s="76">
        <v>104.40453605499999</v>
      </c>
      <c r="N38" s="69"/>
      <c r="O38" s="79">
        <f t="shared" si="0"/>
        <v>5.1125327040043951E-3</v>
      </c>
      <c r="P38" s="79">
        <f>M38/'סכום נכסי הקרן'!$C$42</f>
        <v>3.089470080193443E-3</v>
      </c>
    </row>
    <row r="39" spans="2:16">
      <c r="B39" s="73" t="s">
        <v>1090</v>
      </c>
      <c r="C39" s="69" t="s">
        <v>1091</v>
      </c>
      <c r="D39" s="69" t="s">
        <v>1047</v>
      </c>
      <c r="E39" s="69"/>
      <c r="F39" s="92">
        <v>41366</v>
      </c>
      <c r="G39" s="76">
        <v>4.4100000000037944</v>
      </c>
      <c r="H39" s="74" t="s">
        <v>112</v>
      </c>
      <c r="I39" s="77">
        <v>4.8000000000000001E-2</v>
      </c>
      <c r="J39" s="77">
        <v>4.8500000000040656E-2</v>
      </c>
      <c r="K39" s="76">
        <v>129953.345604</v>
      </c>
      <c r="L39" s="78">
        <v>113.55926100000001</v>
      </c>
      <c r="M39" s="76">
        <v>147.57405878399999</v>
      </c>
      <c r="N39" s="69"/>
      <c r="O39" s="79">
        <f t="shared" si="0"/>
        <v>7.2264791387838812E-3</v>
      </c>
      <c r="P39" s="79">
        <f>M39/'סכום נכסי הקרן'!$C$42</f>
        <v>4.3669140868141595E-3</v>
      </c>
    </row>
    <row r="40" spans="2:16">
      <c r="B40" s="73" t="s">
        <v>1092</v>
      </c>
      <c r="C40" s="69">
        <v>2704</v>
      </c>
      <c r="D40" s="69" t="s">
        <v>1047</v>
      </c>
      <c r="E40" s="69"/>
      <c r="F40" s="92">
        <v>41395</v>
      </c>
      <c r="G40" s="76">
        <v>4.4900000000075657</v>
      </c>
      <c r="H40" s="74" t="s">
        <v>112</v>
      </c>
      <c r="I40" s="77">
        <v>4.8000000000000001E-2</v>
      </c>
      <c r="J40" s="77">
        <v>4.8500000000039817E-2</v>
      </c>
      <c r="K40" s="76">
        <v>88986.422928</v>
      </c>
      <c r="L40" s="78">
        <v>112.89287400000001</v>
      </c>
      <c r="M40" s="76">
        <v>100.45933027599999</v>
      </c>
      <c r="N40" s="69"/>
      <c r="O40" s="79">
        <f t="shared" si="0"/>
        <v>4.9193419257939621E-3</v>
      </c>
      <c r="P40" s="79">
        <f>M40/'סכום נכסי הקרן'!$C$42</f>
        <v>2.9727261562703879E-3</v>
      </c>
    </row>
    <row r="41" spans="2:16">
      <c r="B41" s="73" t="s">
        <v>1093</v>
      </c>
      <c r="C41" s="69" t="s">
        <v>1094</v>
      </c>
      <c r="D41" s="69" t="s">
        <v>1047</v>
      </c>
      <c r="E41" s="69"/>
      <c r="F41" s="92">
        <v>41427</v>
      </c>
      <c r="G41" s="76">
        <v>4.5700000000072585</v>
      </c>
      <c r="H41" s="74" t="s">
        <v>112</v>
      </c>
      <c r="I41" s="77">
        <v>4.8000000000000001E-2</v>
      </c>
      <c r="J41" s="77">
        <v>4.8500000000058364E-2</v>
      </c>
      <c r="K41" s="76">
        <v>175919.58072</v>
      </c>
      <c r="L41" s="78">
        <v>111.995397</v>
      </c>
      <c r="M41" s="76">
        <v>197.02183350099997</v>
      </c>
      <c r="N41" s="69"/>
      <c r="O41" s="79">
        <f t="shared" si="0"/>
        <v>9.6478621067396797E-3</v>
      </c>
      <c r="P41" s="79">
        <f>M41/'סכום נכסי הקרן'!$C$42</f>
        <v>5.8301399799864624E-3</v>
      </c>
    </row>
    <row r="42" spans="2:16">
      <c r="B42" s="73" t="s">
        <v>1095</v>
      </c>
      <c r="C42" s="69">
        <v>8805</v>
      </c>
      <c r="D42" s="69" t="s">
        <v>1047</v>
      </c>
      <c r="E42" s="69"/>
      <c r="F42" s="92">
        <v>41487</v>
      </c>
      <c r="G42" s="76">
        <v>4.7400000000074414</v>
      </c>
      <c r="H42" s="74" t="s">
        <v>112</v>
      </c>
      <c r="I42" s="77">
        <v>4.8000000000000001E-2</v>
      </c>
      <c r="J42" s="77">
        <v>4.8499999999990197E-2</v>
      </c>
      <c r="K42" s="76">
        <v>92725.533851999993</v>
      </c>
      <c r="L42" s="78">
        <v>110.137412</v>
      </c>
      <c r="M42" s="76">
        <v>102.12550282600002</v>
      </c>
      <c r="N42" s="69"/>
      <c r="O42" s="79">
        <f t="shared" si="0"/>
        <v>5.000931883225525E-3</v>
      </c>
      <c r="P42" s="79">
        <f>M42/'סכום נכסי הקרן'!$C$42</f>
        <v>3.0220304339978708E-3</v>
      </c>
    </row>
    <row r="43" spans="2:16">
      <c r="B43" s="73" t="s">
        <v>1096</v>
      </c>
      <c r="C43" s="69" t="s">
        <v>1097</v>
      </c>
      <c r="D43" s="69" t="s">
        <v>1047</v>
      </c>
      <c r="E43" s="69"/>
      <c r="F43" s="92">
        <v>41518</v>
      </c>
      <c r="G43" s="76">
        <v>4.8300000000072645</v>
      </c>
      <c r="H43" s="74" t="s">
        <v>112</v>
      </c>
      <c r="I43" s="77">
        <v>4.8000000000000001E-2</v>
      </c>
      <c r="J43" s="77">
        <v>4.8499999999636716E-2</v>
      </c>
      <c r="K43" s="76">
        <v>10066.219332000001</v>
      </c>
      <c r="L43" s="78">
        <v>109.383837</v>
      </c>
      <c r="M43" s="76">
        <v>11.010816924</v>
      </c>
      <c r="N43" s="69"/>
      <c r="O43" s="79">
        <f t="shared" si="0"/>
        <v>5.3918310208380229E-4</v>
      </c>
      <c r="P43" s="79">
        <f>M43/'סכום נכסי הקרן'!$C$42</f>
        <v>3.2582482266158664E-4</v>
      </c>
    </row>
    <row r="44" spans="2:16">
      <c r="B44" s="73" t="s">
        <v>1098</v>
      </c>
      <c r="C44" s="69" t="s">
        <v>1099</v>
      </c>
      <c r="D44" s="69" t="s">
        <v>1047</v>
      </c>
      <c r="E44" s="69"/>
      <c r="F44" s="92">
        <v>41548</v>
      </c>
      <c r="G44" s="76">
        <v>4.7900000000001173</v>
      </c>
      <c r="H44" s="74" t="s">
        <v>112</v>
      </c>
      <c r="I44" s="77">
        <v>4.8000000000000001E-2</v>
      </c>
      <c r="J44" s="77">
        <v>4.8499999999978664E-2</v>
      </c>
      <c r="K44" s="76">
        <v>231507.65184000001</v>
      </c>
      <c r="L44" s="78">
        <v>111.340506</v>
      </c>
      <c r="M44" s="76">
        <v>257.76179074300001</v>
      </c>
      <c r="N44" s="69"/>
      <c r="O44" s="79">
        <f t="shared" si="0"/>
        <v>1.2622206226002514E-2</v>
      </c>
      <c r="P44" s="79">
        <f>M44/'סכום נכסי הקרן'!$C$42</f>
        <v>7.6275166808659383E-3</v>
      </c>
    </row>
    <row r="45" spans="2:16">
      <c r="B45" s="73" t="s">
        <v>1100</v>
      </c>
      <c r="C45" s="69" t="s">
        <v>1101</v>
      </c>
      <c r="D45" s="69" t="s">
        <v>1047</v>
      </c>
      <c r="E45" s="69"/>
      <c r="F45" s="92">
        <v>41579</v>
      </c>
      <c r="G45" s="76">
        <v>4.8799999999964072</v>
      </c>
      <c r="H45" s="74" t="s">
        <v>112</v>
      </c>
      <c r="I45" s="77">
        <v>4.8000000000000001E-2</v>
      </c>
      <c r="J45" s="77">
        <v>4.8499999999927025E-2</v>
      </c>
      <c r="K45" s="76">
        <v>160643.23456800001</v>
      </c>
      <c r="L45" s="78">
        <v>110.901629</v>
      </c>
      <c r="M45" s="76">
        <v>178.15596387800002</v>
      </c>
      <c r="N45" s="69"/>
      <c r="O45" s="79">
        <f t="shared" si="0"/>
        <v>8.7240289182443104E-3</v>
      </c>
      <c r="P45" s="79">
        <f>M45/'סכום נכסי הקרן'!$C$42</f>
        <v>5.2718736254826308E-3</v>
      </c>
    </row>
    <row r="46" spans="2:16">
      <c r="B46" s="73" t="s">
        <v>1102</v>
      </c>
      <c r="C46" s="69" t="s">
        <v>1103</v>
      </c>
      <c r="D46" s="69" t="s">
        <v>1047</v>
      </c>
      <c r="E46" s="69"/>
      <c r="F46" s="92">
        <v>41609</v>
      </c>
      <c r="G46" s="76">
        <v>4.9599999999869482</v>
      </c>
      <c r="H46" s="74" t="s">
        <v>112</v>
      </c>
      <c r="I46" s="77">
        <v>4.8000000000000001E-2</v>
      </c>
      <c r="J46" s="77">
        <v>4.8499999999889305E-2</v>
      </c>
      <c r="K46" s="76">
        <v>155812.57363200001</v>
      </c>
      <c r="L46" s="78">
        <v>110.149109</v>
      </c>
      <c r="M46" s="76">
        <v>171.62616179400001</v>
      </c>
      <c r="N46" s="69"/>
      <c r="O46" s="79">
        <f t="shared" si="0"/>
        <v>8.4042743561672413E-3</v>
      </c>
      <c r="P46" s="79">
        <f>M46/'סכום נכסי הקרן'!$C$42</f>
        <v>5.0786480346186914E-3</v>
      </c>
    </row>
    <row r="47" spans="2:16">
      <c r="B47" s="73" t="s">
        <v>1104</v>
      </c>
      <c r="C47" s="69" t="s">
        <v>1105</v>
      </c>
      <c r="D47" s="69" t="s">
        <v>1047</v>
      </c>
      <c r="E47" s="69"/>
      <c r="F47" s="92">
        <v>41672</v>
      </c>
      <c r="G47" s="76">
        <v>5.1300000000451069</v>
      </c>
      <c r="H47" s="74" t="s">
        <v>112</v>
      </c>
      <c r="I47" s="77">
        <v>4.8000000000000001E-2</v>
      </c>
      <c r="J47" s="77">
        <v>4.8500000000481262E-2</v>
      </c>
      <c r="K47" s="76">
        <v>48345.425975999999</v>
      </c>
      <c r="L47" s="78">
        <v>109.59883000000001</v>
      </c>
      <c r="M47" s="76">
        <v>52.986021096999998</v>
      </c>
      <c r="N47" s="69"/>
      <c r="O47" s="79">
        <f t="shared" si="0"/>
        <v>2.5946455580318256E-3</v>
      </c>
      <c r="P47" s="79">
        <f>M47/'סכום נכסי הקרן'!$C$42</f>
        <v>1.567927343323896E-3</v>
      </c>
    </row>
    <row r="48" spans="2:16">
      <c r="B48" s="73" t="s">
        <v>1106</v>
      </c>
      <c r="C48" s="69" t="s">
        <v>1107</v>
      </c>
      <c r="D48" s="69" t="s">
        <v>1047</v>
      </c>
      <c r="E48" s="69"/>
      <c r="F48" s="92">
        <v>41700</v>
      </c>
      <c r="G48" s="76">
        <v>5.2100000000040003</v>
      </c>
      <c r="H48" s="74" t="s">
        <v>112</v>
      </c>
      <c r="I48" s="77">
        <v>4.8000000000000001E-2</v>
      </c>
      <c r="J48" s="77">
        <v>4.8500000000052189E-2</v>
      </c>
      <c r="K48" s="76">
        <v>209432.37461999999</v>
      </c>
      <c r="L48" s="78">
        <v>109.811055</v>
      </c>
      <c r="M48" s="76">
        <v>229.97990074799998</v>
      </c>
      <c r="N48" s="69"/>
      <c r="O48" s="79">
        <f t="shared" si="0"/>
        <v>1.1261768963931199E-2</v>
      </c>
      <c r="P48" s="79">
        <f>M48/'סכום נכסי הקרן'!$C$42</f>
        <v>6.805413339823721E-3</v>
      </c>
    </row>
    <row r="49" spans="2:16">
      <c r="B49" s="73" t="s">
        <v>1108</v>
      </c>
      <c r="C49" s="69" t="s">
        <v>1109</v>
      </c>
      <c r="D49" s="69" t="s">
        <v>1047</v>
      </c>
      <c r="E49" s="69"/>
      <c r="F49" s="92">
        <v>41730</v>
      </c>
      <c r="G49" s="76">
        <v>5.1700000000047757</v>
      </c>
      <c r="H49" s="74" t="s">
        <v>112</v>
      </c>
      <c r="I49" s="77">
        <v>4.8000000000000001E-2</v>
      </c>
      <c r="J49" s="77">
        <v>4.8500000000018376E-2</v>
      </c>
      <c r="K49" s="76">
        <v>121267.793148</v>
      </c>
      <c r="L49" s="78">
        <v>112.230762</v>
      </c>
      <c r="M49" s="76">
        <v>136.09976885500001</v>
      </c>
      <c r="N49" s="69"/>
      <c r="O49" s="79">
        <f t="shared" si="0"/>
        <v>6.6646004624940176E-3</v>
      </c>
      <c r="P49" s="79">
        <f>M49/'סכום נכסי הקרן'!$C$42</f>
        <v>4.0273744770750229E-3</v>
      </c>
    </row>
    <row r="50" spans="2:16">
      <c r="B50" s="73" t="s">
        <v>1110</v>
      </c>
      <c r="C50" s="69" t="s">
        <v>1111</v>
      </c>
      <c r="D50" s="69" t="s">
        <v>1047</v>
      </c>
      <c r="E50" s="69"/>
      <c r="F50" s="92">
        <v>41760</v>
      </c>
      <c r="G50" s="76">
        <v>5.2499999999899263</v>
      </c>
      <c r="H50" s="74" t="s">
        <v>112</v>
      </c>
      <c r="I50" s="77">
        <v>4.8000000000000001E-2</v>
      </c>
      <c r="J50" s="77">
        <v>4.8599999999871073E-2</v>
      </c>
      <c r="K50" s="76">
        <v>44561.475167999997</v>
      </c>
      <c r="L50" s="78">
        <v>111.404642</v>
      </c>
      <c r="M50" s="76">
        <v>49.643551674000008</v>
      </c>
      <c r="N50" s="69"/>
      <c r="O50" s="79">
        <f t="shared" si="0"/>
        <v>2.4309698703373754E-3</v>
      </c>
      <c r="P50" s="79">
        <f>M50/'סכום נכסי הקרן'!$C$42</f>
        <v>1.4690191955890124E-3</v>
      </c>
    </row>
    <row r="51" spans="2:16">
      <c r="B51" s="73" t="s">
        <v>1112</v>
      </c>
      <c r="C51" s="69" t="s">
        <v>1113</v>
      </c>
      <c r="D51" s="69" t="s">
        <v>1047</v>
      </c>
      <c r="E51" s="69"/>
      <c r="F51" s="92">
        <v>41791</v>
      </c>
      <c r="G51" s="76">
        <v>5.3300000000059642</v>
      </c>
      <c r="H51" s="74" t="s">
        <v>112</v>
      </c>
      <c r="I51" s="77">
        <v>4.8000000000000001E-2</v>
      </c>
      <c r="J51" s="77">
        <v>4.8500000000055596E-2</v>
      </c>
      <c r="K51" s="76">
        <v>178422.58319999999</v>
      </c>
      <c r="L51" s="78">
        <v>110.89858099999999</v>
      </c>
      <c r="M51" s="76">
        <v>197.86811275400001</v>
      </c>
      <c r="N51" s="69"/>
      <c r="O51" s="79">
        <f t="shared" si="0"/>
        <v>9.6893031256950618E-3</v>
      </c>
      <c r="P51" s="79">
        <f>M51/'סכום נכסי הקרן'!$C$42</f>
        <v>5.8551825167422866E-3</v>
      </c>
    </row>
    <row r="52" spans="2:16">
      <c r="B52" s="73" t="s">
        <v>1114</v>
      </c>
      <c r="C52" s="69" t="s">
        <v>1115</v>
      </c>
      <c r="D52" s="69" t="s">
        <v>1047</v>
      </c>
      <c r="E52" s="69"/>
      <c r="F52" s="92">
        <v>41821</v>
      </c>
      <c r="G52" s="76">
        <v>5.4199999999828323</v>
      </c>
      <c r="H52" s="74" t="s">
        <v>112</v>
      </c>
      <c r="I52" s="77">
        <v>4.8000000000000001E-2</v>
      </c>
      <c r="J52" s="77">
        <v>4.8499999999882949E-2</v>
      </c>
      <c r="K52" s="76">
        <v>116130.61479599999</v>
      </c>
      <c r="L52" s="78">
        <v>110.347947</v>
      </c>
      <c r="M52" s="76">
        <v>128.14774901000001</v>
      </c>
      <c r="N52" s="69"/>
      <c r="O52" s="79">
        <f t="shared" si="0"/>
        <v>6.2752020411549533E-3</v>
      </c>
      <c r="P52" s="79">
        <f>M52/'סכום נכסי הקרן'!$C$42</f>
        <v>3.7920635574872964E-3</v>
      </c>
    </row>
    <row r="53" spans="2:16">
      <c r="B53" s="73" t="s">
        <v>1116</v>
      </c>
      <c r="C53" s="69" t="s">
        <v>1117</v>
      </c>
      <c r="D53" s="69" t="s">
        <v>1047</v>
      </c>
      <c r="E53" s="69"/>
      <c r="F53" s="92">
        <v>41852</v>
      </c>
      <c r="G53" s="76">
        <v>5.4999999999733076</v>
      </c>
      <c r="H53" s="74" t="s">
        <v>112</v>
      </c>
      <c r="I53" s="77">
        <v>4.8000000000000001E-2</v>
      </c>
      <c r="J53" s="77">
        <v>4.8499999999770449E-2</v>
      </c>
      <c r="K53" s="76">
        <v>85458.126384000003</v>
      </c>
      <c r="L53" s="78">
        <v>109.59935400000001</v>
      </c>
      <c r="M53" s="76">
        <v>93.661554699000021</v>
      </c>
      <c r="N53" s="69"/>
      <c r="O53" s="79">
        <f t="shared" si="0"/>
        <v>4.5864651058291047E-3</v>
      </c>
      <c r="P53" s="79">
        <f>M53/'סכום נכסי הקרן'!$C$42</f>
        <v>2.7715708707763977E-3</v>
      </c>
    </row>
    <row r="54" spans="2:16">
      <c r="B54" s="73" t="s">
        <v>1118</v>
      </c>
      <c r="C54" s="69" t="s">
        <v>1119</v>
      </c>
      <c r="D54" s="69" t="s">
        <v>1047</v>
      </c>
      <c r="E54" s="69"/>
      <c r="F54" s="92">
        <v>41883</v>
      </c>
      <c r="G54" s="76">
        <v>5.5899999999849737</v>
      </c>
      <c r="H54" s="74" t="s">
        <v>112</v>
      </c>
      <c r="I54" s="77">
        <v>4.8000000000000001E-2</v>
      </c>
      <c r="J54" s="77">
        <v>4.8499999999920912E-2</v>
      </c>
      <c r="K54" s="76">
        <v>139116.743988</v>
      </c>
      <c r="L54" s="78">
        <v>109.061258</v>
      </c>
      <c r="M54" s="76">
        <v>151.72247049199999</v>
      </c>
      <c r="N54" s="69"/>
      <c r="O54" s="79">
        <f t="shared" si="0"/>
        <v>7.4296206049329376E-3</v>
      </c>
      <c r="P54" s="79">
        <f>M54/'סכום נכסי הקרן'!$C$42</f>
        <v>4.4896711463871131E-3</v>
      </c>
    </row>
    <row r="55" spans="2:16">
      <c r="B55" s="73" t="s">
        <v>1120</v>
      </c>
      <c r="C55" s="69" t="s">
        <v>1121</v>
      </c>
      <c r="D55" s="69" t="s">
        <v>1047</v>
      </c>
      <c r="E55" s="69"/>
      <c r="F55" s="92">
        <v>41913</v>
      </c>
      <c r="G55" s="76">
        <v>5.5399999999964376</v>
      </c>
      <c r="H55" s="74" t="s">
        <v>112</v>
      </c>
      <c r="I55" s="77">
        <v>4.8000000000000001E-2</v>
      </c>
      <c r="J55" s="77">
        <v>4.8499999999985152E-2</v>
      </c>
      <c r="K55" s="76">
        <v>120987.37655999999</v>
      </c>
      <c r="L55" s="78">
        <v>111.352256</v>
      </c>
      <c r="M55" s="76">
        <v>134.722173712</v>
      </c>
      <c r="N55" s="69"/>
      <c r="O55" s="79">
        <f t="shared" si="0"/>
        <v>6.5971417055511686E-3</v>
      </c>
      <c r="P55" s="79">
        <f>M55/'סכום נכסי הקרן'!$C$42</f>
        <v>3.9866095913934632E-3</v>
      </c>
    </row>
    <row r="56" spans="2:16">
      <c r="B56" s="73" t="s">
        <v>1122</v>
      </c>
      <c r="C56" s="69" t="s">
        <v>1123</v>
      </c>
      <c r="D56" s="69" t="s">
        <v>1047</v>
      </c>
      <c r="E56" s="69"/>
      <c r="F56" s="92">
        <v>41945</v>
      </c>
      <c r="G56" s="76">
        <v>5.6200000000365034</v>
      </c>
      <c r="H56" s="74" t="s">
        <v>112</v>
      </c>
      <c r="I56" s="77">
        <v>4.8000000000000001E-2</v>
      </c>
      <c r="J56" s="77">
        <v>4.8500000000304189E-2</v>
      </c>
      <c r="K56" s="76">
        <v>65025.193571999996</v>
      </c>
      <c r="L56" s="78">
        <v>111.221239</v>
      </c>
      <c r="M56" s="76">
        <v>72.321825627999999</v>
      </c>
      <c r="N56" s="69"/>
      <c r="O56" s="79">
        <f t="shared" si="0"/>
        <v>3.5414907503795736E-3</v>
      </c>
      <c r="P56" s="79">
        <f>M56/'סכום נכסי הקרן'!$C$42</f>
        <v>2.1400997012712927E-3</v>
      </c>
    </row>
    <row r="57" spans="2:16">
      <c r="B57" s="73" t="s">
        <v>1124</v>
      </c>
      <c r="C57" s="69" t="s">
        <v>1125</v>
      </c>
      <c r="D57" s="69" t="s">
        <v>1047</v>
      </c>
      <c r="E57" s="69"/>
      <c r="F57" s="92">
        <v>41974</v>
      </c>
      <c r="G57" s="76">
        <v>5.6999999999983562</v>
      </c>
      <c r="H57" s="74" t="s">
        <v>112</v>
      </c>
      <c r="I57" s="77">
        <v>4.8000000000000001E-2</v>
      </c>
      <c r="J57" s="77">
        <v>4.8499999999991779E-2</v>
      </c>
      <c r="K57" s="76">
        <v>220253.51020799999</v>
      </c>
      <c r="L57" s="78">
        <v>110.473026</v>
      </c>
      <c r="M57" s="76">
        <v>243.32071723199999</v>
      </c>
      <c r="N57" s="69"/>
      <c r="O57" s="79">
        <f t="shared" si="0"/>
        <v>1.1915048631173248E-2</v>
      </c>
      <c r="P57" s="79">
        <f>M57/'סכום נכסי הקרן'!$C$42</f>
        <v>7.2001859706886965E-3</v>
      </c>
    </row>
    <row r="58" spans="2:16">
      <c r="B58" s="73" t="s">
        <v>1126</v>
      </c>
      <c r="C58" s="69" t="s">
        <v>1127</v>
      </c>
      <c r="D58" s="69" t="s">
        <v>1047</v>
      </c>
      <c r="E58" s="69"/>
      <c r="F58" s="92">
        <v>42005</v>
      </c>
      <c r="G58" s="76">
        <v>5.7899999999600862</v>
      </c>
      <c r="H58" s="74" t="s">
        <v>112</v>
      </c>
      <c r="I58" s="77">
        <v>4.8000000000000001E-2</v>
      </c>
      <c r="J58" s="77">
        <v>4.8499999999783591E-2</v>
      </c>
      <c r="K58" s="76">
        <v>18861.529116000002</v>
      </c>
      <c r="L58" s="78">
        <v>110.25133599999999</v>
      </c>
      <c r="M58" s="76">
        <v>20.795087776999999</v>
      </c>
      <c r="N58" s="69"/>
      <c r="O58" s="79">
        <f t="shared" si="0"/>
        <v>1.0183040925209211E-3</v>
      </c>
      <c r="P58" s="79">
        <f>M58/'סכום נכסי הקרן'!$C$42</f>
        <v>6.1535450402455108E-4</v>
      </c>
    </row>
    <row r="59" spans="2:16">
      <c r="B59" s="73" t="s">
        <v>1128</v>
      </c>
      <c r="C59" s="69" t="s">
        <v>1129</v>
      </c>
      <c r="D59" s="69" t="s">
        <v>1047</v>
      </c>
      <c r="E59" s="69"/>
      <c r="F59" s="92">
        <v>42036</v>
      </c>
      <c r="G59" s="76">
        <v>5.8699999999800889</v>
      </c>
      <c r="H59" s="74" t="s">
        <v>112</v>
      </c>
      <c r="I59" s="77">
        <v>4.8000000000000001E-2</v>
      </c>
      <c r="J59" s="77">
        <v>4.859999999989343E-2</v>
      </c>
      <c r="K59" s="76">
        <v>129960.038124</v>
      </c>
      <c r="L59" s="78">
        <v>109.75437100000001</v>
      </c>
      <c r="M59" s="76">
        <v>142.63682233200001</v>
      </c>
      <c r="N59" s="69"/>
      <c r="O59" s="79">
        <f t="shared" si="0"/>
        <v>6.984710114352268E-3</v>
      </c>
      <c r="P59" s="79">
        <f>M59/'סכום נכסי הקרן'!$C$42</f>
        <v>4.2208146463716591E-3</v>
      </c>
    </row>
    <row r="60" spans="2:16">
      <c r="B60" s="73" t="s">
        <v>1130</v>
      </c>
      <c r="C60" s="69" t="s">
        <v>1131</v>
      </c>
      <c r="D60" s="69" t="s">
        <v>1047</v>
      </c>
      <c r="E60" s="69"/>
      <c r="F60" s="92">
        <v>42064</v>
      </c>
      <c r="G60" s="76">
        <v>5.9499999999971882</v>
      </c>
      <c r="H60" s="74" t="s">
        <v>112</v>
      </c>
      <c r="I60" s="77">
        <v>4.8000000000000001E-2</v>
      </c>
      <c r="J60" s="77">
        <v>4.859999999996626E-2</v>
      </c>
      <c r="K60" s="76">
        <v>322197.321108</v>
      </c>
      <c r="L60" s="78">
        <v>110.346867</v>
      </c>
      <c r="M60" s="76">
        <v>355.53465081999991</v>
      </c>
      <c r="N60" s="69"/>
      <c r="O60" s="79">
        <f t="shared" si="0"/>
        <v>1.740999575695143E-2</v>
      </c>
      <c r="P60" s="79">
        <f>M60/'סכום נכסי הקרן'!$C$42</f>
        <v>1.0520746585203654E-2</v>
      </c>
    </row>
    <row r="61" spans="2:16">
      <c r="B61" s="73" t="s">
        <v>1132</v>
      </c>
      <c r="C61" s="69" t="s">
        <v>1133</v>
      </c>
      <c r="D61" s="69" t="s">
        <v>1047</v>
      </c>
      <c r="E61" s="69"/>
      <c r="F61" s="92">
        <v>42095</v>
      </c>
      <c r="G61" s="76">
        <v>5.8899999999869914</v>
      </c>
      <c r="H61" s="74" t="s">
        <v>112</v>
      </c>
      <c r="I61" s="77">
        <v>4.8000000000000001E-2</v>
      </c>
      <c r="J61" s="77">
        <v>4.8499999999880909E-2</v>
      </c>
      <c r="K61" s="76">
        <v>192553.83918000001</v>
      </c>
      <c r="L61" s="78">
        <v>113.380199</v>
      </c>
      <c r="M61" s="76">
        <v>218.31792595599998</v>
      </c>
      <c r="N61" s="69"/>
      <c r="O61" s="79">
        <f t="shared" si="0"/>
        <v>1.0690699642901258E-2</v>
      </c>
      <c r="P61" s="79">
        <f>M61/'סכום נכסי הקרן'!$C$42</f>
        <v>6.4603198835693487E-3</v>
      </c>
    </row>
    <row r="62" spans="2:16">
      <c r="B62" s="73" t="s">
        <v>1134</v>
      </c>
      <c r="C62" s="69" t="s">
        <v>1135</v>
      </c>
      <c r="D62" s="69" t="s">
        <v>1047</v>
      </c>
      <c r="E62" s="69"/>
      <c r="F62" s="92">
        <v>42125</v>
      </c>
      <c r="G62" s="76">
        <v>5.9699999999932087</v>
      </c>
      <c r="H62" s="74" t="s">
        <v>112</v>
      </c>
      <c r="I62" s="77">
        <v>4.8000000000000001E-2</v>
      </c>
      <c r="J62" s="77">
        <v>4.8499999999951485E-2</v>
      </c>
      <c r="K62" s="76">
        <v>183077.23086000004</v>
      </c>
      <c r="L62" s="78">
        <v>112.59069100000001</v>
      </c>
      <c r="M62" s="76">
        <v>206.12791952000001</v>
      </c>
      <c r="N62" s="69"/>
      <c r="O62" s="79">
        <f t="shared" si="0"/>
        <v>1.0093773408458311E-2</v>
      </c>
      <c r="P62" s="79">
        <f>M62/'סכום נכסי הקרן'!$C$42</f>
        <v>6.0996012636278943E-3</v>
      </c>
    </row>
    <row r="63" spans="2:16">
      <c r="B63" s="73" t="s">
        <v>1136</v>
      </c>
      <c r="C63" s="69" t="s">
        <v>1137</v>
      </c>
      <c r="D63" s="69" t="s">
        <v>1047</v>
      </c>
      <c r="E63" s="69"/>
      <c r="F63" s="92">
        <v>42156</v>
      </c>
      <c r="G63" s="76">
        <v>6.0599999999796843</v>
      </c>
      <c r="H63" s="74" t="s">
        <v>112</v>
      </c>
      <c r="I63" s="77">
        <v>4.8000000000000001E-2</v>
      </c>
      <c r="J63" s="77">
        <v>4.8499999999726512E-2</v>
      </c>
      <c r="K63" s="76">
        <v>68886.108359999998</v>
      </c>
      <c r="L63" s="78">
        <v>111.466797</v>
      </c>
      <c r="M63" s="76">
        <v>76.785138626000006</v>
      </c>
      <c r="N63" s="69"/>
      <c r="O63" s="79">
        <f t="shared" si="0"/>
        <v>3.7600524578753291E-3</v>
      </c>
      <c r="P63" s="79">
        <f>M63/'סכום נכסי הקרן'!$C$42</f>
        <v>2.2721751118511104E-3</v>
      </c>
    </row>
    <row r="64" spans="2:16">
      <c r="B64" s="73" t="s">
        <v>1138</v>
      </c>
      <c r="C64" s="69" t="s">
        <v>1139</v>
      </c>
      <c r="D64" s="69" t="s">
        <v>1047</v>
      </c>
      <c r="E64" s="69"/>
      <c r="F64" s="92">
        <v>42218</v>
      </c>
      <c r="G64" s="76">
        <v>6.2300000000137628</v>
      </c>
      <c r="H64" s="74" t="s">
        <v>112</v>
      </c>
      <c r="I64" s="77">
        <v>4.8000000000000001E-2</v>
      </c>
      <c r="J64" s="77">
        <v>4.8500000000149611E-2</v>
      </c>
      <c r="K64" s="76">
        <v>75942.032196</v>
      </c>
      <c r="L64" s="78">
        <v>110.023652</v>
      </c>
      <c r="M64" s="76">
        <v>83.554197094999992</v>
      </c>
      <c r="N64" s="69"/>
      <c r="O64" s="79">
        <f t="shared" si="0"/>
        <v>4.0915230443625819E-3</v>
      </c>
      <c r="P64" s="79">
        <f>M64/'סכום נכסי הקרן'!$C$42</f>
        <v>2.4724806196504906E-3</v>
      </c>
    </row>
    <row r="65" spans="2:16">
      <c r="B65" s="73" t="s">
        <v>1140</v>
      </c>
      <c r="C65" s="69" t="s">
        <v>1141</v>
      </c>
      <c r="D65" s="69" t="s">
        <v>1047</v>
      </c>
      <c r="E65" s="69"/>
      <c r="F65" s="92">
        <v>42309</v>
      </c>
      <c r="G65" s="76">
        <v>6.3299999999932792</v>
      </c>
      <c r="H65" s="74" t="s">
        <v>112</v>
      </c>
      <c r="I65" s="77">
        <v>4.8000000000000001E-2</v>
      </c>
      <c r="J65" s="77">
        <v>4.8499999999926234E-2</v>
      </c>
      <c r="K65" s="76">
        <v>163686.99266399999</v>
      </c>
      <c r="L65" s="78">
        <v>111.798468</v>
      </c>
      <c r="M65" s="76">
        <v>182.99955003099998</v>
      </c>
      <c r="N65" s="69"/>
      <c r="O65" s="79">
        <f t="shared" si="0"/>
        <v>8.9612120287447024E-3</v>
      </c>
      <c r="P65" s="79">
        <f>M65/'סכום נכסי הקרן'!$C$42</f>
        <v>5.4152018281255661E-3</v>
      </c>
    </row>
    <row r="66" spans="2:16">
      <c r="B66" s="73" t="s">
        <v>1142</v>
      </c>
      <c r="C66" s="69" t="s">
        <v>1143</v>
      </c>
      <c r="D66" s="69" t="s">
        <v>1047</v>
      </c>
      <c r="E66" s="69"/>
      <c r="F66" s="92">
        <v>42339</v>
      </c>
      <c r="G66" s="76">
        <v>6.4099999999870718</v>
      </c>
      <c r="H66" s="74" t="s">
        <v>112</v>
      </c>
      <c r="I66" s="77">
        <v>4.8000000000000001E-2</v>
      </c>
      <c r="J66" s="77">
        <v>4.8499999999876219E-2</v>
      </c>
      <c r="K66" s="76">
        <v>130714.95438</v>
      </c>
      <c r="L66" s="78">
        <v>111.24517400000001</v>
      </c>
      <c r="M66" s="76">
        <v>145.41407906799998</v>
      </c>
      <c r="N66" s="69"/>
      <c r="O66" s="79">
        <f t="shared" si="0"/>
        <v>7.120708189021518E-3</v>
      </c>
      <c r="P66" s="79">
        <f>M66/'סכום נכסי הקרן'!$C$42</f>
        <v>4.302997393550073E-3</v>
      </c>
    </row>
    <row r="67" spans="2:16">
      <c r="B67" s="73" t="s">
        <v>1144</v>
      </c>
      <c r="C67" s="69" t="s">
        <v>1145</v>
      </c>
      <c r="D67" s="69" t="s">
        <v>1047</v>
      </c>
      <c r="E67" s="69"/>
      <c r="F67" s="92">
        <v>42370</v>
      </c>
      <c r="G67" s="76">
        <v>6.4900000000210269</v>
      </c>
      <c r="H67" s="74" t="s">
        <v>112</v>
      </c>
      <c r="I67" s="77">
        <v>4.8000000000000001E-2</v>
      </c>
      <c r="J67" s="77">
        <v>4.8500000000122549E-2</v>
      </c>
      <c r="K67" s="76">
        <v>69677.833476</v>
      </c>
      <c r="L67" s="78">
        <v>111.25303099999999</v>
      </c>
      <c r="M67" s="76">
        <v>77.518701513000011</v>
      </c>
      <c r="N67" s="69"/>
      <c r="O67" s="79">
        <f t="shared" si="0"/>
        <v>3.795973926347309E-3</v>
      </c>
      <c r="P67" s="79">
        <f>M67/'סכום נכסי הקרן'!$C$42</f>
        <v>2.2938822203442981E-3</v>
      </c>
    </row>
    <row r="68" spans="2:16">
      <c r="B68" s="73" t="s">
        <v>1146</v>
      </c>
      <c r="C68" s="69" t="s">
        <v>1147</v>
      </c>
      <c r="D68" s="69" t="s">
        <v>1047</v>
      </c>
      <c r="E68" s="69"/>
      <c r="F68" s="92">
        <v>42461</v>
      </c>
      <c r="G68" s="76">
        <v>6.5900000000039416</v>
      </c>
      <c r="H68" s="74" t="s">
        <v>112</v>
      </c>
      <c r="I68" s="77">
        <v>4.8000000000000001E-2</v>
      </c>
      <c r="J68" s="77">
        <v>4.8500000000034779E-2</v>
      </c>
      <c r="K68" s="76">
        <v>189825.29877599998</v>
      </c>
      <c r="L68" s="78">
        <v>113.606859</v>
      </c>
      <c r="M68" s="76">
        <v>215.65455918499998</v>
      </c>
      <c r="N68" s="69"/>
      <c r="O68" s="79">
        <f t="shared" si="0"/>
        <v>1.0560278588088822E-2</v>
      </c>
      <c r="P68" s="79">
        <f>M68/'סכום נכסי הקרן'!$C$42</f>
        <v>6.3815072930201106E-3</v>
      </c>
    </row>
    <row r="69" spans="2:16">
      <c r="B69" s="73" t="s">
        <v>1148</v>
      </c>
      <c r="C69" s="69" t="s">
        <v>1149</v>
      </c>
      <c r="D69" s="69" t="s">
        <v>1047</v>
      </c>
      <c r="E69" s="69"/>
      <c r="F69" s="92">
        <v>42491</v>
      </c>
      <c r="G69" s="76">
        <v>6.6699999999898889</v>
      </c>
      <c r="H69" s="74" t="s">
        <v>112</v>
      </c>
      <c r="I69" s="77">
        <v>4.8000000000000001E-2</v>
      </c>
      <c r="J69" s="77">
        <v>4.8499999999926553E-2</v>
      </c>
      <c r="K69" s="76">
        <v>204095.08992</v>
      </c>
      <c r="L69" s="78">
        <v>113.393186</v>
      </c>
      <c r="M69" s="76">
        <v>231.429925502</v>
      </c>
      <c r="N69" s="69"/>
      <c r="O69" s="79">
        <f t="shared" si="0"/>
        <v>1.133277448971157E-2</v>
      </c>
      <c r="P69" s="79">
        <f>M69/'סכום נכסי הקרן'!$C$42</f>
        <v>6.8483215147200965E-3</v>
      </c>
    </row>
    <row r="70" spans="2:16">
      <c r="B70" s="73" t="s">
        <v>1150</v>
      </c>
      <c r="C70" s="69" t="s">
        <v>1151</v>
      </c>
      <c r="D70" s="69" t="s">
        <v>1047</v>
      </c>
      <c r="E70" s="69"/>
      <c r="F70" s="92">
        <v>42522</v>
      </c>
      <c r="G70" s="76">
        <v>6.7500000000038245</v>
      </c>
      <c r="H70" s="74" t="s">
        <v>112</v>
      </c>
      <c r="I70" s="77">
        <v>4.8000000000000001E-2</v>
      </c>
      <c r="J70" s="77">
        <v>4.8500000000022948E-2</v>
      </c>
      <c r="K70" s="76">
        <v>116222.30232</v>
      </c>
      <c r="L70" s="78">
        <v>112.487043</v>
      </c>
      <c r="M70" s="76">
        <v>130.73503074199999</v>
      </c>
      <c r="N70" s="69"/>
      <c r="O70" s="79">
        <f t="shared" si="0"/>
        <v>6.4018973263325514E-3</v>
      </c>
      <c r="P70" s="79">
        <f>M70/'סכום נכסי הקרן'!$C$42</f>
        <v>3.8686246898104563E-3</v>
      </c>
    </row>
    <row r="71" spans="2:16">
      <c r="B71" s="73" t="s">
        <v>1152</v>
      </c>
      <c r="C71" s="69" t="s">
        <v>1153</v>
      </c>
      <c r="D71" s="69" t="s">
        <v>1047</v>
      </c>
      <c r="E71" s="69"/>
      <c r="F71" s="92">
        <v>42552</v>
      </c>
      <c r="G71" s="76">
        <v>6.8300000000655636</v>
      </c>
      <c r="H71" s="74" t="s">
        <v>112</v>
      </c>
      <c r="I71" s="77">
        <v>4.8000000000000001E-2</v>
      </c>
      <c r="J71" s="77">
        <v>4.8500000000475454E-2</v>
      </c>
      <c r="K71" s="76">
        <v>35774.196408000003</v>
      </c>
      <c r="L71" s="78">
        <v>111.70478</v>
      </c>
      <c r="M71" s="76">
        <v>39.961487286000001</v>
      </c>
      <c r="N71" s="69"/>
      <c r="O71" s="79">
        <f t="shared" si="0"/>
        <v>1.9568537763790636E-3</v>
      </c>
      <c r="P71" s="79">
        <f>M71/'סכום נכסי הקרן'!$C$42</f>
        <v>1.1825139404392298E-3</v>
      </c>
    </row>
    <row r="72" spans="2:16">
      <c r="B72" s="73" t="s">
        <v>1154</v>
      </c>
      <c r="C72" s="69" t="s">
        <v>1155</v>
      </c>
      <c r="D72" s="69" t="s">
        <v>1047</v>
      </c>
      <c r="E72" s="69"/>
      <c r="F72" s="92">
        <v>42583</v>
      </c>
      <c r="G72" s="76">
        <v>6.9200000000076534</v>
      </c>
      <c r="H72" s="74" t="s">
        <v>112</v>
      </c>
      <c r="I72" s="77">
        <v>4.8000000000000001E-2</v>
      </c>
      <c r="J72" s="77">
        <v>4.8500000000044147E-2</v>
      </c>
      <c r="K72" s="76">
        <v>306265.77724800003</v>
      </c>
      <c r="L72" s="78">
        <v>110.934865</v>
      </c>
      <c r="M72" s="76">
        <v>339.75552586999993</v>
      </c>
      <c r="N72" s="69"/>
      <c r="O72" s="79">
        <f t="shared" si="0"/>
        <v>1.6637315800738139E-2</v>
      </c>
      <c r="P72" s="79">
        <f>M72/'סכום נכסי הקרן'!$C$42</f>
        <v>1.0053821140518206E-2</v>
      </c>
    </row>
    <row r="73" spans="2:16">
      <c r="B73" s="73" t="s">
        <v>1156</v>
      </c>
      <c r="C73" s="69" t="s">
        <v>1157</v>
      </c>
      <c r="D73" s="69" t="s">
        <v>1047</v>
      </c>
      <c r="E73" s="69"/>
      <c r="F73" s="92">
        <v>42614</v>
      </c>
      <c r="G73" s="76">
        <v>7.0000000000193712</v>
      </c>
      <c r="H73" s="74" t="s">
        <v>112</v>
      </c>
      <c r="I73" s="77">
        <v>4.8000000000000001E-2</v>
      </c>
      <c r="J73" s="77">
        <v>4.8500000000116235E-2</v>
      </c>
      <c r="K73" s="76">
        <v>93821.099375999998</v>
      </c>
      <c r="L73" s="78">
        <v>110.044196</v>
      </c>
      <c r="M73" s="76">
        <v>103.244674628</v>
      </c>
      <c r="N73" s="69"/>
      <c r="O73" s="79">
        <f t="shared" si="0"/>
        <v>5.0557360388238052E-3</v>
      </c>
      <c r="P73" s="79">
        <f>M73/'סכום נכסי הקרן'!$C$42</f>
        <v>3.055148226840259E-3</v>
      </c>
    </row>
    <row r="74" spans="2:16">
      <c r="B74" s="73" t="s">
        <v>1158</v>
      </c>
      <c r="C74" s="69" t="s">
        <v>1159</v>
      </c>
      <c r="D74" s="69" t="s">
        <v>1047</v>
      </c>
      <c r="E74" s="69"/>
      <c r="F74" s="92">
        <v>42644</v>
      </c>
      <c r="G74" s="76">
        <v>6.920000000007386</v>
      </c>
      <c r="H74" s="74" t="s">
        <v>112</v>
      </c>
      <c r="I74" s="77">
        <v>4.8000000000000001E-2</v>
      </c>
      <c r="J74" s="77">
        <v>4.8500000000092316E-2</v>
      </c>
      <c r="K74" s="76">
        <v>72166.112412000002</v>
      </c>
      <c r="L74" s="78">
        <v>112.57871</v>
      </c>
      <c r="M74" s="76">
        <v>81.243678744999997</v>
      </c>
      <c r="N74" s="69"/>
      <c r="O74" s="79">
        <f t="shared" si="0"/>
        <v>3.9783804446832495E-3</v>
      </c>
      <c r="P74" s="79">
        <f>M74/'סכום נכסי הקרן'!$C$42</f>
        <v>2.4041092865476599E-3</v>
      </c>
    </row>
    <row r="75" spans="2:16">
      <c r="B75" s="73" t="s">
        <v>1160</v>
      </c>
      <c r="C75" s="69" t="s">
        <v>1161</v>
      </c>
      <c r="D75" s="69" t="s">
        <v>1047</v>
      </c>
      <c r="E75" s="69"/>
      <c r="F75" s="92">
        <v>42675</v>
      </c>
      <c r="G75" s="76">
        <v>7.0099999999895868</v>
      </c>
      <c r="H75" s="74" t="s">
        <v>112</v>
      </c>
      <c r="I75" s="77">
        <v>4.8000000000000001E-2</v>
      </c>
      <c r="J75" s="77">
        <v>4.8499999999953441E-2</v>
      </c>
      <c r="K75" s="76">
        <v>105258.616056</v>
      </c>
      <c r="L75" s="78">
        <v>112.237318</v>
      </c>
      <c r="M75" s="76">
        <v>118.13944772300002</v>
      </c>
      <c r="N75" s="69"/>
      <c r="O75" s="79">
        <f t="shared" si="0"/>
        <v>5.7851106181696366E-3</v>
      </c>
      <c r="P75" s="79">
        <f>M75/'סכום נכסי הקרן'!$C$42</f>
        <v>3.495904515475374E-3</v>
      </c>
    </row>
    <row r="76" spans="2:16">
      <c r="B76" s="73" t="s">
        <v>1162</v>
      </c>
      <c r="C76" s="69" t="s">
        <v>1163</v>
      </c>
      <c r="D76" s="69" t="s">
        <v>1047</v>
      </c>
      <c r="E76" s="69"/>
      <c r="F76" s="92">
        <v>42705</v>
      </c>
      <c r="G76" s="76">
        <v>7.09000000000366</v>
      </c>
      <c r="H76" s="74" t="s">
        <v>112</v>
      </c>
      <c r="I76" s="77">
        <v>4.8000000000000001E-2</v>
      </c>
      <c r="J76" s="77">
        <v>4.8599999999993898E-2</v>
      </c>
      <c r="K76" s="76">
        <v>117600.29218800001</v>
      </c>
      <c r="L76" s="78">
        <v>111.55238900000001</v>
      </c>
      <c r="M76" s="76">
        <v>131.18593522799998</v>
      </c>
      <c r="N76" s="69"/>
      <c r="O76" s="79">
        <f t="shared" si="0"/>
        <v>6.4239774391146517E-3</v>
      </c>
      <c r="P76" s="79">
        <f>M76/'סכום נכסי הקרן'!$C$42</f>
        <v>3.881967557574249E-3</v>
      </c>
    </row>
    <row r="77" spans="2:16">
      <c r="B77" s="73" t="s">
        <v>1164</v>
      </c>
      <c r="C77" s="69" t="s">
        <v>1165</v>
      </c>
      <c r="D77" s="69" t="s">
        <v>1047</v>
      </c>
      <c r="E77" s="69"/>
      <c r="F77" s="92">
        <v>42736</v>
      </c>
      <c r="G77" s="76">
        <v>7.1699999999962385</v>
      </c>
      <c r="H77" s="74" t="s">
        <v>112</v>
      </c>
      <c r="I77" s="77">
        <v>4.8000000000000001E-2</v>
      </c>
      <c r="J77" s="77">
        <v>4.8499999999962372E-2</v>
      </c>
      <c r="K77" s="76">
        <v>238202.179596</v>
      </c>
      <c r="L77" s="78">
        <v>111.589361</v>
      </c>
      <c r="M77" s="76">
        <v>265.80829060000002</v>
      </c>
      <c r="N77" s="69"/>
      <c r="O77" s="79">
        <f t="shared" si="0"/>
        <v>1.3016231191067327E-2</v>
      </c>
      <c r="P77" s="79">
        <f>M77/'סכום נכסי הקרן'!$C$42</f>
        <v>7.8656233905723683E-3</v>
      </c>
    </row>
    <row r="78" spans="2:16">
      <c r="B78" s="73" t="s">
        <v>1166</v>
      </c>
      <c r="C78" s="69" t="s">
        <v>1167</v>
      </c>
      <c r="D78" s="69" t="s">
        <v>1047</v>
      </c>
      <c r="E78" s="69"/>
      <c r="F78" s="92">
        <v>42767</v>
      </c>
      <c r="G78" s="76">
        <v>7.260000000007186</v>
      </c>
      <c r="H78" s="74" t="s">
        <v>112</v>
      </c>
      <c r="I78" s="77">
        <v>4.8000000000000001E-2</v>
      </c>
      <c r="J78" s="77">
        <v>4.8500000000062195E-2</v>
      </c>
      <c r="K78" s="76">
        <v>130208.999868</v>
      </c>
      <c r="L78" s="78">
        <v>111.140078</v>
      </c>
      <c r="M78" s="76">
        <v>144.71438414599999</v>
      </c>
      <c r="N78" s="69"/>
      <c r="O78" s="79">
        <f t="shared" ref="O78:O141" si="2">IFERROR(M78/$M$11,0)</f>
        <v>7.0864451837277034E-3</v>
      </c>
      <c r="P78" s="79">
        <f>M78/'סכום נכסי הקרן'!$C$42</f>
        <v>4.2822924835101157E-3</v>
      </c>
    </row>
    <row r="79" spans="2:16">
      <c r="B79" s="73" t="s">
        <v>1168</v>
      </c>
      <c r="C79" s="69" t="s">
        <v>1169</v>
      </c>
      <c r="D79" s="69" t="s">
        <v>1047</v>
      </c>
      <c r="E79" s="69"/>
      <c r="F79" s="92">
        <v>42795</v>
      </c>
      <c r="G79" s="76">
        <v>7.3399999999888248</v>
      </c>
      <c r="H79" s="74" t="s">
        <v>112</v>
      </c>
      <c r="I79" s="77">
        <v>4.8000000000000001E-2</v>
      </c>
      <c r="J79" s="77">
        <v>4.8499999999944123E-2</v>
      </c>
      <c r="K79" s="76">
        <v>161323.86385200001</v>
      </c>
      <c r="L79" s="78">
        <v>110.93251600000001</v>
      </c>
      <c r="M79" s="76">
        <v>178.96062169999999</v>
      </c>
      <c r="N79" s="69"/>
      <c r="O79" s="79">
        <f t="shared" si="2"/>
        <v>8.763431798482586E-3</v>
      </c>
      <c r="P79" s="79">
        <f>M79/'סכום נכסי הקרן'!$C$42</f>
        <v>5.2956845283398876E-3</v>
      </c>
    </row>
    <row r="80" spans="2:16">
      <c r="B80" s="73" t="s">
        <v>1170</v>
      </c>
      <c r="C80" s="69" t="s">
        <v>1171</v>
      </c>
      <c r="D80" s="69" t="s">
        <v>1047</v>
      </c>
      <c r="E80" s="69"/>
      <c r="F80" s="92">
        <v>42826</v>
      </c>
      <c r="G80" s="76">
        <v>7.2500000000155262</v>
      </c>
      <c r="H80" s="74" t="s">
        <v>112</v>
      </c>
      <c r="I80" s="77">
        <v>4.8000000000000001E-2</v>
      </c>
      <c r="J80" s="77">
        <v>4.8500000000108685E-2</v>
      </c>
      <c r="K80" s="76">
        <v>113851.142484</v>
      </c>
      <c r="L80" s="78">
        <v>113.146908</v>
      </c>
      <c r="M80" s="76">
        <v>128.819047756</v>
      </c>
      <c r="N80" s="69"/>
      <c r="O80" s="79">
        <f t="shared" si="2"/>
        <v>6.3080745285272848E-3</v>
      </c>
      <c r="P80" s="79">
        <f>M80/'סכום נכסי הקרן'!$C$42</f>
        <v>3.8119281866404375E-3</v>
      </c>
    </row>
    <row r="81" spans="2:16">
      <c r="B81" s="73" t="s">
        <v>1172</v>
      </c>
      <c r="C81" s="69" t="s">
        <v>1173</v>
      </c>
      <c r="D81" s="69" t="s">
        <v>1047</v>
      </c>
      <c r="E81" s="69"/>
      <c r="F81" s="92">
        <v>42856</v>
      </c>
      <c r="G81" s="76">
        <v>7.3299999999990924</v>
      </c>
      <c r="H81" s="74" t="s">
        <v>112</v>
      </c>
      <c r="I81" s="77">
        <v>4.8000000000000001E-2</v>
      </c>
      <c r="J81" s="77">
        <v>4.8499999999980538E-2</v>
      </c>
      <c r="K81" s="76">
        <v>205756.17338399999</v>
      </c>
      <c r="L81" s="78">
        <v>112.359542</v>
      </c>
      <c r="M81" s="76">
        <v>231.18669483699998</v>
      </c>
      <c r="N81" s="69"/>
      <c r="O81" s="79">
        <f t="shared" si="2"/>
        <v>1.1320863850802412E-2</v>
      </c>
      <c r="P81" s="79">
        <f>M81/'סכום נכסי הקרן'!$C$42</f>
        <v>6.8411239935155842E-3</v>
      </c>
    </row>
    <row r="82" spans="2:16">
      <c r="B82" s="73" t="s">
        <v>1174</v>
      </c>
      <c r="C82" s="69" t="s">
        <v>1175</v>
      </c>
      <c r="D82" s="69" t="s">
        <v>1047</v>
      </c>
      <c r="E82" s="69"/>
      <c r="F82" s="92">
        <v>42887</v>
      </c>
      <c r="G82" s="76">
        <v>7.4200000000171418</v>
      </c>
      <c r="H82" s="74" t="s">
        <v>112</v>
      </c>
      <c r="I82" s="77">
        <v>4.8000000000000001E-2</v>
      </c>
      <c r="J82" s="77">
        <v>4.8500000000076794E-2</v>
      </c>
      <c r="K82" s="76">
        <v>180686.66271599999</v>
      </c>
      <c r="L82" s="78">
        <v>111.70463599999999</v>
      </c>
      <c r="M82" s="76">
        <v>201.83537833700001</v>
      </c>
      <c r="N82" s="69"/>
      <c r="O82" s="79">
        <f t="shared" si="2"/>
        <v>9.8835741392444502E-3</v>
      </c>
      <c r="P82" s="79">
        <f>M82/'סכום נכסי הקרן'!$C$42</f>
        <v>5.9725792198165942E-3</v>
      </c>
    </row>
    <row r="83" spans="2:16">
      <c r="B83" s="73" t="s">
        <v>1176</v>
      </c>
      <c r="C83" s="69" t="s">
        <v>1177</v>
      </c>
      <c r="D83" s="69" t="s">
        <v>1047</v>
      </c>
      <c r="E83" s="69"/>
      <c r="F83" s="92">
        <v>42918</v>
      </c>
      <c r="G83" s="76">
        <v>7.4999999999827391</v>
      </c>
      <c r="H83" s="74" t="s">
        <v>112</v>
      </c>
      <c r="I83" s="77">
        <v>4.8000000000000001E-2</v>
      </c>
      <c r="J83" s="77">
        <v>4.8499999999913682E-2</v>
      </c>
      <c r="K83" s="76">
        <v>78444.365424000003</v>
      </c>
      <c r="L83" s="78">
        <v>110.78368</v>
      </c>
      <c r="M83" s="76">
        <v>86.903554715000013</v>
      </c>
      <c r="N83" s="69"/>
      <c r="O83" s="79">
        <f t="shared" si="2"/>
        <v>4.2555360366777406E-3</v>
      </c>
      <c r="P83" s="79">
        <f>M83/'סכום נכסי הקרן'!$C$42</f>
        <v>2.5715925983619023E-3</v>
      </c>
    </row>
    <row r="84" spans="2:16">
      <c r="B84" s="73" t="s">
        <v>1178</v>
      </c>
      <c r="C84" s="69" t="s">
        <v>1179</v>
      </c>
      <c r="D84" s="69" t="s">
        <v>1047</v>
      </c>
      <c r="E84" s="69"/>
      <c r="F84" s="92">
        <v>42949</v>
      </c>
      <c r="G84" s="76">
        <v>7.5900000000099315</v>
      </c>
      <c r="H84" s="74" t="s">
        <v>112</v>
      </c>
      <c r="I84" s="77">
        <v>4.8000000000000001E-2</v>
      </c>
      <c r="J84" s="77">
        <v>4.8500000000037478E-2</v>
      </c>
      <c r="K84" s="76">
        <v>192086.03203199999</v>
      </c>
      <c r="L84" s="78">
        <v>111.143379</v>
      </c>
      <c r="M84" s="76">
        <v>213.49090623199999</v>
      </c>
      <c r="N84" s="69"/>
      <c r="O84" s="79">
        <f t="shared" si="2"/>
        <v>1.0454327765449268E-2</v>
      </c>
      <c r="P84" s="79">
        <f>M84/'סכום נכסי הקרן'!$C$42</f>
        <v>6.3174819037525951E-3</v>
      </c>
    </row>
    <row r="85" spans="2:16">
      <c r="B85" s="73" t="s">
        <v>1180</v>
      </c>
      <c r="C85" s="69" t="s">
        <v>1181</v>
      </c>
      <c r="D85" s="69" t="s">
        <v>1047</v>
      </c>
      <c r="E85" s="69"/>
      <c r="F85" s="92">
        <v>42979</v>
      </c>
      <c r="G85" s="76">
        <v>7.6700000000224815</v>
      </c>
      <c r="H85" s="74" t="s">
        <v>112</v>
      </c>
      <c r="I85" s="77">
        <v>4.8000000000000001E-2</v>
      </c>
      <c r="J85" s="77">
        <v>4.8500000000130709E-2</v>
      </c>
      <c r="K85" s="76">
        <v>86282.644847999996</v>
      </c>
      <c r="L85" s="78">
        <v>110.831519</v>
      </c>
      <c r="M85" s="76">
        <v>95.628366055000015</v>
      </c>
      <c r="N85" s="69"/>
      <c r="O85" s="79">
        <f t="shared" si="2"/>
        <v>4.6827768922716026E-3</v>
      </c>
      <c r="P85" s="79">
        <f>M85/'סכום נכסי הקרן'!$C$42</f>
        <v>2.8297714535034323E-3</v>
      </c>
    </row>
    <row r="86" spans="2:16">
      <c r="B86" s="73" t="s">
        <v>1182</v>
      </c>
      <c r="C86" s="69" t="s">
        <v>1183</v>
      </c>
      <c r="D86" s="69" t="s">
        <v>1047</v>
      </c>
      <c r="E86" s="69"/>
      <c r="F86" s="92">
        <v>43009</v>
      </c>
      <c r="G86" s="76">
        <v>7.5700000000157104</v>
      </c>
      <c r="H86" s="74" t="s">
        <v>112</v>
      </c>
      <c r="I86" s="77">
        <v>4.8000000000000001E-2</v>
      </c>
      <c r="J86" s="77">
        <v>4.8500000000086085E-2</v>
      </c>
      <c r="K86" s="76">
        <v>164907.708312</v>
      </c>
      <c r="L86" s="78">
        <v>112.704549</v>
      </c>
      <c r="M86" s="76">
        <v>185.85848834400002</v>
      </c>
      <c r="N86" s="69"/>
      <c r="O86" s="79">
        <f t="shared" si="2"/>
        <v>9.1012099270759012E-3</v>
      </c>
      <c r="P86" s="79">
        <f>M86/'סכום נכסי הקרן'!$C$42</f>
        <v>5.4998016425864948E-3</v>
      </c>
    </row>
    <row r="87" spans="2:16">
      <c r="B87" s="73" t="s">
        <v>1184</v>
      </c>
      <c r="C87" s="69" t="s">
        <v>1185</v>
      </c>
      <c r="D87" s="69" t="s">
        <v>1047</v>
      </c>
      <c r="E87" s="69"/>
      <c r="F87" s="92">
        <v>43040</v>
      </c>
      <c r="G87" s="76">
        <v>7.6500000000136099</v>
      </c>
      <c r="H87" s="74" t="s">
        <v>112</v>
      </c>
      <c r="I87" s="77">
        <v>4.8000000000000001E-2</v>
      </c>
      <c r="J87" s="77">
        <v>4.8500000000115936E-2</v>
      </c>
      <c r="K87" s="76">
        <v>176920.11246</v>
      </c>
      <c r="L87" s="78">
        <v>112.133321</v>
      </c>
      <c r="M87" s="76">
        <v>198.386396862</v>
      </c>
      <c r="N87" s="69"/>
      <c r="O87" s="79">
        <f t="shared" si="2"/>
        <v>9.7146827169679907E-3</v>
      </c>
      <c r="P87" s="79">
        <f>M87/'סכום נכסי הקרן'!$C$42</f>
        <v>5.8705192377815161E-3</v>
      </c>
    </row>
    <row r="88" spans="2:16">
      <c r="B88" s="73" t="s">
        <v>1186</v>
      </c>
      <c r="C88" s="69" t="s">
        <v>1187</v>
      </c>
      <c r="D88" s="69" t="s">
        <v>1047</v>
      </c>
      <c r="E88" s="69"/>
      <c r="F88" s="92">
        <v>43070</v>
      </c>
      <c r="G88" s="76">
        <v>7.7399999999832492</v>
      </c>
      <c r="H88" s="74" t="s">
        <v>112</v>
      </c>
      <c r="I88" s="77">
        <v>4.8000000000000001E-2</v>
      </c>
      <c r="J88" s="77">
        <v>4.8499999999878571E-2</v>
      </c>
      <c r="K88" s="76">
        <v>181178.562936</v>
      </c>
      <c r="L88" s="78">
        <v>111.371229</v>
      </c>
      <c r="M88" s="76">
        <v>201.78079213700002</v>
      </c>
      <c r="N88" s="69"/>
      <c r="O88" s="79">
        <f t="shared" si="2"/>
        <v>9.8809011353383717E-3</v>
      </c>
      <c r="P88" s="79">
        <f>M88/'סכום נכסי הקרן'!$C$42</f>
        <v>5.970963941035962E-3</v>
      </c>
    </row>
    <row r="89" spans="2:16">
      <c r="B89" s="73" t="s">
        <v>1188</v>
      </c>
      <c r="C89" s="69" t="s">
        <v>1189</v>
      </c>
      <c r="D89" s="69" t="s">
        <v>1047</v>
      </c>
      <c r="E89" s="69"/>
      <c r="F89" s="92">
        <v>43101</v>
      </c>
      <c r="G89" s="76">
        <v>7.8200000000067593</v>
      </c>
      <c r="H89" s="74" t="s">
        <v>112</v>
      </c>
      <c r="I89" s="77">
        <v>4.8000000000000001E-2</v>
      </c>
      <c r="J89" s="77">
        <v>4.8500000000038151E-2</v>
      </c>
      <c r="K89" s="76">
        <v>247353.53144399999</v>
      </c>
      <c r="L89" s="78">
        <v>111.25304300000001</v>
      </c>
      <c r="M89" s="76">
        <v>275.18833042699998</v>
      </c>
      <c r="N89" s="69"/>
      <c r="O89" s="79">
        <f t="shared" si="2"/>
        <v>1.3475557597681863E-2</v>
      </c>
      <c r="P89" s="79">
        <f>M89/'סכום נכסי הקרן'!$C$42</f>
        <v>8.1431913343758162E-3</v>
      </c>
    </row>
    <row r="90" spans="2:16">
      <c r="B90" s="73" t="s">
        <v>1190</v>
      </c>
      <c r="C90" s="69" t="s">
        <v>1191</v>
      </c>
      <c r="D90" s="69" t="s">
        <v>1047</v>
      </c>
      <c r="E90" s="69"/>
      <c r="F90" s="92">
        <v>43132</v>
      </c>
      <c r="G90" s="76">
        <v>7.9099999999940271</v>
      </c>
      <c r="H90" s="74" t="s">
        <v>112</v>
      </c>
      <c r="I90" s="77">
        <v>4.8000000000000001E-2</v>
      </c>
      <c r="J90" s="77">
        <v>4.8499999999963857E-2</v>
      </c>
      <c r="K90" s="76">
        <v>237466.67164799999</v>
      </c>
      <c r="L90" s="78">
        <v>110.699871</v>
      </c>
      <c r="M90" s="76">
        <v>262.87529982699999</v>
      </c>
      <c r="N90" s="69"/>
      <c r="O90" s="79">
        <f t="shared" si="2"/>
        <v>1.2872607055430092E-2</v>
      </c>
      <c r="P90" s="79">
        <f>M90/'סכום נכסי הקרן'!$C$42</f>
        <v>7.7788322646207761E-3</v>
      </c>
    </row>
    <row r="91" spans="2:16">
      <c r="B91" s="73" t="s">
        <v>1192</v>
      </c>
      <c r="C91" s="69" t="s">
        <v>1193</v>
      </c>
      <c r="D91" s="69" t="s">
        <v>1047</v>
      </c>
      <c r="E91" s="69"/>
      <c r="F91" s="92">
        <v>43161</v>
      </c>
      <c r="G91" s="76">
        <v>7.9900000000515341</v>
      </c>
      <c r="H91" s="74" t="s">
        <v>112</v>
      </c>
      <c r="I91" s="77">
        <v>4.8000000000000001E-2</v>
      </c>
      <c r="J91" s="77">
        <v>4.8500000000298867E-2</v>
      </c>
      <c r="K91" s="76">
        <v>55859.118179999998</v>
      </c>
      <c r="L91" s="78">
        <v>110.815612</v>
      </c>
      <c r="M91" s="76">
        <v>61.900623919000004</v>
      </c>
      <c r="N91" s="69"/>
      <c r="O91" s="79">
        <f t="shared" si="2"/>
        <v>3.0311802163217249E-3</v>
      </c>
      <c r="P91" s="79">
        <f>M91/'סכום נכסי הקרן'!$C$42</f>
        <v>1.8317223826588569E-3</v>
      </c>
    </row>
    <row r="92" spans="2:16">
      <c r="B92" s="73" t="s">
        <v>1194</v>
      </c>
      <c r="C92" s="69" t="s">
        <v>1195</v>
      </c>
      <c r="D92" s="69" t="s">
        <v>1047</v>
      </c>
      <c r="E92" s="69"/>
      <c r="F92" s="92">
        <v>43221</v>
      </c>
      <c r="G92" s="76">
        <v>7.9599999999987361</v>
      </c>
      <c r="H92" s="74" t="s">
        <v>112</v>
      </c>
      <c r="I92" s="77">
        <v>4.8000000000000001E-2</v>
      </c>
      <c r="J92" s="77">
        <v>4.8499999999992112E-2</v>
      </c>
      <c r="K92" s="76">
        <v>226088.04914399999</v>
      </c>
      <c r="L92" s="78">
        <v>112.135518</v>
      </c>
      <c r="M92" s="76">
        <v>253.52500509200001</v>
      </c>
      <c r="N92" s="69"/>
      <c r="O92" s="79">
        <f t="shared" si="2"/>
        <v>1.2414737221119592E-2</v>
      </c>
      <c r="P92" s="79">
        <f>M92/'סכום נכסי הקרן'!$C$42</f>
        <v>7.5021445179355665E-3</v>
      </c>
    </row>
    <row r="93" spans="2:16">
      <c r="B93" s="73" t="s">
        <v>1196</v>
      </c>
      <c r="C93" s="69" t="s">
        <v>1197</v>
      </c>
      <c r="D93" s="69" t="s">
        <v>1047</v>
      </c>
      <c r="E93" s="69"/>
      <c r="F93" s="92">
        <v>43252</v>
      </c>
      <c r="G93" s="76">
        <v>8.0399999999925793</v>
      </c>
      <c r="H93" s="74" t="s">
        <v>112</v>
      </c>
      <c r="I93" s="77">
        <v>4.8000000000000001E-2</v>
      </c>
      <c r="J93" s="77">
        <v>4.8499999999992875E-2</v>
      </c>
      <c r="K93" s="76">
        <v>125991.37376399999</v>
      </c>
      <c r="L93" s="78">
        <v>111.25162</v>
      </c>
      <c r="M93" s="76">
        <v>140.167444926</v>
      </c>
      <c r="N93" s="69"/>
      <c r="O93" s="79">
        <f t="shared" si="2"/>
        <v>6.863788426236592E-3</v>
      </c>
      <c r="P93" s="79">
        <f>M93/'סכום נכסי הקרן'!$C$42</f>
        <v>4.1477424609972259E-3</v>
      </c>
    </row>
    <row r="94" spans="2:16">
      <c r="B94" s="73" t="s">
        <v>1198</v>
      </c>
      <c r="C94" s="69" t="s">
        <v>1199</v>
      </c>
      <c r="D94" s="69" t="s">
        <v>1047</v>
      </c>
      <c r="E94" s="69"/>
      <c r="F94" s="92">
        <v>43282</v>
      </c>
      <c r="G94" s="76">
        <v>8.1300000000111687</v>
      </c>
      <c r="H94" s="74" t="s">
        <v>112</v>
      </c>
      <c r="I94" s="77">
        <v>4.8000000000000001E-2</v>
      </c>
      <c r="J94" s="77">
        <v>4.850000000005162E-2</v>
      </c>
      <c r="K94" s="76">
        <v>96629.280767999997</v>
      </c>
      <c r="L94" s="78">
        <v>110.271704</v>
      </c>
      <c r="M94" s="76">
        <v>106.55475453699999</v>
      </c>
      <c r="N94" s="69"/>
      <c r="O94" s="79">
        <f t="shared" si="2"/>
        <v>5.2178256608562748E-3</v>
      </c>
      <c r="P94" s="79">
        <f>M94/'סכום נכסי הקרן'!$C$42</f>
        <v>3.153097925467507E-3</v>
      </c>
    </row>
    <row r="95" spans="2:16">
      <c r="B95" s="73" t="s">
        <v>1200</v>
      </c>
      <c r="C95" s="69" t="s">
        <v>1201</v>
      </c>
      <c r="D95" s="69" t="s">
        <v>1047</v>
      </c>
      <c r="E95" s="69"/>
      <c r="F95" s="92">
        <v>43313</v>
      </c>
      <c r="G95" s="76">
        <v>8.2099999999954587</v>
      </c>
      <c r="H95" s="74" t="s">
        <v>112</v>
      </c>
      <c r="I95" s="77">
        <v>4.8000000000000001E-2</v>
      </c>
      <c r="J95" s="77">
        <v>4.8599999999974629E-2</v>
      </c>
      <c r="K95" s="76">
        <v>272996.59107600001</v>
      </c>
      <c r="L95" s="78">
        <v>109.694039</v>
      </c>
      <c r="M95" s="76">
        <v>299.46098611599996</v>
      </c>
      <c r="N95" s="69"/>
      <c r="O95" s="79">
        <f t="shared" si="2"/>
        <v>1.466415294719501E-2</v>
      </c>
      <c r="P95" s="79">
        <f>M95/'סכום נכסי הקרן'!$C$42</f>
        <v>8.8614517314001204E-3</v>
      </c>
    </row>
    <row r="96" spans="2:16">
      <c r="B96" s="73" t="s">
        <v>1202</v>
      </c>
      <c r="C96" s="69" t="s">
        <v>1203</v>
      </c>
      <c r="D96" s="69" t="s">
        <v>1047</v>
      </c>
      <c r="E96" s="69"/>
      <c r="F96" s="92">
        <v>43345</v>
      </c>
      <c r="G96" s="76">
        <v>8.2999999999891649</v>
      </c>
      <c r="H96" s="74" t="s">
        <v>112</v>
      </c>
      <c r="I96" s="77">
        <v>4.8000000000000001E-2</v>
      </c>
      <c r="J96" s="77">
        <v>4.8499999999927761E-2</v>
      </c>
      <c r="K96" s="76">
        <v>253382.15346</v>
      </c>
      <c r="L96" s="78">
        <v>109.25872200000001</v>
      </c>
      <c r="M96" s="76">
        <v>276.84210228000001</v>
      </c>
      <c r="N96" s="69"/>
      <c r="O96" s="79">
        <f t="shared" si="2"/>
        <v>1.3556540311679754E-2</v>
      </c>
      <c r="P96" s="79">
        <f>M96/'סכום נכסי הקרן'!$C$42</f>
        <v>8.1921286588673304E-3</v>
      </c>
    </row>
    <row r="97" spans="2:16">
      <c r="B97" s="73" t="s">
        <v>1204</v>
      </c>
      <c r="C97" s="69" t="s">
        <v>1205</v>
      </c>
      <c r="D97" s="69" t="s">
        <v>1047</v>
      </c>
      <c r="E97" s="69"/>
      <c r="F97" s="92">
        <v>43375</v>
      </c>
      <c r="G97" s="76">
        <v>8.1900000000216195</v>
      </c>
      <c r="H97" s="74" t="s">
        <v>112</v>
      </c>
      <c r="I97" s="77">
        <v>4.8000000000000001E-2</v>
      </c>
      <c r="J97" s="77">
        <v>4.8500000000083913E-2</v>
      </c>
      <c r="K97" s="76">
        <v>90990.163415999996</v>
      </c>
      <c r="L97" s="78">
        <v>111.334687</v>
      </c>
      <c r="M97" s="76">
        <v>101.303613699</v>
      </c>
      <c r="N97" s="69"/>
      <c r="O97" s="79">
        <f t="shared" si="2"/>
        <v>4.9606852119636587E-3</v>
      </c>
      <c r="P97" s="79">
        <f>M97/'סכום נכסי הקרן'!$C$42</f>
        <v>2.9977096337429352E-3</v>
      </c>
    </row>
    <row r="98" spans="2:16">
      <c r="B98" s="73" t="s">
        <v>1206</v>
      </c>
      <c r="C98" s="69" t="s">
        <v>1207</v>
      </c>
      <c r="D98" s="69" t="s">
        <v>1047</v>
      </c>
      <c r="E98" s="69"/>
      <c r="F98" s="92">
        <v>43405</v>
      </c>
      <c r="G98" s="76">
        <v>8.2700000391295472</v>
      </c>
      <c r="H98" s="74" t="s">
        <v>112</v>
      </c>
      <c r="I98" s="77">
        <v>4.8000000000000001E-2</v>
      </c>
      <c r="J98" s="77">
        <v>4.8500000271122341E-2</v>
      </c>
      <c r="K98" s="76">
        <v>61.571184000000002</v>
      </c>
      <c r="L98" s="78">
        <v>110.82275</v>
      </c>
      <c r="M98" s="76">
        <v>6.8234879000000012E-2</v>
      </c>
      <c r="N98" s="69"/>
      <c r="O98" s="79">
        <f t="shared" si="2"/>
        <v>3.3413591365178619E-6</v>
      </c>
      <c r="P98" s="79">
        <f>M98/'סכום נכסי הקרן'!$C$42</f>
        <v>2.0191614757529888E-6</v>
      </c>
    </row>
    <row r="99" spans="2:16">
      <c r="B99" s="73" t="s">
        <v>1208</v>
      </c>
      <c r="C99" s="69" t="s">
        <v>1209</v>
      </c>
      <c r="D99" s="69" t="s">
        <v>1047</v>
      </c>
      <c r="E99" s="69"/>
      <c r="F99" s="92">
        <v>43435</v>
      </c>
      <c r="G99" s="76">
        <v>8.3500000000293628</v>
      </c>
      <c r="H99" s="74" t="s">
        <v>112</v>
      </c>
      <c r="I99" s="77">
        <v>4.8000000000000001E-2</v>
      </c>
      <c r="J99" s="77">
        <v>4.8600000000124363E-2</v>
      </c>
      <c r="K99" s="76">
        <v>105272.00109600001</v>
      </c>
      <c r="L99" s="78">
        <v>109.99556800000001</v>
      </c>
      <c r="M99" s="76">
        <v>115.79453579599998</v>
      </c>
      <c r="N99" s="69"/>
      <c r="O99" s="79">
        <f t="shared" si="2"/>
        <v>5.670283816885043E-3</v>
      </c>
      <c r="P99" s="79">
        <f>M99/'סכום נכסי הקרן'!$C$42</f>
        <v>3.4265154303561316E-3</v>
      </c>
    </row>
    <row r="100" spans="2:16">
      <c r="B100" s="73" t="s">
        <v>1210</v>
      </c>
      <c r="C100" s="69" t="s">
        <v>1211</v>
      </c>
      <c r="D100" s="69" t="s">
        <v>1047</v>
      </c>
      <c r="E100" s="69"/>
      <c r="F100" s="92">
        <v>43497</v>
      </c>
      <c r="G100" s="76">
        <v>8.5200000000229288</v>
      </c>
      <c r="H100" s="74" t="s">
        <v>112</v>
      </c>
      <c r="I100" s="77">
        <v>4.8000000000000001E-2</v>
      </c>
      <c r="J100" s="77">
        <v>4.8500000000157639E-2</v>
      </c>
      <c r="K100" s="76">
        <v>158885.10956400001</v>
      </c>
      <c r="L100" s="78">
        <v>109.79259999999999</v>
      </c>
      <c r="M100" s="76">
        <v>174.44409202500003</v>
      </c>
      <c r="N100" s="69"/>
      <c r="O100" s="79">
        <f t="shared" si="2"/>
        <v>8.542264150557026E-3</v>
      </c>
      <c r="P100" s="79">
        <f>M100/'סכום נכסי הקרן'!$C$42</f>
        <v>5.162034364999595E-3</v>
      </c>
    </row>
    <row r="101" spans="2:16">
      <c r="B101" s="73" t="s">
        <v>1212</v>
      </c>
      <c r="C101" s="69" t="s">
        <v>1213</v>
      </c>
      <c r="D101" s="69" t="s">
        <v>1047</v>
      </c>
      <c r="E101" s="69"/>
      <c r="F101" s="92">
        <v>43525</v>
      </c>
      <c r="G101" s="76">
        <v>8.6000000000021988</v>
      </c>
      <c r="H101" s="74" t="s">
        <v>112</v>
      </c>
      <c r="I101" s="77">
        <v>4.8000000000000001E-2</v>
      </c>
      <c r="J101" s="77">
        <v>4.8700000000015391E-2</v>
      </c>
      <c r="K101" s="76">
        <v>249321.13232400001</v>
      </c>
      <c r="L101" s="78">
        <v>109.39924499999999</v>
      </c>
      <c r="M101" s="76">
        <v>272.755437234</v>
      </c>
      <c r="N101" s="69"/>
      <c r="O101" s="79">
        <f t="shared" si="2"/>
        <v>1.3356422486463997E-2</v>
      </c>
      <c r="P101" s="79">
        <f>M101/'סכום נכסי הקרן'!$C$42</f>
        <v>8.0711987657376087E-3</v>
      </c>
    </row>
    <row r="102" spans="2:16">
      <c r="B102" s="73" t="s">
        <v>1214</v>
      </c>
      <c r="C102" s="69" t="s">
        <v>1215</v>
      </c>
      <c r="D102" s="69" t="s">
        <v>1047</v>
      </c>
      <c r="E102" s="69"/>
      <c r="F102" s="92">
        <v>43556</v>
      </c>
      <c r="G102" s="76">
        <v>8.4799999999814695</v>
      </c>
      <c r="H102" s="74" t="s">
        <v>112</v>
      </c>
      <c r="I102" s="77">
        <v>4.8000000000000001E-2</v>
      </c>
      <c r="J102" s="77">
        <v>4.8699999999872394E-2</v>
      </c>
      <c r="K102" s="76">
        <v>110400.47917200001</v>
      </c>
      <c r="L102" s="78">
        <v>111.449601</v>
      </c>
      <c r="M102" s="76">
        <v>123.04089401099999</v>
      </c>
      <c r="N102" s="69"/>
      <c r="O102" s="79">
        <f t="shared" si="2"/>
        <v>6.0251270522364469E-3</v>
      </c>
      <c r="P102" s="79">
        <f>M102/'סכום נכסי הקרן'!$C$42</f>
        <v>3.640944877021293E-3</v>
      </c>
    </row>
    <row r="103" spans="2:16">
      <c r="B103" s="73" t="s">
        <v>1216</v>
      </c>
      <c r="C103" s="69" t="s">
        <v>1217</v>
      </c>
      <c r="D103" s="69" t="s">
        <v>1047</v>
      </c>
      <c r="E103" s="69"/>
      <c r="F103" s="92">
        <v>43586</v>
      </c>
      <c r="G103" s="76">
        <v>8.5599999999948899</v>
      </c>
      <c r="H103" s="74" t="s">
        <v>112</v>
      </c>
      <c r="I103" s="77">
        <v>4.8000000000000001E-2</v>
      </c>
      <c r="J103" s="77">
        <v>4.8499999999976472E-2</v>
      </c>
      <c r="K103" s="76">
        <v>268964.34777599998</v>
      </c>
      <c r="L103" s="78">
        <v>110.60804400000001</v>
      </c>
      <c r="M103" s="76">
        <v>297.49620324200004</v>
      </c>
      <c r="N103" s="69"/>
      <c r="O103" s="79">
        <f t="shared" si="2"/>
        <v>1.4567940492457404E-2</v>
      </c>
      <c r="P103" s="79">
        <f>M103/'סכום נכסי הקרן'!$C$42</f>
        <v>8.8033111741727833E-3</v>
      </c>
    </row>
    <row r="104" spans="2:16">
      <c r="B104" s="73" t="s">
        <v>1218</v>
      </c>
      <c r="C104" s="69" t="s">
        <v>1219</v>
      </c>
      <c r="D104" s="69" t="s">
        <v>1047</v>
      </c>
      <c r="E104" s="69"/>
      <c r="F104" s="92">
        <v>43617</v>
      </c>
      <c r="G104" s="76">
        <v>8.6399999558199028</v>
      </c>
      <c r="H104" s="74" t="s">
        <v>112</v>
      </c>
      <c r="I104" s="77">
        <v>4.8000000000000001E-2</v>
      </c>
      <c r="J104" s="77">
        <v>4.8499999804691642E-2</v>
      </c>
      <c r="K104" s="76">
        <v>67.594452000000004</v>
      </c>
      <c r="L104" s="78">
        <v>109.833832</v>
      </c>
      <c r="M104" s="76">
        <v>7.4241577000000003E-2</v>
      </c>
      <c r="N104" s="69"/>
      <c r="O104" s="79">
        <f t="shared" si="2"/>
        <v>3.6354980803650919E-6</v>
      </c>
      <c r="P104" s="79">
        <f>M104/'סכום נכסי הקרן'!$C$42</f>
        <v>2.19690771603111E-6</v>
      </c>
    </row>
    <row r="105" spans="2:16">
      <c r="B105" s="73" t="s">
        <v>1220</v>
      </c>
      <c r="C105" s="69" t="s">
        <v>1221</v>
      </c>
      <c r="D105" s="69" t="s">
        <v>1047</v>
      </c>
      <c r="E105" s="69"/>
      <c r="F105" s="92">
        <v>43647</v>
      </c>
      <c r="G105" s="76">
        <v>8.7299999999985651</v>
      </c>
      <c r="H105" s="74" t="s">
        <v>112</v>
      </c>
      <c r="I105" s="77">
        <v>4.8000000000000001E-2</v>
      </c>
      <c r="J105" s="77">
        <v>4.8500000000016544E-2</v>
      </c>
      <c r="K105" s="76">
        <v>83483.832983999993</v>
      </c>
      <c r="L105" s="78">
        <v>108.64634599999999</v>
      </c>
      <c r="M105" s="76">
        <v>90.702134380999993</v>
      </c>
      <c r="N105" s="69"/>
      <c r="O105" s="79">
        <f t="shared" si="2"/>
        <v>4.4415467552250685E-3</v>
      </c>
      <c r="P105" s="79">
        <f>M105/'סכום נכסי הקרן'!$C$42</f>
        <v>2.6839976591837415E-3</v>
      </c>
    </row>
    <row r="106" spans="2:16">
      <c r="B106" s="73" t="s">
        <v>1222</v>
      </c>
      <c r="C106" s="69" t="s">
        <v>1223</v>
      </c>
      <c r="D106" s="69" t="s">
        <v>1047</v>
      </c>
      <c r="E106" s="69"/>
      <c r="F106" s="92">
        <v>43678</v>
      </c>
      <c r="G106" s="76">
        <v>8.8199999999850096</v>
      </c>
      <c r="H106" s="74" t="s">
        <v>112</v>
      </c>
      <c r="I106" s="77">
        <v>4.8000000000000001E-2</v>
      </c>
      <c r="J106" s="77">
        <v>4.8499999999924069E-2</v>
      </c>
      <c r="K106" s="76">
        <v>187513.03311600001</v>
      </c>
      <c r="L106" s="78">
        <v>108.86049</v>
      </c>
      <c r="M106" s="76">
        <v>204.12760748299999</v>
      </c>
      <c r="N106" s="69"/>
      <c r="O106" s="79">
        <f t="shared" si="2"/>
        <v>9.9958211441813181E-3</v>
      </c>
      <c r="P106" s="79">
        <f>M106/'סכום נכסי הקרן'!$C$42</f>
        <v>6.040409350873196E-3</v>
      </c>
    </row>
    <row r="107" spans="2:16">
      <c r="B107" s="73" t="s">
        <v>1224</v>
      </c>
      <c r="C107" s="69" t="s">
        <v>1225</v>
      </c>
      <c r="D107" s="69" t="s">
        <v>1047</v>
      </c>
      <c r="E107" s="69"/>
      <c r="F107" s="92">
        <v>43709</v>
      </c>
      <c r="G107" s="76">
        <v>8.8999999784259121</v>
      </c>
      <c r="H107" s="74" t="s">
        <v>112</v>
      </c>
      <c r="I107" s="77">
        <v>4.8000000000000001E-2</v>
      </c>
      <c r="J107" s="77">
        <v>4.8499999846710419E-2</v>
      </c>
      <c r="K107" s="76">
        <v>80.979491999999993</v>
      </c>
      <c r="L107" s="78">
        <v>108.754215</v>
      </c>
      <c r="M107" s="76">
        <v>8.8068611000000005E-2</v>
      </c>
      <c r="N107" s="69"/>
      <c r="O107" s="79">
        <f t="shared" si="2"/>
        <v>4.3125870862215118E-6</v>
      </c>
      <c r="P107" s="79">
        <f>M107/'סכום נכסי הקרן'!$C$42</f>
        <v>2.6060681745222393E-6</v>
      </c>
    </row>
    <row r="108" spans="2:16">
      <c r="B108" s="73" t="s">
        <v>1226</v>
      </c>
      <c r="C108" s="69" t="s">
        <v>1227</v>
      </c>
      <c r="D108" s="69" t="s">
        <v>1047</v>
      </c>
      <c r="E108" s="69"/>
      <c r="F108" s="92">
        <v>43740</v>
      </c>
      <c r="G108" s="76">
        <v>8.7700000000038436</v>
      </c>
      <c r="H108" s="74" t="s">
        <v>112</v>
      </c>
      <c r="I108" s="77">
        <v>4.8000000000000001E-2</v>
      </c>
      <c r="J108" s="77">
        <v>4.8500000000023219E-2</v>
      </c>
      <c r="K108" s="76">
        <v>213949.156368</v>
      </c>
      <c r="L108" s="78">
        <v>110.670672</v>
      </c>
      <c r="M108" s="76">
        <v>236.77897011700003</v>
      </c>
      <c r="N108" s="69"/>
      <c r="O108" s="79">
        <f t="shared" si="2"/>
        <v>1.1594709138939452E-2</v>
      </c>
      <c r="P108" s="79">
        <f>M108/'סכום נכסי הקרן'!$C$42</f>
        <v>7.0066069103561328E-3</v>
      </c>
    </row>
    <row r="109" spans="2:16">
      <c r="B109" s="73" t="s">
        <v>1228</v>
      </c>
      <c r="C109" s="69" t="s">
        <v>1229</v>
      </c>
      <c r="D109" s="69" t="s">
        <v>1047</v>
      </c>
      <c r="E109" s="69"/>
      <c r="F109" s="92">
        <v>43770</v>
      </c>
      <c r="G109" s="76">
        <v>8.8500000000036447</v>
      </c>
      <c r="H109" s="74" t="s">
        <v>112</v>
      </c>
      <c r="I109" s="77">
        <v>4.8000000000000001E-2</v>
      </c>
      <c r="J109" s="77">
        <v>4.8500000000007287E-2</v>
      </c>
      <c r="K109" s="76">
        <v>310510.17343199998</v>
      </c>
      <c r="L109" s="78">
        <v>110.46750299999999</v>
      </c>
      <c r="M109" s="76">
        <v>343.01283595500001</v>
      </c>
      <c r="N109" s="69"/>
      <c r="O109" s="79">
        <f t="shared" si="2"/>
        <v>1.6796821364058426E-2</v>
      </c>
      <c r="P109" s="79">
        <f>M109/'סכום נכסי הקרן'!$C$42</f>
        <v>1.0150209309363846E-2</v>
      </c>
    </row>
    <row r="110" spans="2:16">
      <c r="B110" s="73" t="s">
        <v>1230</v>
      </c>
      <c r="C110" s="69" t="s">
        <v>1231</v>
      </c>
      <c r="D110" s="69" t="s">
        <v>1047</v>
      </c>
      <c r="E110" s="69"/>
      <c r="F110" s="92">
        <v>43800</v>
      </c>
      <c r="G110" s="76">
        <v>8.9400000000161253</v>
      </c>
      <c r="H110" s="74" t="s">
        <v>112</v>
      </c>
      <c r="I110" s="77">
        <v>4.8000000000000001E-2</v>
      </c>
      <c r="J110" s="77">
        <v>4.8500000000042613E-2</v>
      </c>
      <c r="K110" s="76">
        <v>139179.65367599999</v>
      </c>
      <c r="L110" s="78">
        <v>109.612039</v>
      </c>
      <c r="M110" s="76">
        <v>152.55765649099999</v>
      </c>
      <c r="N110" s="69"/>
      <c r="O110" s="79">
        <f t="shared" si="2"/>
        <v>7.4705184039669248E-3</v>
      </c>
      <c r="P110" s="79">
        <f>M110/'סכום נכסי הקרן'!$C$42</f>
        <v>4.5143854188967646E-3</v>
      </c>
    </row>
    <row r="111" spans="2:16">
      <c r="B111" s="73" t="s">
        <v>1232</v>
      </c>
      <c r="C111" s="69" t="s">
        <v>1233</v>
      </c>
      <c r="D111" s="69" t="s">
        <v>1047</v>
      </c>
      <c r="E111" s="69"/>
      <c r="F111" s="92">
        <v>43831</v>
      </c>
      <c r="G111" s="76">
        <v>9.0200000000069043</v>
      </c>
      <c r="H111" s="74" t="s">
        <v>112</v>
      </c>
      <c r="I111" s="77">
        <v>4.8000000000000001E-2</v>
      </c>
      <c r="J111" s="77">
        <v>4.8500000000041329E-2</v>
      </c>
      <c r="K111" s="76">
        <v>187656.922296</v>
      </c>
      <c r="L111" s="78">
        <v>109.582894</v>
      </c>
      <c r="M111" s="76">
        <v>205.63988657900001</v>
      </c>
      <c r="N111" s="69"/>
      <c r="O111" s="79">
        <f t="shared" si="2"/>
        <v>1.0069875171219083E-2</v>
      </c>
      <c r="P111" s="79">
        <f>M111/'סכום נכסי הקרן'!$C$42</f>
        <v>6.0851597151440808E-3</v>
      </c>
    </row>
    <row r="112" spans="2:16">
      <c r="B112" s="73" t="s">
        <v>1234</v>
      </c>
      <c r="C112" s="69" t="s">
        <v>1235</v>
      </c>
      <c r="D112" s="69" t="s">
        <v>1047</v>
      </c>
      <c r="E112" s="69"/>
      <c r="F112" s="92">
        <v>43863</v>
      </c>
      <c r="G112" s="76">
        <v>9.1100000000106931</v>
      </c>
      <c r="H112" s="74" t="s">
        <v>112</v>
      </c>
      <c r="I112" s="77">
        <v>4.8000000000000001E-2</v>
      </c>
      <c r="J112" s="77">
        <v>4.8700000000035652E-2</v>
      </c>
      <c r="K112" s="76">
        <v>200861.93350799999</v>
      </c>
      <c r="L112" s="78">
        <v>108.938115</v>
      </c>
      <c r="M112" s="76">
        <v>218.815204706</v>
      </c>
      <c r="N112" s="69"/>
      <c r="O112" s="79">
        <f t="shared" si="2"/>
        <v>1.0715050633465903E-2</v>
      </c>
      <c r="P112" s="79">
        <f>M112/'סכום נכסי הקרן'!$C$42</f>
        <v>6.4750350279269824E-3</v>
      </c>
    </row>
    <row r="113" spans="2:16">
      <c r="B113" s="73" t="s">
        <v>1236</v>
      </c>
      <c r="C113" s="69" t="s">
        <v>1237</v>
      </c>
      <c r="D113" s="69" t="s">
        <v>1047</v>
      </c>
      <c r="E113" s="69"/>
      <c r="F113" s="92">
        <v>43891</v>
      </c>
      <c r="G113" s="76">
        <v>9.189999955432711</v>
      </c>
      <c r="H113" s="74" t="s">
        <v>112</v>
      </c>
      <c r="I113" s="77">
        <v>4.8000000000000001E-2</v>
      </c>
      <c r="J113" s="77">
        <v>4.8499999797421402E-2</v>
      </c>
      <c r="K113" s="76">
        <v>101.726304</v>
      </c>
      <c r="L113" s="78">
        <v>109.183171</v>
      </c>
      <c r="M113" s="76">
        <v>0.111068005</v>
      </c>
      <c r="N113" s="69"/>
      <c r="O113" s="79">
        <f t="shared" si="2"/>
        <v>5.4388327307147639E-6</v>
      </c>
      <c r="P113" s="79">
        <f>M113/'סכום נכסי הקרן'!$C$42</f>
        <v>3.2866510525319508E-6</v>
      </c>
    </row>
    <row r="114" spans="2:16">
      <c r="B114" s="73" t="s">
        <v>1238</v>
      </c>
      <c r="C114" s="69" t="s">
        <v>1239</v>
      </c>
      <c r="D114" s="69" t="s">
        <v>1047</v>
      </c>
      <c r="E114" s="69"/>
      <c r="F114" s="92">
        <v>44045</v>
      </c>
      <c r="G114" s="76">
        <v>9.3900000000967445</v>
      </c>
      <c r="H114" s="74" t="s">
        <v>112</v>
      </c>
      <c r="I114" s="77">
        <v>4.8000000000000001E-2</v>
      </c>
      <c r="J114" s="77">
        <v>4.850000000045758E-2</v>
      </c>
      <c r="K114" s="76">
        <v>27804.074339999999</v>
      </c>
      <c r="L114" s="78">
        <v>110.04333200000001</v>
      </c>
      <c r="M114" s="76">
        <v>30.596529935999996</v>
      </c>
      <c r="N114" s="69"/>
      <c r="O114" s="79">
        <f t="shared" si="2"/>
        <v>1.4982659359210682E-3</v>
      </c>
      <c r="P114" s="79">
        <f>M114/'סכום נכסי הקרן'!$C$42</f>
        <v>9.0539230733440953E-4</v>
      </c>
    </row>
    <row r="115" spans="2:16">
      <c r="B115" s="73" t="s">
        <v>1240</v>
      </c>
      <c r="C115" s="69" t="s">
        <v>1241</v>
      </c>
      <c r="D115" s="69" t="s">
        <v>1047</v>
      </c>
      <c r="E115" s="69"/>
      <c r="F115" s="92">
        <v>44075</v>
      </c>
      <c r="G115" s="76">
        <v>9.4700000000007964</v>
      </c>
      <c r="H115" s="74" t="s">
        <v>112</v>
      </c>
      <c r="I115" s="77">
        <v>4.8000000000000001E-2</v>
      </c>
      <c r="J115" s="77">
        <v>4.8600000000003973E-2</v>
      </c>
      <c r="K115" s="76">
        <v>367333.68374399998</v>
      </c>
      <c r="L115" s="78">
        <v>109.367848</v>
      </c>
      <c r="M115" s="76">
        <v>401.74494414400004</v>
      </c>
      <c r="N115" s="69"/>
      <c r="O115" s="79">
        <f t="shared" si="2"/>
        <v>1.9672844142735454E-2</v>
      </c>
      <c r="P115" s="79">
        <f>M115/'סכום נכסי הקרן'!$C$42</f>
        <v>1.188817106708874E-2</v>
      </c>
    </row>
    <row r="116" spans="2:16">
      <c r="B116" s="73" t="s">
        <v>1242</v>
      </c>
      <c r="C116" s="69" t="s">
        <v>1243</v>
      </c>
      <c r="D116" s="69" t="s">
        <v>1047</v>
      </c>
      <c r="E116" s="69"/>
      <c r="F116" s="92">
        <v>44166</v>
      </c>
      <c r="G116" s="76">
        <v>9.489999999995046</v>
      </c>
      <c r="H116" s="74" t="s">
        <v>112</v>
      </c>
      <c r="I116" s="77">
        <v>4.8000000000000001E-2</v>
      </c>
      <c r="J116" s="77">
        <v>4.8499999999979081E-2</v>
      </c>
      <c r="K116" s="76">
        <v>670572.43419599999</v>
      </c>
      <c r="L116" s="78">
        <v>110.469313</v>
      </c>
      <c r="M116" s="76">
        <v>740.77676188300006</v>
      </c>
      <c r="N116" s="69"/>
      <c r="O116" s="79">
        <f t="shared" si="2"/>
        <v>3.6274721047543423E-2</v>
      </c>
      <c r="P116" s="79">
        <f>M116/'סכום נכסי הקרן'!$C$42</f>
        <v>2.1920576714545045E-2</v>
      </c>
    </row>
    <row r="117" spans="2:16">
      <c r="B117" s="73" t="s">
        <v>1244</v>
      </c>
      <c r="C117" s="69" t="s">
        <v>1245</v>
      </c>
      <c r="D117" s="69" t="s">
        <v>1047</v>
      </c>
      <c r="E117" s="69"/>
      <c r="F117" s="92">
        <v>44197</v>
      </c>
      <c r="G117" s="76">
        <v>9.5800000000040377</v>
      </c>
      <c r="H117" s="74" t="s">
        <v>112</v>
      </c>
      <c r="I117" s="77">
        <v>4.8000000000000001E-2</v>
      </c>
      <c r="J117" s="77">
        <v>4.8500000000033641E-2</v>
      </c>
      <c r="K117" s="76">
        <v>202241.93113200003</v>
      </c>
      <c r="L117" s="78">
        <v>110.25264900000001</v>
      </c>
      <c r="M117" s="76">
        <v>222.97708724500001</v>
      </c>
      <c r="N117" s="69"/>
      <c r="O117" s="79">
        <f t="shared" si="2"/>
        <v>1.0918851745897008E-2</v>
      </c>
      <c r="P117" s="79">
        <f>M117/'סכום נכסי הקרן'!$C$42</f>
        <v>6.5981907074344941E-3</v>
      </c>
    </row>
    <row r="118" spans="2:16">
      <c r="B118" s="73" t="s">
        <v>1246</v>
      </c>
      <c r="C118" s="69" t="s">
        <v>1247</v>
      </c>
      <c r="D118" s="69" t="s">
        <v>1047</v>
      </c>
      <c r="E118" s="69"/>
      <c r="F118" s="92">
        <v>44228</v>
      </c>
      <c r="G118" s="76">
        <v>9.670000000002263</v>
      </c>
      <c r="H118" s="74" t="s">
        <v>112</v>
      </c>
      <c r="I118" s="77">
        <v>4.8000000000000001E-2</v>
      </c>
      <c r="J118" s="77">
        <v>4.850000000001476E-2</v>
      </c>
      <c r="K118" s="76">
        <v>369688.11228</v>
      </c>
      <c r="L118" s="78">
        <v>109.948142</v>
      </c>
      <c r="M118" s="76">
        <v>406.46521062400001</v>
      </c>
      <c r="N118" s="69"/>
      <c r="O118" s="79">
        <f t="shared" si="2"/>
        <v>1.9903988474796876E-2</v>
      </c>
      <c r="P118" s="79">
        <f>M118/'סכום נכסי הקרן'!$C$42</f>
        <v>1.2027850075410922E-2</v>
      </c>
    </row>
    <row r="119" spans="2:16">
      <c r="B119" s="73" t="s">
        <v>1248</v>
      </c>
      <c r="C119" s="69" t="s">
        <v>1249</v>
      </c>
      <c r="D119" s="69" t="s">
        <v>1047</v>
      </c>
      <c r="E119" s="69"/>
      <c r="F119" s="92">
        <v>44256</v>
      </c>
      <c r="G119" s="76">
        <v>9.7499999999674802</v>
      </c>
      <c r="H119" s="74" t="s">
        <v>112</v>
      </c>
      <c r="I119" s="77">
        <v>4.8000000000000001E-2</v>
      </c>
      <c r="J119" s="77">
        <v>4.8499999999869911E-2</v>
      </c>
      <c r="K119" s="76">
        <v>140243.764356</v>
      </c>
      <c r="L119" s="78">
        <v>109.62450699999999</v>
      </c>
      <c r="M119" s="76">
        <v>153.74153573999999</v>
      </c>
      <c r="N119" s="69"/>
      <c r="O119" s="79">
        <f t="shared" si="2"/>
        <v>7.5284911856755296E-3</v>
      </c>
      <c r="P119" s="79">
        <f>M119/'סכום נכסי הקרן'!$C$42</f>
        <v>4.549417991776745E-3</v>
      </c>
    </row>
    <row r="120" spans="2:16">
      <c r="B120" s="73" t="s">
        <v>1250</v>
      </c>
      <c r="C120" s="69" t="s">
        <v>1251</v>
      </c>
      <c r="D120" s="69" t="s">
        <v>1047</v>
      </c>
      <c r="E120" s="69"/>
      <c r="F120" s="92">
        <v>44287</v>
      </c>
      <c r="G120" s="76">
        <v>9.5999999999954291</v>
      </c>
      <c r="H120" s="74" t="s">
        <v>112</v>
      </c>
      <c r="I120" s="77">
        <v>4.8000000000000001E-2</v>
      </c>
      <c r="J120" s="77">
        <v>4.8499999999988573E-2</v>
      </c>
      <c r="K120" s="76">
        <v>196234.05592799999</v>
      </c>
      <c r="L120" s="78">
        <v>111.478189</v>
      </c>
      <c r="M120" s="76">
        <v>218.75817124499997</v>
      </c>
      <c r="N120" s="69"/>
      <c r="O120" s="79">
        <f t="shared" si="2"/>
        <v>1.0712257790878761E-2</v>
      </c>
      <c r="P120" s="79">
        <f>M120/'סכום נכסי הקרן'!$C$42</f>
        <v>6.4733473314150542E-3</v>
      </c>
    </row>
    <row r="121" spans="2:16">
      <c r="B121" s="73" t="s">
        <v>1252</v>
      </c>
      <c r="C121" s="69" t="s">
        <v>1253</v>
      </c>
      <c r="D121" s="69" t="s">
        <v>1047</v>
      </c>
      <c r="E121" s="69"/>
      <c r="F121" s="92">
        <v>44318</v>
      </c>
      <c r="G121" s="76">
        <v>9.6899999999876396</v>
      </c>
      <c r="H121" s="74" t="s">
        <v>112</v>
      </c>
      <c r="I121" s="77">
        <v>4.8000000000000001E-2</v>
      </c>
      <c r="J121" s="77">
        <v>4.8499999999932639E-2</v>
      </c>
      <c r="K121" s="76">
        <v>309327.605148</v>
      </c>
      <c r="L121" s="78">
        <v>110.361526</v>
      </c>
      <c r="M121" s="76">
        <v>341.37866403799995</v>
      </c>
      <c r="N121" s="69"/>
      <c r="O121" s="79">
        <f t="shared" si="2"/>
        <v>1.6716798429372647E-2</v>
      </c>
      <c r="P121" s="79">
        <f>M121/'סכום נכסי הקרן'!$C$42</f>
        <v>1.0101851973234271E-2</v>
      </c>
    </row>
    <row r="122" spans="2:16">
      <c r="B122" s="73" t="s">
        <v>1254</v>
      </c>
      <c r="C122" s="69" t="s">
        <v>1255</v>
      </c>
      <c r="D122" s="69" t="s">
        <v>1047</v>
      </c>
      <c r="E122" s="69"/>
      <c r="F122" s="92">
        <v>44348</v>
      </c>
      <c r="G122" s="76">
        <v>9.7700000000014651</v>
      </c>
      <c r="H122" s="74" t="s">
        <v>112</v>
      </c>
      <c r="I122" s="77">
        <v>4.8000000000000001E-2</v>
      </c>
      <c r="J122" s="77">
        <v>4.8500000000000008E-2</v>
      </c>
      <c r="K122" s="76">
        <v>249195.31294800004</v>
      </c>
      <c r="L122" s="78">
        <v>109.613124</v>
      </c>
      <c r="M122" s="76">
        <v>273.15076857999998</v>
      </c>
      <c r="N122" s="69"/>
      <c r="O122" s="79">
        <f t="shared" si="2"/>
        <v>1.3375781266376377E-2</v>
      </c>
      <c r="P122" s="79">
        <f>M122/'סכום נכסי הקרן'!$C$42</f>
        <v>8.0828971498440819E-3</v>
      </c>
    </row>
    <row r="123" spans="2:16">
      <c r="B123" s="73" t="s">
        <v>1256</v>
      </c>
      <c r="C123" s="69" t="s">
        <v>1257</v>
      </c>
      <c r="D123" s="69" t="s">
        <v>1047</v>
      </c>
      <c r="E123" s="69"/>
      <c r="F123" s="92">
        <v>44378</v>
      </c>
      <c r="G123" s="76">
        <v>9.849999999975056</v>
      </c>
      <c r="H123" s="74" t="s">
        <v>112</v>
      </c>
      <c r="I123" s="77">
        <v>4.8000000000000001E-2</v>
      </c>
      <c r="J123" s="77">
        <v>4.8499999999872243E-2</v>
      </c>
      <c r="K123" s="76">
        <v>75571.266587999999</v>
      </c>
      <c r="L123" s="78">
        <v>108.750292</v>
      </c>
      <c r="M123" s="76">
        <v>82.183972873000002</v>
      </c>
      <c r="N123" s="69"/>
      <c r="O123" s="79">
        <f t="shared" si="2"/>
        <v>4.0244252303068438E-3</v>
      </c>
      <c r="P123" s="79">
        <f>M123/'סכום נכסי הקרן'!$C$42</f>
        <v>2.4319338493952671E-3</v>
      </c>
    </row>
    <row r="124" spans="2:16">
      <c r="B124" s="73" t="s">
        <v>1258</v>
      </c>
      <c r="C124" s="69" t="s">
        <v>1259</v>
      </c>
      <c r="D124" s="69" t="s">
        <v>1047</v>
      </c>
      <c r="E124" s="69"/>
      <c r="F124" s="92">
        <v>44409</v>
      </c>
      <c r="G124" s="76">
        <v>9.9299999999885902</v>
      </c>
      <c r="H124" s="74" t="s">
        <v>112</v>
      </c>
      <c r="I124" s="77">
        <v>4.8000000000000001E-2</v>
      </c>
      <c r="J124" s="77">
        <v>4.8599999999965185E-2</v>
      </c>
      <c r="K124" s="76">
        <v>95666.227140000003</v>
      </c>
      <c r="L124" s="78">
        <v>108.094956</v>
      </c>
      <c r="M124" s="76">
        <v>103.410366526</v>
      </c>
      <c r="N124" s="69"/>
      <c r="O124" s="79">
        <f t="shared" si="2"/>
        <v>5.0638497212299729E-3</v>
      </c>
      <c r="P124" s="79">
        <f>M124/'סכום נכסי הקרן'!$C$42</f>
        <v>3.0600512720597864E-3</v>
      </c>
    </row>
    <row r="125" spans="2:16">
      <c r="B125" s="73" t="s">
        <v>1260</v>
      </c>
      <c r="C125" s="69" t="s">
        <v>1261</v>
      </c>
      <c r="D125" s="69" t="s">
        <v>1047</v>
      </c>
      <c r="E125" s="69"/>
      <c r="F125" s="92">
        <v>44440</v>
      </c>
      <c r="G125" s="76">
        <v>10.019999999984979</v>
      </c>
      <c r="H125" s="74" t="s">
        <v>112</v>
      </c>
      <c r="I125" s="77">
        <v>4.8000000000000001E-2</v>
      </c>
      <c r="J125" s="77">
        <v>4.8499999999913591E-2</v>
      </c>
      <c r="K125" s="76">
        <v>280279.39133999997</v>
      </c>
      <c r="L125" s="78">
        <v>107.36398</v>
      </c>
      <c r="M125" s="76">
        <v>300.91910977600003</v>
      </c>
      <c r="N125" s="69"/>
      <c r="O125" s="79">
        <f t="shared" si="2"/>
        <v>1.4735555064190251E-2</v>
      </c>
      <c r="P125" s="79">
        <f>M125/'סכום נכסי הקרן'!$C$42</f>
        <v>8.9045995637741775E-3</v>
      </c>
    </row>
    <row r="126" spans="2:16">
      <c r="B126" s="73" t="s">
        <v>1262</v>
      </c>
      <c r="C126" s="69" t="s">
        <v>1263</v>
      </c>
      <c r="D126" s="69" t="s">
        <v>1047</v>
      </c>
      <c r="E126" s="69"/>
      <c r="F126" s="92">
        <v>44501</v>
      </c>
      <c r="G126" s="76">
        <v>9.9500000000071687</v>
      </c>
      <c r="H126" s="74" t="s">
        <v>112</v>
      </c>
      <c r="I126" s="77">
        <v>4.8000000000000001E-2</v>
      </c>
      <c r="J126" s="77">
        <v>4.8500000000032586E-2</v>
      </c>
      <c r="K126" s="76">
        <v>353395.84159199998</v>
      </c>
      <c r="L126" s="78">
        <v>108.54188499999999</v>
      </c>
      <c r="M126" s="76">
        <v>383.58250739500005</v>
      </c>
      <c r="N126" s="69"/>
      <c r="O126" s="79">
        <f t="shared" si="2"/>
        <v>1.8783457001407058E-2</v>
      </c>
      <c r="P126" s="79">
        <f>M126/'סכום נכסי הקרן'!$C$42</f>
        <v>1.1350720233631834E-2</v>
      </c>
    </row>
    <row r="127" spans="2:16">
      <c r="B127" s="73" t="s">
        <v>1264</v>
      </c>
      <c r="C127" s="69" t="s">
        <v>1265</v>
      </c>
      <c r="D127" s="69" t="s">
        <v>1047</v>
      </c>
      <c r="E127" s="69"/>
      <c r="F127" s="92">
        <v>44531</v>
      </c>
      <c r="G127" s="76">
        <v>10.030000000015814</v>
      </c>
      <c r="H127" s="74" t="s">
        <v>112</v>
      </c>
      <c r="I127" s="77">
        <v>4.8000000000000001E-2</v>
      </c>
      <c r="J127" s="77">
        <v>4.850000000012341E-2</v>
      </c>
      <c r="K127" s="76">
        <v>101285.266932</v>
      </c>
      <c r="L127" s="78">
        <v>108.008031</v>
      </c>
      <c r="M127" s="76">
        <v>109.396222509</v>
      </c>
      <c r="N127" s="69"/>
      <c r="O127" s="79">
        <f t="shared" si="2"/>
        <v>5.3569680629313946E-3</v>
      </c>
      <c r="P127" s="79">
        <f>M127/'סכום נכסי הקרן'!$C$42</f>
        <v>3.2371807691353089E-3</v>
      </c>
    </row>
    <row r="128" spans="2:16">
      <c r="B128" s="73" t="s">
        <v>1266</v>
      </c>
      <c r="C128" s="69" t="s">
        <v>1267</v>
      </c>
      <c r="D128" s="69" t="s">
        <v>1047</v>
      </c>
      <c r="E128" s="69"/>
      <c r="F128" s="92">
        <v>44563</v>
      </c>
      <c r="G128" s="76">
        <v>10.119999999999873</v>
      </c>
      <c r="H128" s="74" t="s">
        <v>112</v>
      </c>
      <c r="I128" s="77">
        <v>4.8000000000000001E-2</v>
      </c>
      <c r="J128" s="77">
        <v>4.8500000000001597E-2</v>
      </c>
      <c r="K128" s="76">
        <v>290965.338024</v>
      </c>
      <c r="L128" s="78">
        <v>107.668902</v>
      </c>
      <c r="M128" s="76">
        <v>313.27918416699998</v>
      </c>
      <c r="N128" s="69"/>
      <c r="O128" s="79">
        <f t="shared" si="2"/>
        <v>1.5340809269952207E-2</v>
      </c>
      <c r="P128" s="79">
        <f>M128/'סכום נכסי הקרן'!$C$42</f>
        <v>9.270350722323871E-3</v>
      </c>
    </row>
    <row r="129" spans="2:16">
      <c r="B129" s="73" t="s">
        <v>1268</v>
      </c>
      <c r="C129" s="69" t="s">
        <v>1269</v>
      </c>
      <c r="D129" s="69" t="s">
        <v>1047</v>
      </c>
      <c r="E129" s="69"/>
      <c r="F129" s="92">
        <v>44652</v>
      </c>
      <c r="G129" s="76">
        <v>10.120000000088242</v>
      </c>
      <c r="H129" s="74" t="s">
        <v>112</v>
      </c>
      <c r="I129" s="77">
        <v>4.8000000000000001E-2</v>
      </c>
      <c r="J129" s="77">
        <v>4.8500000000247609E-2</v>
      </c>
      <c r="K129" s="76">
        <v>20622.331128000002</v>
      </c>
      <c r="L129" s="78">
        <v>107.70826700000001</v>
      </c>
      <c r="M129" s="76">
        <v>22.211955417000002</v>
      </c>
      <c r="N129" s="69"/>
      <c r="O129" s="79">
        <f t="shared" si="2"/>
        <v>1.087685964424739E-3</v>
      </c>
      <c r="P129" s="79">
        <f>M129/'סכום נכסי הקרן'!$C$42</f>
        <v>6.5728151550102859E-4</v>
      </c>
    </row>
    <row r="130" spans="2:16">
      <c r="B130" s="73" t="s">
        <v>1270</v>
      </c>
      <c r="C130" s="69" t="s">
        <v>1271</v>
      </c>
      <c r="D130" s="69" t="s">
        <v>1047</v>
      </c>
      <c r="E130" s="69"/>
      <c r="F130" s="92">
        <v>40057</v>
      </c>
      <c r="G130" s="76">
        <v>1.3900000000106529</v>
      </c>
      <c r="H130" s="74" t="s">
        <v>112</v>
      </c>
      <c r="I130" s="77">
        <v>4.8000000000000001E-2</v>
      </c>
      <c r="J130" s="77">
        <v>4.8300000000259379E-2</v>
      </c>
      <c r="K130" s="76">
        <v>72391.650336000006</v>
      </c>
      <c r="L130" s="78">
        <v>119.29795799999999</v>
      </c>
      <c r="M130" s="76">
        <v>86.361760271999998</v>
      </c>
      <c r="N130" s="69"/>
      <c r="O130" s="79">
        <f t="shared" si="2"/>
        <v>4.2290051797499702E-3</v>
      </c>
      <c r="P130" s="79">
        <f>M130/'סכום נכסי הקרן'!$C$42</f>
        <v>2.5555601750160257E-3</v>
      </c>
    </row>
    <row r="131" spans="2:16">
      <c r="B131" s="73" t="s">
        <v>1272</v>
      </c>
      <c r="C131" s="69" t="s">
        <v>1273</v>
      </c>
      <c r="D131" s="69" t="s">
        <v>1047</v>
      </c>
      <c r="E131" s="69"/>
      <c r="F131" s="92">
        <v>40087</v>
      </c>
      <c r="G131" s="76">
        <v>1.4399999999955726</v>
      </c>
      <c r="H131" s="74" t="s">
        <v>112</v>
      </c>
      <c r="I131" s="77">
        <v>4.8000000000000001E-2</v>
      </c>
      <c r="J131" s="77">
        <v>4.839999999988194E-2</v>
      </c>
      <c r="K131" s="76">
        <v>67147.391663999995</v>
      </c>
      <c r="L131" s="78">
        <v>121.099281</v>
      </c>
      <c r="M131" s="76">
        <v>81.315008594000005</v>
      </c>
      <c r="N131" s="69"/>
      <c r="O131" s="79">
        <f t="shared" si="2"/>
        <v>3.9818733598339104E-3</v>
      </c>
      <c r="P131" s="79">
        <f>M131/'סכום נכסי הקרן'!$C$42</f>
        <v>2.4062200323316761E-3</v>
      </c>
    </row>
    <row r="132" spans="2:16">
      <c r="B132" s="73" t="s">
        <v>1274</v>
      </c>
      <c r="C132" s="69" t="s">
        <v>1275</v>
      </c>
      <c r="D132" s="69" t="s">
        <v>1047</v>
      </c>
      <c r="E132" s="69"/>
      <c r="F132" s="92">
        <v>40118</v>
      </c>
      <c r="G132" s="76">
        <v>1.5200000000036207</v>
      </c>
      <c r="H132" s="74" t="s">
        <v>112</v>
      </c>
      <c r="I132" s="77">
        <v>4.8000000000000001E-2</v>
      </c>
      <c r="J132" s="77">
        <v>4.8299999999993973E-2</v>
      </c>
      <c r="K132" s="76">
        <v>82202.215404000002</v>
      </c>
      <c r="L132" s="78">
        <v>120.966442</v>
      </c>
      <c r="M132" s="76">
        <v>99.437095081999985</v>
      </c>
      <c r="N132" s="69"/>
      <c r="O132" s="79">
        <f t="shared" si="2"/>
        <v>4.8692846097233636E-3</v>
      </c>
      <c r="P132" s="79">
        <f>M132/'סכום נכסי הקרן'!$C$42</f>
        <v>2.9424768475131515E-3</v>
      </c>
    </row>
    <row r="133" spans="2:16">
      <c r="B133" s="73" t="s">
        <v>1276</v>
      </c>
      <c r="C133" s="69" t="s">
        <v>1277</v>
      </c>
      <c r="D133" s="69" t="s">
        <v>1047</v>
      </c>
      <c r="E133" s="69"/>
      <c r="F133" s="92">
        <v>39600</v>
      </c>
      <c r="G133" s="76">
        <v>0.16999999999059431</v>
      </c>
      <c r="H133" s="74" t="s">
        <v>112</v>
      </c>
      <c r="I133" s="77">
        <v>4.8000000000000001E-2</v>
      </c>
      <c r="J133" s="77">
        <v>4.7700000000443409E-2</v>
      </c>
      <c r="K133" s="76">
        <v>29216.196059999998</v>
      </c>
      <c r="L133" s="78">
        <v>127.36648</v>
      </c>
      <c r="M133" s="76">
        <v>37.211640455000001</v>
      </c>
      <c r="N133" s="69"/>
      <c r="O133" s="79">
        <f t="shared" si="2"/>
        <v>1.8221979234275762E-3</v>
      </c>
      <c r="P133" s="79">
        <f>M133/'סכום נכסי הקרן'!$C$42</f>
        <v>1.1011422890675516E-3</v>
      </c>
    </row>
    <row r="134" spans="2:16">
      <c r="B134" s="73" t="s">
        <v>1278</v>
      </c>
      <c r="C134" s="69" t="s">
        <v>1279</v>
      </c>
      <c r="D134" s="69" t="s">
        <v>1047</v>
      </c>
      <c r="E134" s="69"/>
      <c r="F134" s="92">
        <v>39630</v>
      </c>
      <c r="G134" s="76">
        <v>0.24999999997105041</v>
      </c>
      <c r="H134" s="74" t="s">
        <v>112</v>
      </c>
      <c r="I134" s="77">
        <v>4.8000000000000001E-2</v>
      </c>
      <c r="J134" s="77">
        <v>4.8199999998587255E-2</v>
      </c>
      <c r="K134" s="76">
        <v>13705.611708</v>
      </c>
      <c r="L134" s="78">
        <v>126.016992</v>
      </c>
      <c r="M134" s="76">
        <v>17.271399541999997</v>
      </c>
      <c r="N134" s="69"/>
      <c r="O134" s="79">
        <f t="shared" si="2"/>
        <v>8.4575439285401385E-4</v>
      </c>
      <c r="P134" s="79">
        <f>M134/'סכום נכסי הקרן'!$C$42</f>
        <v>5.1108384888532159E-4</v>
      </c>
    </row>
    <row r="135" spans="2:16">
      <c r="B135" s="73" t="s">
        <v>1280</v>
      </c>
      <c r="C135" s="69" t="s">
        <v>1281</v>
      </c>
      <c r="D135" s="69" t="s">
        <v>1047</v>
      </c>
      <c r="E135" s="69"/>
      <c r="F135" s="92">
        <v>39904</v>
      </c>
      <c r="G135" s="76">
        <v>0.97000000000045372</v>
      </c>
      <c r="H135" s="74" t="s">
        <v>112</v>
      </c>
      <c r="I135" s="77">
        <v>4.8000000000000001E-2</v>
      </c>
      <c r="J135" s="77">
        <v>4.8300000000101352E-2</v>
      </c>
      <c r="K135" s="76">
        <v>104597.39507999999</v>
      </c>
      <c r="L135" s="78">
        <v>126.39644800000001</v>
      </c>
      <c r="M135" s="76">
        <v>132.207392102</v>
      </c>
      <c r="N135" s="69"/>
      <c r="O135" s="79">
        <f t="shared" si="2"/>
        <v>6.4739966420284418E-3</v>
      </c>
      <c r="P135" s="79">
        <f>M135/'סכום נכסי הקרן'!$C$42</f>
        <v>3.9121938348000637E-3</v>
      </c>
    </row>
    <row r="136" spans="2:16">
      <c r="B136" s="73" t="s">
        <v>1282</v>
      </c>
      <c r="C136" s="69" t="s">
        <v>1283</v>
      </c>
      <c r="D136" s="69" t="s">
        <v>1047</v>
      </c>
      <c r="E136" s="69"/>
      <c r="F136" s="92">
        <v>39965</v>
      </c>
      <c r="G136" s="76">
        <v>1.1400000000059121</v>
      </c>
      <c r="H136" s="74" t="s">
        <v>112</v>
      </c>
      <c r="I136" s="77">
        <v>4.8000000000000001E-2</v>
      </c>
      <c r="J136" s="77">
        <v>4.8400000000190506E-2</v>
      </c>
      <c r="K136" s="76">
        <v>49282.37877599999</v>
      </c>
      <c r="L136" s="78">
        <v>123.556428</v>
      </c>
      <c r="M136" s="76">
        <v>60.891547076000002</v>
      </c>
      <c r="N136" s="69"/>
      <c r="O136" s="79">
        <f t="shared" si="2"/>
        <v>2.9817672448587485E-3</v>
      </c>
      <c r="P136" s="79">
        <f>M136/'סכום נכסי הקרן'!$C$42</f>
        <v>1.8018624471343862E-3</v>
      </c>
    </row>
    <row r="137" spans="2:16">
      <c r="B137" s="73" t="s">
        <v>1284</v>
      </c>
      <c r="C137" s="69" t="s">
        <v>1285</v>
      </c>
      <c r="D137" s="69" t="s">
        <v>1047</v>
      </c>
      <c r="E137" s="69"/>
      <c r="F137" s="92">
        <v>39995</v>
      </c>
      <c r="G137" s="76">
        <v>1.2199999999932818</v>
      </c>
      <c r="H137" s="74" t="s">
        <v>112</v>
      </c>
      <c r="I137" s="77">
        <v>4.8000000000000001E-2</v>
      </c>
      <c r="J137" s="77">
        <v>4.8499999999745358E-2</v>
      </c>
      <c r="K137" s="76">
        <v>75288.172992000007</v>
      </c>
      <c r="L137" s="78">
        <v>122.577544</v>
      </c>
      <c r="M137" s="76">
        <v>92.286393371000003</v>
      </c>
      <c r="N137" s="69"/>
      <c r="O137" s="79">
        <f t="shared" si="2"/>
        <v>4.5191255291369718E-3</v>
      </c>
      <c r="P137" s="79">
        <f>M137/'סכום נכסי הקרן'!$C$42</f>
        <v>2.7308780049409803E-3</v>
      </c>
    </row>
    <row r="138" spans="2:16">
      <c r="B138" s="73" t="s">
        <v>1286</v>
      </c>
      <c r="C138" s="69" t="s">
        <v>1287</v>
      </c>
      <c r="D138" s="69" t="s">
        <v>1047</v>
      </c>
      <c r="E138" s="69"/>
      <c r="F138" s="92">
        <v>40027</v>
      </c>
      <c r="G138" s="76">
        <v>1.3100000000026149</v>
      </c>
      <c r="H138" s="74" t="s">
        <v>112</v>
      </c>
      <c r="I138" s="77">
        <v>4.8000000000000001E-2</v>
      </c>
      <c r="J138" s="77">
        <v>4.8400000000191748E-2</v>
      </c>
      <c r="K138" s="76">
        <v>94799.545800000007</v>
      </c>
      <c r="L138" s="78">
        <v>121.028952</v>
      </c>
      <c r="M138" s="76">
        <v>114.73489677000001</v>
      </c>
      <c r="N138" s="69"/>
      <c r="O138" s="79">
        <f t="shared" si="2"/>
        <v>5.6183948915608569E-3</v>
      </c>
      <c r="P138" s="79">
        <f>M138/'סכום נכסי הקרן'!$C$42</f>
        <v>3.3951592921045558E-3</v>
      </c>
    </row>
    <row r="139" spans="2:16">
      <c r="B139" s="73" t="s">
        <v>1288</v>
      </c>
      <c r="C139" s="69" t="s">
        <v>1289</v>
      </c>
      <c r="D139" s="69" t="s">
        <v>1047</v>
      </c>
      <c r="E139" s="69"/>
      <c r="F139" s="92">
        <v>40179</v>
      </c>
      <c r="G139" s="76">
        <v>1.6900000000097606</v>
      </c>
      <c r="H139" s="74" t="s">
        <v>112</v>
      </c>
      <c r="I139" s="77">
        <v>4.8000000000000001E-2</v>
      </c>
      <c r="J139" s="77">
        <v>4.8400000000335945E-2</v>
      </c>
      <c r="K139" s="76">
        <v>36883.816224000002</v>
      </c>
      <c r="L139" s="78">
        <v>119.444315</v>
      </c>
      <c r="M139" s="76">
        <v>44.055621752999997</v>
      </c>
      <c r="N139" s="69"/>
      <c r="O139" s="79">
        <f t="shared" si="2"/>
        <v>2.157337367878407E-3</v>
      </c>
      <c r="P139" s="79">
        <f>M139/'סכום נכסי הקרן'!$C$42</f>
        <v>1.3036648637422357E-3</v>
      </c>
    </row>
    <row r="140" spans="2:16">
      <c r="B140" s="73" t="s">
        <v>1290</v>
      </c>
      <c r="C140" s="69" t="s">
        <v>1291</v>
      </c>
      <c r="D140" s="69" t="s">
        <v>1047</v>
      </c>
      <c r="E140" s="69"/>
      <c r="F140" s="92">
        <v>40210</v>
      </c>
      <c r="G140" s="76">
        <v>1.7700000000181992</v>
      </c>
      <c r="H140" s="74" t="s">
        <v>112</v>
      </c>
      <c r="I140" s="77">
        <v>4.8000000000000001E-2</v>
      </c>
      <c r="J140" s="77">
        <v>4.8300000000377992E-2</v>
      </c>
      <c r="K140" s="76">
        <v>54035.406479999998</v>
      </c>
      <c r="L140" s="78">
        <v>118.97310899999999</v>
      </c>
      <c r="M140" s="76">
        <v>64.287603179000001</v>
      </c>
      <c r="N140" s="69"/>
      <c r="O140" s="79">
        <f t="shared" si="2"/>
        <v>3.1480669914720062E-3</v>
      </c>
      <c r="P140" s="79">
        <f>M140/'סכום נכסי הקרן'!$C$42</f>
        <v>1.9023562965141648E-3</v>
      </c>
    </row>
    <row r="141" spans="2:16">
      <c r="B141" s="73" t="s">
        <v>1292</v>
      </c>
      <c r="C141" s="69" t="s">
        <v>1293</v>
      </c>
      <c r="D141" s="69" t="s">
        <v>1047</v>
      </c>
      <c r="E141" s="69"/>
      <c r="F141" s="92">
        <v>40238</v>
      </c>
      <c r="G141" s="76">
        <v>1.8500000000065246</v>
      </c>
      <c r="H141" s="74" t="s">
        <v>112</v>
      </c>
      <c r="I141" s="77">
        <v>4.8000000000000001E-2</v>
      </c>
      <c r="J141" s="77">
        <v>4.8500000000065234E-2</v>
      </c>
      <c r="K141" s="76">
        <v>77084.445359999998</v>
      </c>
      <c r="L141" s="78">
        <v>119.297431</v>
      </c>
      <c r="M141" s="76">
        <v>91.959762904000002</v>
      </c>
      <c r="N141" s="69"/>
      <c r="O141" s="79">
        <f t="shared" si="2"/>
        <v>4.503130927678449E-3</v>
      </c>
      <c r="P141" s="79">
        <f>M141/'סכום נכסי הקרן'!$C$42</f>
        <v>2.7212125718745041E-3</v>
      </c>
    </row>
    <row r="142" spans="2:16">
      <c r="B142" s="73" t="s">
        <v>1294</v>
      </c>
      <c r="C142" s="69" t="s">
        <v>1295</v>
      </c>
      <c r="D142" s="69" t="s">
        <v>1047</v>
      </c>
      <c r="E142" s="69"/>
      <c r="F142" s="92">
        <v>40300</v>
      </c>
      <c r="G142" s="76">
        <v>1.9800000000642628</v>
      </c>
      <c r="H142" s="74" t="s">
        <v>112</v>
      </c>
      <c r="I142" s="77">
        <v>4.8000000000000001E-2</v>
      </c>
      <c r="J142" s="77">
        <v>4.850000000071783E-2</v>
      </c>
      <c r="K142" s="76">
        <v>12047.205252</v>
      </c>
      <c r="L142" s="78">
        <v>121.41767299999999</v>
      </c>
      <c r="M142" s="76">
        <v>14.627436247</v>
      </c>
      <c r="N142" s="69"/>
      <c r="O142" s="79">
        <f t="shared" ref="O142:O158" si="3">IFERROR(M142/$M$11,0)</f>
        <v>7.1628349700372427E-4</v>
      </c>
      <c r="P142" s="79">
        <f>M142/'סכום נכסי הקרן'!$C$42</f>
        <v>4.3284543318344973E-4</v>
      </c>
    </row>
    <row r="143" spans="2:16">
      <c r="B143" s="73" t="s">
        <v>1296</v>
      </c>
      <c r="C143" s="69" t="s">
        <v>1297</v>
      </c>
      <c r="D143" s="69" t="s">
        <v>1047</v>
      </c>
      <c r="E143" s="69"/>
      <c r="F143" s="92">
        <v>40360</v>
      </c>
      <c r="G143" s="76">
        <v>2.1399999999915549</v>
      </c>
      <c r="H143" s="74" t="s">
        <v>112</v>
      </c>
      <c r="I143" s="77">
        <v>4.8000000000000001E-2</v>
      </c>
      <c r="J143" s="77">
        <v>4.8500000000161442E-2</v>
      </c>
      <c r="K143" s="76">
        <v>33833.365608</v>
      </c>
      <c r="L143" s="78">
        <v>118.990949</v>
      </c>
      <c r="M143" s="76">
        <v>40.258642931000004</v>
      </c>
      <c r="N143" s="69"/>
      <c r="O143" s="79">
        <f t="shared" si="3"/>
        <v>1.971405040247922E-3</v>
      </c>
      <c r="P143" s="79">
        <f>M143/'סכום נכסי הקרן'!$C$42</f>
        <v>1.1913071740388165E-3</v>
      </c>
    </row>
    <row r="144" spans="2:16">
      <c r="B144" s="73" t="s">
        <v>1298</v>
      </c>
      <c r="C144" s="69" t="s">
        <v>1299</v>
      </c>
      <c r="D144" s="69" t="s">
        <v>1047</v>
      </c>
      <c r="E144" s="69"/>
      <c r="F144" s="92">
        <v>40422</v>
      </c>
      <c r="G144" s="76">
        <v>2.3100000000097789</v>
      </c>
      <c r="H144" s="74" t="s">
        <v>112</v>
      </c>
      <c r="I144" s="77">
        <v>4.8000000000000001E-2</v>
      </c>
      <c r="J144" s="77">
        <v>4.8400000000289552E-2</v>
      </c>
      <c r="K144" s="76">
        <v>67206.285839999997</v>
      </c>
      <c r="L144" s="78">
        <v>117.164395</v>
      </c>
      <c r="M144" s="76">
        <v>78.741838133000002</v>
      </c>
      <c r="N144" s="69"/>
      <c r="O144" s="79">
        <f t="shared" si="3"/>
        <v>3.8558690823194703E-3</v>
      </c>
      <c r="P144" s="79">
        <f>M144/'סכום נכסי הקרן'!$C$42</f>
        <v>2.3300764714205948E-3</v>
      </c>
    </row>
    <row r="145" spans="2:16">
      <c r="B145" s="73" t="s">
        <v>1300</v>
      </c>
      <c r="C145" s="69" t="s">
        <v>1301</v>
      </c>
      <c r="D145" s="69" t="s">
        <v>1047</v>
      </c>
      <c r="E145" s="69"/>
      <c r="F145" s="92">
        <v>40483</v>
      </c>
      <c r="G145" s="76">
        <v>2.4199999999972786</v>
      </c>
      <c r="H145" s="74" t="s">
        <v>112</v>
      </c>
      <c r="I145" s="77">
        <v>4.8000000000000001E-2</v>
      </c>
      <c r="J145" s="77">
        <v>4.8399999999880768E-2</v>
      </c>
      <c r="K145" s="76">
        <v>130622.597604</v>
      </c>
      <c r="L145" s="78">
        <v>118.143359</v>
      </c>
      <c r="M145" s="76">
        <v>154.321924051</v>
      </c>
      <c r="N145" s="69"/>
      <c r="O145" s="79">
        <f t="shared" si="3"/>
        <v>7.5569119261254111E-3</v>
      </c>
      <c r="P145" s="79">
        <f>M145/'סכום נכסי הקרן'!$C$42</f>
        <v>4.5665924593763516E-3</v>
      </c>
    </row>
    <row r="146" spans="2:16">
      <c r="B146" s="73" t="s">
        <v>1302</v>
      </c>
      <c r="C146" s="69" t="s">
        <v>1303</v>
      </c>
      <c r="D146" s="69" t="s">
        <v>1047</v>
      </c>
      <c r="E146" s="69"/>
      <c r="F146" s="92">
        <v>40513</v>
      </c>
      <c r="G146" s="76">
        <v>2.5000000000095963</v>
      </c>
      <c r="H146" s="74" t="s">
        <v>112</v>
      </c>
      <c r="I146" s="77">
        <v>4.8000000000000001E-2</v>
      </c>
      <c r="J146" s="77">
        <v>4.8500000000316679E-2</v>
      </c>
      <c r="K146" s="76">
        <v>44399.516184</v>
      </c>
      <c r="L146" s="78">
        <v>117.349904</v>
      </c>
      <c r="M146" s="76">
        <v>52.102789811000001</v>
      </c>
      <c r="N146" s="69"/>
      <c r="O146" s="79">
        <f t="shared" si="3"/>
        <v>2.55139505373864E-3</v>
      </c>
      <c r="P146" s="79">
        <f>M146/'סכום נכסי הקרן'!$C$42</f>
        <v>1.5417913464113645E-3</v>
      </c>
    </row>
    <row r="147" spans="2:16">
      <c r="B147" s="73" t="s">
        <v>1304</v>
      </c>
      <c r="C147" s="69" t="s">
        <v>1305</v>
      </c>
      <c r="D147" s="69" t="s">
        <v>1047</v>
      </c>
      <c r="E147" s="69"/>
      <c r="F147" s="92">
        <v>40544</v>
      </c>
      <c r="G147" s="76">
        <v>2.59000000001036</v>
      </c>
      <c r="H147" s="74" t="s">
        <v>112</v>
      </c>
      <c r="I147" s="77">
        <v>4.8000000000000001E-2</v>
      </c>
      <c r="J147" s="77">
        <v>4.8400000000122782E-2</v>
      </c>
      <c r="K147" s="76">
        <v>111587.73222000001</v>
      </c>
      <c r="L147" s="78">
        <v>116.778769</v>
      </c>
      <c r="M147" s="76">
        <v>130.31078053499999</v>
      </c>
      <c r="N147" s="69"/>
      <c r="O147" s="79">
        <f t="shared" si="3"/>
        <v>6.3811224334023673E-3</v>
      </c>
      <c r="P147" s="79">
        <f>M147/'סכום נכסי הקרן'!$C$42</f>
        <v>3.8560705578678375E-3</v>
      </c>
    </row>
    <row r="148" spans="2:16">
      <c r="B148" s="73" t="s">
        <v>1306</v>
      </c>
      <c r="C148" s="69" t="s">
        <v>1307</v>
      </c>
      <c r="D148" s="69" t="s">
        <v>1047</v>
      </c>
      <c r="E148" s="69"/>
      <c r="F148" s="92">
        <v>40575</v>
      </c>
      <c r="G148" s="76">
        <v>2.6700000000186388</v>
      </c>
      <c r="H148" s="74" t="s">
        <v>112</v>
      </c>
      <c r="I148" s="77">
        <v>4.8000000000000001E-2</v>
      </c>
      <c r="J148" s="77">
        <v>4.8400000000274675E-2</v>
      </c>
      <c r="K148" s="76">
        <v>43981.902935999999</v>
      </c>
      <c r="L148" s="78">
        <v>115.88802</v>
      </c>
      <c r="M148" s="76">
        <v>50.969756514999993</v>
      </c>
      <c r="N148" s="69"/>
      <c r="O148" s="79">
        <f t="shared" si="3"/>
        <v>2.495912121680263E-3</v>
      </c>
      <c r="P148" s="79">
        <f>M148/'סכום נכסי הקרן'!$C$42</f>
        <v>1.5082633733929226E-3</v>
      </c>
    </row>
    <row r="149" spans="2:16">
      <c r="B149" s="73" t="s">
        <v>1308</v>
      </c>
      <c r="C149" s="69" t="s">
        <v>1309</v>
      </c>
      <c r="D149" s="69" t="s">
        <v>1047</v>
      </c>
      <c r="E149" s="69"/>
      <c r="F149" s="92">
        <v>40603</v>
      </c>
      <c r="G149" s="76">
        <v>2.7500000000159122</v>
      </c>
      <c r="H149" s="74" t="s">
        <v>112</v>
      </c>
      <c r="I149" s="77">
        <v>4.8000000000000001E-2</v>
      </c>
      <c r="J149" s="77">
        <v>4.8500000000299151E-2</v>
      </c>
      <c r="K149" s="76">
        <v>68193.432539999994</v>
      </c>
      <c r="L149" s="78">
        <v>115.193217</v>
      </c>
      <c r="M149" s="76">
        <v>78.55420838900001</v>
      </c>
      <c r="N149" s="69"/>
      <c r="O149" s="79">
        <f t="shared" si="3"/>
        <v>3.8466811366737121E-3</v>
      </c>
      <c r="P149" s="79">
        <f>M149/'סכום נכסי הקרן'!$C$42</f>
        <v>2.3245242559504073E-3</v>
      </c>
    </row>
    <row r="150" spans="2:16">
      <c r="B150" s="73" t="s">
        <v>1310</v>
      </c>
      <c r="C150" s="69" t="s">
        <v>1311</v>
      </c>
      <c r="D150" s="69" t="s">
        <v>1047</v>
      </c>
      <c r="E150" s="69"/>
      <c r="F150" s="92">
        <v>40634</v>
      </c>
      <c r="G150" s="76">
        <v>2.7699999999541167</v>
      </c>
      <c r="H150" s="74" t="s">
        <v>112</v>
      </c>
      <c r="I150" s="77">
        <v>4.8000000000000001E-2</v>
      </c>
      <c r="J150" s="77">
        <v>4.8499999999117624E-2</v>
      </c>
      <c r="K150" s="76">
        <v>24185.428776000001</v>
      </c>
      <c r="L150" s="78">
        <v>117.147637</v>
      </c>
      <c r="M150" s="76">
        <v>28.332658189999997</v>
      </c>
      <c r="N150" s="69"/>
      <c r="O150" s="79">
        <f t="shared" si="3"/>
        <v>1.3874075501034318E-3</v>
      </c>
      <c r="P150" s="79">
        <f>M150/'סכום נכסי הקרן'!$C$42</f>
        <v>8.3840130973084005E-4</v>
      </c>
    </row>
    <row r="151" spans="2:16">
      <c r="B151" s="73" t="s">
        <v>1312</v>
      </c>
      <c r="C151" s="69" t="s">
        <v>1313</v>
      </c>
      <c r="D151" s="69" t="s">
        <v>1047</v>
      </c>
      <c r="E151" s="69"/>
      <c r="F151" s="92">
        <v>40664</v>
      </c>
      <c r="G151" s="76">
        <v>2.8499999999913896</v>
      </c>
      <c r="H151" s="74" t="s">
        <v>112</v>
      </c>
      <c r="I151" s="77">
        <v>4.8000000000000001E-2</v>
      </c>
      <c r="J151" s="77">
        <v>4.849999999981823E-2</v>
      </c>
      <c r="K151" s="76">
        <v>89755.393475999997</v>
      </c>
      <c r="L151" s="78">
        <v>116.46052400000001</v>
      </c>
      <c r="M151" s="76">
        <v>104.52960189400001</v>
      </c>
      <c r="N151" s="69"/>
      <c r="O151" s="79">
        <f t="shared" si="3"/>
        <v>5.1186569895594258E-3</v>
      </c>
      <c r="P151" s="79">
        <f>M151/'סכום נכסי הקרן'!$C$42</f>
        <v>3.093170945905267E-3</v>
      </c>
    </row>
    <row r="152" spans="2:16">
      <c r="B152" s="73" t="s">
        <v>1314</v>
      </c>
      <c r="C152" s="69" t="s">
        <v>1315</v>
      </c>
      <c r="D152" s="69" t="s">
        <v>1047</v>
      </c>
      <c r="E152" s="69"/>
      <c r="F152" s="92">
        <v>40756</v>
      </c>
      <c r="G152" s="76">
        <v>3.1000000000035706</v>
      </c>
      <c r="H152" s="74" t="s">
        <v>112</v>
      </c>
      <c r="I152" s="77">
        <v>4.8000000000000001E-2</v>
      </c>
      <c r="J152" s="77">
        <v>4.8500000000124957E-2</v>
      </c>
      <c r="K152" s="76">
        <v>49388.789843999992</v>
      </c>
      <c r="L152" s="78">
        <v>113.42447799999999</v>
      </c>
      <c r="M152" s="76">
        <v>56.018977098000001</v>
      </c>
      <c r="N152" s="69"/>
      <c r="O152" s="79">
        <f t="shared" si="3"/>
        <v>2.7431648401514295E-3</v>
      </c>
      <c r="P152" s="79">
        <f>M152/'סכום נכסי הקרן'!$C$42</f>
        <v>1.6576765742835208E-3</v>
      </c>
    </row>
    <row r="153" spans="2:16">
      <c r="B153" s="73" t="s">
        <v>1316</v>
      </c>
      <c r="C153" s="69" t="s">
        <v>1317</v>
      </c>
      <c r="D153" s="69" t="s">
        <v>1047</v>
      </c>
      <c r="E153" s="69"/>
      <c r="F153" s="92">
        <v>40848</v>
      </c>
      <c r="G153" s="76">
        <v>3.2800000000017517</v>
      </c>
      <c r="H153" s="74" t="s">
        <v>112</v>
      </c>
      <c r="I153" s="77">
        <v>4.8000000000000001E-2</v>
      </c>
      <c r="J153" s="77">
        <v>4.849999999999062E-2</v>
      </c>
      <c r="K153" s="76">
        <v>139276.025964</v>
      </c>
      <c r="L153" s="78">
        <v>114.77843799999999</v>
      </c>
      <c r="M153" s="76">
        <v>159.85884749900001</v>
      </c>
      <c r="N153" s="69"/>
      <c r="O153" s="79">
        <f t="shared" si="3"/>
        <v>7.8280467185117917E-3</v>
      </c>
      <c r="P153" s="79">
        <f>M153/'סכום נכסי הקרן'!$C$42</f>
        <v>4.73043744135976E-3</v>
      </c>
    </row>
    <row r="154" spans="2:16">
      <c r="B154" s="73" t="s">
        <v>1318</v>
      </c>
      <c r="C154" s="69" t="s">
        <v>1319</v>
      </c>
      <c r="D154" s="69" t="s">
        <v>1047</v>
      </c>
      <c r="E154" s="69"/>
      <c r="F154" s="92">
        <v>40940</v>
      </c>
      <c r="G154" s="76">
        <v>3.5299999999996978</v>
      </c>
      <c r="H154" s="74" t="s">
        <v>112</v>
      </c>
      <c r="I154" s="77">
        <v>4.8000000000000001E-2</v>
      </c>
      <c r="J154" s="77">
        <v>4.840000000001609E-2</v>
      </c>
      <c r="K154" s="76">
        <v>175168.01072399999</v>
      </c>
      <c r="L154" s="78">
        <v>113.430826</v>
      </c>
      <c r="M154" s="76">
        <v>198.69452190200002</v>
      </c>
      <c r="N154" s="69"/>
      <c r="O154" s="79">
        <f t="shared" si="3"/>
        <v>9.7297711355697741E-3</v>
      </c>
      <c r="P154" s="79">
        <f>M154/'סכום נכסי הקרן'!$C$42</f>
        <v>5.8796370704735455E-3</v>
      </c>
    </row>
    <row r="155" spans="2:16">
      <c r="B155" s="73" t="s">
        <v>1320</v>
      </c>
      <c r="C155" s="69" t="s">
        <v>1321</v>
      </c>
      <c r="D155" s="69" t="s">
        <v>1047</v>
      </c>
      <c r="E155" s="69"/>
      <c r="F155" s="92">
        <v>40969</v>
      </c>
      <c r="G155" s="76">
        <v>3.6099999999993364</v>
      </c>
      <c r="H155" s="74" t="s">
        <v>112</v>
      </c>
      <c r="I155" s="77">
        <v>4.8000000000000001E-2</v>
      </c>
      <c r="J155" s="77">
        <v>4.859999999991043E-2</v>
      </c>
      <c r="K155" s="76">
        <v>106727.624196</v>
      </c>
      <c r="L155" s="78">
        <v>112.970878</v>
      </c>
      <c r="M155" s="76">
        <v>120.57113422799999</v>
      </c>
      <c r="N155" s="69"/>
      <c r="O155" s="79">
        <f t="shared" si="3"/>
        <v>5.9041866396956494E-3</v>
      </c>
      <c r="P155" s="79">
        <f>M155/'סכום נכסי הקרן'!$C$42</f>
        <v>3.5678613765992044E-3</v>
      </c>
    </row>
    <row r="156" spans="2:16">
      <c r="B156" s="73" t="s">
        <v>1322</v>
      </c>
      <c r="C156" s="69" t="s">
        <v>1323</v>
      </c>
      <c r="D156" s="69" t="s">
        <v>1047</v>
      </c>
      <c r="E156" s="69"/>
      <c r="F156" s="92">
        <v>41000</v>
      </c>
      <c r="G156" s="76">
        <v>3.610000000005507</v>
      </c>
      <c r="H156" s="74" t="s">
        <v>112</v>
      </c>
      <c r="I156" s="77">
        <v>4.8000000000000001E-2</v>
      </c>
      <c r="J156" s="77">
        <v>4.8500000000215787E-2</v>
      </c>
      <c r="K156" s="76">
        <v>58312.596012000002</v>
      </c>
      <c r="L156" s="78">
        <v>115.23331399999999</v>
      </c>
      <c r="M156" s="76">
        <v>67.195536882999988</v>
      </c>
      <c r="N156" s="69"/>
      <c r="O156" s="79">
        <f t="shared" si="3"/>
        <v>3.2904641202226642E-3</v>
      </c>
      <c r="P156" s="79">
        <f>M156/'סכום נכסי הקרן'!$C$42</f>
        <v>1.9884059502280737E-3</v>
      </c>
    </row>
    <row r="157" spans="2:16">
      <c r="B157" s="73" t="s">
        <v>1324</v>
      </c>
      <c r="C157" s="69" t="s">
        <v>1325</v>
      </c>
      <c r="D157" s="69" t="s">
        <v>1047</v>
      </c>
      <c r="E157" s="69"/>
      <c r="F157" s="92">
        <v>41640</v>
      </c>
      <c r="G157" s="76">
        <v>5.0400000000009957</v>
      </c>
      <c r="H157" s="74" t="s">
        <v>112</v>
      </c>
      <c r="I157" s="77">
        <v>4.8000000000000001E-2</v>
      </c>
      <c r="J157" s="77">
        <v>4.8500000000004144E-2</v>
      </c>
      <c r="K157" s="76">
        <v>109453.487592</v>
      </c>
      <c r="L157" s="78">
        <v>110.143771</v>
      </c>
      <c r="M157" s="76">
        <v>120.556199247</v>
      </c>
      <c r="N157" s="69"/>
      <c r="O157" s="79">
        <f t="shared" si="3"/>
        <v>5.9034552961958232E-3</v>
      </c>
      <c r="P157" s="79">
        <f>M157/'סכום נכסי הקרן'!$C$42</f>
        <v>3.5674194305047985E-3</v>
      </c>
    </row>
    <row r="158" spans="2:16">
      <c r="B158" s="73" t="s">
        <v>1326</v>
      </c>
      <c r="C158" s="69" t="s">
        <v>1327</v>
      </c>
      <c r="D158" s="69" t="s">
        <v>1047</v>
      </c>
      <c r="E158" s="69"/>
      <c r="F158" s="92">
        <v>44774</v>
      </c>
      <c r="G158" s="76">
        <v>10.46000000193658</v>
      </c>
      <c r="H158" s="74" t="s">
        <v>112</v>
      </c>
      <c r="I158" s="77">
        <v>4.8000000000000001E-2</v>
      </c>
      <c r="J158" s="77">
        <v>4.850000000345818E-2</v>
      </c>
      <c r="K158" s="76">
        <v>279.07808399999999</v>
      </c>
      <c r="L158" s="78">
        <v>103.615988</v>
      </c>
      <c r="M158" s="76">
        <v>0.28916951400000002</v>
      </c>
      <c r="N158" s="69"/>
      <c r="O158" s="79">
        <f t="shared" si="3"/>
        <v>1.4160195075693322E-5</v>
      </c>
      <c r="P158" s="79">
        <f>M158/'סכום נכסי הקרן'!$C$42</f>
        <v>8.5569132852278451E-6</v>
      </c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12" t="s">
        <v>92</v>
      </c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12" t="s">
        <v>176</v>
      </c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12" t="s">
        <v>184</v>
      </c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125</v>
      </c>
      <c r="C1" s="67" t="s" vm="1">
        <v>200</v>
      </c>
    </row>
    <row r="2" spans="2:19">
      <c r="B2" s="46" t="s">
        <v>124</v>
      </c>
      <c r="C2" s="67" t="s">
        <v>201</v>
      </c>
    </row>
    <row r="3" spans="2:19">
      <c r="B3" s="46" t="s">
        <v>126</v>
      </c>
      <c r="C3" s="67" t="s">
        <v>202</v>
      </c>
    </row>
    <row r="4" spans="2:19">
      <c r="B4" s="46" t="s">
        <v>127</v>
      </c>
      <c r="C4" s="67">
        <v>12147</v>
      </c>
    </row>
    <row r="6" spans="2:19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19" ht="26.25" customHeight="1">
      <c r="B7" s="125" t="s">
        <v>70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19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29" t="s">
        <v>178</v>
      </c>
      <c r="O8" s="29" t="s">
        <v>177</v>
      </c>
      <c r="P8" s="29" t="s">
        <v>91</v>
      </c>
      <c r="Q8" s="29" t="s">
        <v>45</v>
      </c>
      <c r="R8" s="29" t="s">
        <v>128</v>
      </c>
      <c r="S8" s="30" t="s">
        <v>130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185</v>
      </c>
      <c r="O9" s="31"/>
      <c r="P9" s="31" t="s">
        <v>181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</row>
    <row r="11" spans="2:19" s="4" customFormat="1" ht="18" customHeight="1">
      <c r="B11" s="108" t="s">
        <v>1848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9">
        <v>0</v>
      </c>
      <c r="Q11" s="68"/>
      <c r="R11" s="110">
        <v>0</v>
      </c>
      <c r="S11" s="110">
        <v>0</v>
      </c>
    </row>
    <row r="12" spans="2:19" ht="20.25" customHeight="1">
      <c r="B12" s="112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2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2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2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125</v>
      </c>
      <c r="C1" s="67" t="s" vm="1">
        <v>200</v>
      </c>
    </row>
    <row r="2" spans="2:30">
      <c r="B2" s="46" t="s">
        <v>124</v>
      </c>
      <c r="C2" s="67" t="s">
        <v>201</v>
      </c>
    </row>
    <row r="3" spans="2:30">
      <c r="B3" s="46" t="s">
        <v>126</v>
      </c>
      <c r="C3" s="67" t="s">
        <v>202</v>
      </c>
    </row>
    <row r="4" spans="2:30">
      <c r="B4" s="46" t="s">
        <v>127</v>
      </c>
      <c r="C4" s="67">
        <v>12147</v>
      </c>
    </row>
    <row r="6" spans="2:30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30" ht="26.25" customHeight="1">
      <c r="B7" s="125" t="s">
        <v>71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30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58" t="s">
        <v>178</v>
      </c>
      <c r="O8" s="29" t="s">
        <v>177</v>
      </c>
      <c r="P8" s="29" t="s">
        <v>91</v>
      </c>
      <c r="Q8" s="29" t="s">
        <v>45</v>
      </c>
      <c r="R8" s="29" t="s">
        <v>128</v>
      </c>
      <c r="S8" s="30" t="s">
        <v>130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185</v>
      </c>
      <c r="O9" s="31"/>
      <c r="P9" s="31" t="s">
        <v>181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  <c r="AA10" s="1"/>
    </row>
    <row r="11" spans="2:30" s="4" customFormat="1" ht="18" customHeight="1">
      <c r="B11" s="108" t="s">
        <v>1850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9">
        <v>0</v>
      </c>
      <c r="Q11" s="68"/>
      <c r="R11" s="110">
        <v>0</v>
      </c>
      <c r="S11" s="110">
        <v>0</v>
      </c>
      <c r="AA11" s="1"/>
      <c r="AD11" s="1"/>
    </row>
    <row r="12" spans="2:30" ht="17.25" customHeight="1">
      <c r="B12" s="112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2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2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2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spans="2:19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spans="2:19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spans="2:19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spans="2:19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spans="2:19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spans="2:19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spans="2:19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spans="2:19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spans="2:19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2:19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spans="2:19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spans="2:19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spans="2:19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spans="2:19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spans="2:19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spans="2:19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2:19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2:19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2:19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2:19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2:19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2:19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2:19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2:19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2:19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2:19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2:19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2:19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2:19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2:19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2:19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2:19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2:19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2:19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2:19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2:19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2:19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2:19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2:19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2:19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2:19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2:19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2:19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2:19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2:19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2:19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2:19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2:19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2:19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2:19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2:19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2:19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2:19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2:19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2:19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2:19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2:19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2:19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2:19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2:19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2:19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2:19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2:19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2:19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2:19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2:19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2:19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2:19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2:19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2:19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2:19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2:19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2:19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2:19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2:19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2:19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2:19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2:19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2:19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2:19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2:19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2:19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2:19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2:19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2:19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2:19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2:19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2:19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2:19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2:19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2:19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2:19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2:19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2:19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2:19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2:19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2:19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2:19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2:19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2:19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2:19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2:19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2:19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2:19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2:19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2:19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2:19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2:19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2:19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2:19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2:19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2:19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2:19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2:19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2:19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2:19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2:19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2:19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2:19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2:19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2:19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2:19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2:19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2:19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2:19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2:19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2:19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2:19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2:19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2:19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2:19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2:19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2:19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2:19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2:19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2:19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2:19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2:19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2:19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2:19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2:19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2:19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2:19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2:19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2:19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2:19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2:19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2:19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2:19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2:19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2:19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2:19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2:19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2:19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2:19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2:19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2:19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2:19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2:19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2:19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2:19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2:19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2:19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2:19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2:19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2:19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2:19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2:19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2:19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2:19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2:19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2:19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2:19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2:19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2:19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2:19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2:19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2:19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2:19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2:19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2:19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2:19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2:19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2:19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2:19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2:19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2:19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2:19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2:19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2:19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2:19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2:19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2:19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2:19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2:19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2:19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2:19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2:19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2:19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2:19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2:19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2:19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2:19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2:19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2:19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2:19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2:19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2:19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2:19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2:19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2:19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2:19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2:19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2:19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2:19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2:19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2:19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2:19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2:19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2:19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2:19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2:19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2:19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2:19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2:19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2:19">
      <c r="B538" s="113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2:19">
      <c r="B539" s="113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2:19">
      <c r="B540" s="11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2:19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2:19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2:19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2:19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2:19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2:19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2:19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2:19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2:19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2:19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2:19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2:19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2:19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2:19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2:19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2:19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2:19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2:19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2:19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2:19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2:19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2:19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2:19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2:19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2:19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2:19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2:19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2:19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2:19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2:19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2:19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2:19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2:19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2:19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2:19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2:19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2:19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2:19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2:19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2:19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2:19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2:19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2:19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2:19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2:19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2:19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2:19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2:19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2:19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2:19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2:19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2:19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2:19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2:19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2:19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2:19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2:19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2:19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2:19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2:19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2:19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2:19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2:19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2:19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2:19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2:19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2:19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2:19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19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2:19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2:19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2:19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2:19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2:19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2:19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2:19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2:19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2:19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2:19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2:19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2:19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2:19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2:19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2:19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2:19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2:19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2:19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2:19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2:19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2:19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2:19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2:19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2:19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2:19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2:19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2:19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2:19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2:19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2:19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2:19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2:19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2:19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2:19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2:19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2:19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2:19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2:19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2:19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2:19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2:19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2:19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2:19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2:19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2:19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2:19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2:19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2:19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2:19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2:19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2:19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2:19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2:19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2:19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2:19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2:19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2:19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2:19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2:19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125</v>
      </c>
      <c r="C1" s="67" t="s" vm="1">
        <v>200</v>
      </c>
    </row>
    <row r="2" spans="2:49">
      <c r="B2" s="46" t="s">
        <v>124</v>
      </c>
      <c r="C2" s="67" t="s">
        <v>201</v>
      </c>
    </row>
    <row r="3" spans="2:49">
      <c r="B3" s="46" t="s">
        <v>126</v>
      </c>
      <c r="C3" s="67" t="s">
        <v>202</v>
      </c>
    </row>
    <row r="4" spans="2:49">
      <c r="B4" s="46" t="s">
        <v>127</v>
      </c>
      <c r="C4" s="67">
        <v>12147</v>
      </c>
    </row>
    <row r="6" spans="2:49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49" ht="26.25" customHeight="1">
      <c r="B7" s="125" t="s">
        <v>72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49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83</v>
      </c>
      <c r="H8" s="29" t="s">
        <v>178</v>
      </c>
      <c r="I8" s="29" t="s">
        <v>177</v>
      </c>
      <c r="J8" s="29" t="s">
        <v>91</v>
      </c>
      <c r="K8" s="29" t="s">
        <v>45</v>
      </c>
      <c r="L8" s="29" t="s">
        <v>128</v>
      </c>
      <c r="M8" s="30" t="s">
        <v>130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185</v>
      </c>
      <c r="I9" s="31"/>
      <c r="J9" s="31" t="s">
        <v>181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8" t="s">
        <v>26</v>
      </c>
      <c r="C11" s="68"/>
      <c r="D11" s="68"/>
      <c r="E11" s="68"/>
      <c r="F11" s="68"/>
      <c r="G11" s="68"/>
      <c r="H11" s="68"/>
      <c r="I11" s="68"/>
      <c r="J11" s="109">
        <v>0</v>
      </c>
      <c r="K11" s="68"/>
      <c r="L11" s="110">
        <v>0</v>
      </c>
      <c r="M11" s="11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2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2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2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2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2:13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2:13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2:13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2:13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2:13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2:13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2:13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2:13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2:13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2:13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2:13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2:13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2:13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2:13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2:13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2:13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2:13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2:13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2:13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2:13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2:13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2:13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2:13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2:13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2:13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2:13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2:13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2:13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2:13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2:13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41.28515625" style="2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9.57031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125</v>
      </c>
      <c r="C1" s="67" t="s" vm="1">
        <v>200</v>
      </c>
    </row>
    <row r="2" spans="2:11">
      <c r="B2" s="46" t="s">
        <v>124</v>
      </c>
      <c r="C2" s="67" t="s">
        <v>201</v>
      </c>
    </row>
    <row r="3" spans="2:11">
      <c r="B3" s="46" t="s">
        <v>126</v>
      </c>
      <c r="C3" s="67" t="s">
        <v>202</v>
      </c>
    </row>
    <row r="4" spans="2:11">
      <c r="B4" s="46" t="s">
        <v>127</v>
      </c>
      <c r="C4" s="67">
        <v>12147</v>
      </c>
    </row>
    <row r="6" spans="2:11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26.25" customHeight="1">
      <c r="B7" s="125" t="s">
        <v>78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1" s="3" customFormat="1" ht="78.75">
      <c r="B8" s="21" t="s">
        <v>96</v>
      </c>
      <c r="C8" s="29" t="s">
        <v>35</v>
      </c>
      <c r="D8" s="29" t="s">
        <v>83</v>
      </c>
      <c r="E8" s="29" t="s">
        <v>84</v>
      </c>
      <c r="F8" s="29" t="s">
        <v>178</v>
      </c>
      <c r="G8" s="29" t="s">
        <v>177</v>
      </c>
      <c r="H8" s="29" t="s">
        <v>91</v>
      </c>
      <c r="I8" s="29" t="s">
        <v>45</v>
      </c>
      <c r="J8" s="29" t="s">
        <v>128</v>
      </c>
      <c r="K8" s="30" t="s">
        <v>130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185</v>
      </c>
      <c r="G9" s="31"/>
      <c r="H9" s="31" t="s">
        <v>181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1328</v>
      </c>
      <c r="C11" s="69"/>
      <c r="D11" s="69"/>
      <c r="E11" s="69"/>
      <c r="F11" s="76"/>
      <c r="G11" s="78"/>
      <c r="H11" s="76">
        <v>5.3583090249999996</v>
      </c>
      <c r="I11" s="69"/>
      <c r="J11" s="79">
        <f>IFERROR(H11/$H$11,0)</f>
        <v>1</v>
      </c>
      <c r="K11" s="79">
        <f>H11/'סכום נכסי הקרן'!$C$42</f>
        <v>1.5855954193836201E-4</v>
      </c>
    </row>
    <row r="12" spans="2:11" ht="21" customHeight="1">
      <c r="B12" s="70" t="s">
        <v>1329</v>
      </c>
      <c r="C12" s="69"/>
      <c r="D12" s="69"/>
      <c r="E12" s="69"/>
      <c r="F12" s="76"/>
      <c r="G12" s="78"/>
      <c r="H12" s="76">
        <v>5.3583090249999996</v>
      </c>
      <c r="I12" s="69"/>
      <c r="J12" s="79">
        <f t="shared" ref="J12:J14" si="0">IFERROR(H12/$H$11,0)</f>
        <v>1</v>
      </c>
      <c r="K12" s="79">
        <f>H12/'סכום נכסי הקרן'!$C$42</f>
        <v>1.5855954193836201E-4</v>
      </c>
    </row>
    <row r="13" spans="2:11">
      <c r="B13" s="71" t="s">
        <v>1330</v>
      </c>
      <c r="C13" s="69"/>
      <c r="D13" s="69"/>
      <c r="E13" s="69"/>
      <c r="F13" s="76"/>
      <c r="G13" s="78"/>
      <c r="H13" s="76">
        <v>5.3583090249999996</v>
      </c>
      <c r="I13" s="69"/>
      <c r="J13" s="79">
        <f t="shared" si="0"/>
        <v>1</v>
      </c>
      <c r="K13" s="79">
        <f>H13/'סכום נכסי הקרן'!$C$42</f>
        <v>1.5855954193836201E-4</v>
      </c>
    </row>
    <row r="14" spans="2:11">
      <c r="B14" s="73" t="s">
        <v>1331</v>
      </c>
      <c r="C14" s="69" t="s">
        <v>1332</v>
      </c>
      <c r="D14" s="74" t="s">
        <v>111</v>
      </c>
      <c r="E14" s="92">
        <v>44616</v>
      </c>
      <c r="F14" s="76">
        <v>1.4905440000000001</v>
      </c>
      <c r="G14" s="78">
        <v>99443.1</v>
      </c>
      <c r="H14" s="76">
        <v>5.3583090249999996</v>
      </c>
      <c r="I14" s="79">
        <v>1.9001095833333333E-6</v>
      </c>
      <c r="J14" s="79">
        <f t="shared" si="0"/>
        <v>1</v>
      </c>
      <c r="K14" s="79">
        <f>H14/'סכום נכסי הקרן'!$C$42</f>
        <v>1.5855954193836201E-4</v>
      </c>
    </row>
    <row r="15" spans="2:11">
      <c r="B15" s="75"/>
      <c r="C15" s="69"/>
      <c r="D15" s="69"/>
      <c r="E15" s="69"/>
      <c r="F15" s="76"/>
      <c r="G15" s="78"/>
      <c r="H15" s="69"/>
      <c r="I15" s="69"/>
      <c r="J15" s="79"/>
      <c r="K15" s="69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2" t="s">
        <v>92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2" t="s">
        <v>176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2" t="s">
        <v>184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0.4257812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200</v>
      </c>
    </row>
    <row r="2" spans="2:12">
      <c r="B2" s="46" t="s">
        <v>124</v>
      </c>
      <c r="C2" s="67" t="s">
        <v>201</v>
      </c>
    </row>
    <row r="3" spans="2:12">
      <c r="B3" s="46" t="s">
        <v>126</v>
      </c>
      <c r="C3" s="67" t="s">
        <v>202</v>
      </c>
    </row>
    <row r="4" spans="2:12">
      <c r="B4" s="46" t="s">
        <v>127</v>
      </c>
      <c r="C4" s="67">
        <v>12147</v>
      </c>
    </row>
    <row r="6" spans="2:12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ht="26.25" customHeight="1">
      <c r="B7" s="125" t="s">
        <v>79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s="3" customFormat="1" ht="78.75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178</v>
      </c>
      <c r="H8" s="29" t="s">
        <v>177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185</v>
      </c>
      <c r="H9" s="15"/>
      <c r="I9" s="15" t="s">
        <v>181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3.2747763000000006E-2</v>
      </c>
      <c r="J11" s="69"/>
      <c r="K11" s="79">
        <f>IFERROR(I11/$I$11,0)</f>
        <v>1</v>
      </c>
      <c r="L11" s="79">
        <f>I11/'סכום נכסי הקרן'!$C$42</f>
        <v>9.6905017544896829E-7</v>
      </c>
    </row>
    <row r="12" spans="2:12" ht="21" customHeight="1">
      <c r="B12" s="70" t="s">
        <v>1333</v>
      </c>
      <c r="C12" s="69"/>
      <c r="D12" s="69"/>
      <c r="E12" s="69"/>
      <c r="F12" s="69"/>
      <c r="G12" s="76"/>
      <c r="H12" s="78"/>
      <c r="I12" s="76">
        <v>3.2747763000000006E-2</v>
      </c>
      <c r="J12" s="69"/>
      <c r="K12" s="79">
        <f t="shared" ref="K12:K15" si="0">IFERROR(I12/$I$11,0)</f>
        <v>1</v>
      </c>
      <c r="L12" s="79">
        <f>I12/'סכום נכסי הקרן'!$C$42</f>
        <v>9.6905017544896829E-7</v>
      </c>
    </row>
    <row r="13" spans="2:12">
      <c r="B13" s="75" t="s">
        <v>1334</v>
      </c>
      <c r="C13" s="69">
        <v>8944</v>
      </c>
      <c r="D13" s="74" t="s">
        <v>341</v>
      </c>
      <c r="E13" s="74" t="s">
        <v>112</v>
      </c>
      <c r="F13" s="92">
        <v>44607</v>
      </c>
      <c r="G13" s="76">
        <v>192.52860000000001</v>
      </c>
      <c r="H13" s="78">
        <v>17.0045</v>
      </c>
      <c r="I13" s="76">
        <v>3.2738525999999997E-2</v>
      </c>
      <c r="J13" s="79">
        <v>1.1558184445459426E-6</v>
      </c>
      <c r="K13" s="79">
        <f t="shared" si="0"/>
        <v>0.99971793493192163</v>
      </c>
      <c r="L13" s="79">
        <f>I13/'סכום נכסי הקרן'!$C$42</f>
        <v>9.6877684024525902E-7</v>
      </c>
    </row>
    <row r="14" spans="2:12">
      <c r="B14" s="75" t="s">
        <v>1335</v>
      </c>
      <c r="C14" s="69" t="s">
        <v>1336</v>
      </c>
      <c r="D14" s="74" t="s">
        <v>422</v>
      </c>
      <c r="E14" s="74" t="s">
        <v>112</v>
      </c>
      <c r="F14" s="92">
        <v>44628</v>
      </c>
      <c r="G14" s="76">
        <v>341.58300000000003</v>
      </c>
      <c r="H14" s="78">
        <v>1E-4</v>
      </c>
      <c r="I14" s="76">
        <v>3.4200000000000002E-7</v>
      </c>
      <c r="J14" s="79">
        <v>3.7554940439418854E-6</v>
      </c>
      <c r="K14" s="79">
        <f t="shared" si="0"/>
        <v>1.0443461435823875E-5</v>
      </c>
      <c r="L14" s="79">
        <f>I14/'סכום נכסי הקרן'!$C$42</f>
        <v>1.0120238136679662E-11</v>
      </c>
    </row>
    <row r="15" spans="2:12">
      <c r="B15" s="75" t="s">
        <v>1337</v>
      </c>
      <c r="C15" s="69">
        <v>8731</v>
      </c>
      <c r="D15" s="74" t="s">
        <v>134</v>
      </c>
      <c r="E15" s="74" t="s">
        <v>112</v>
      </c>
      <c r="F15" s="92">
        <v>44537</v>
      </c>
      <c r="G15" s="76">
        <v>40.989960000000004</v>
      </c>
      <c r="H15" s="78">
        <v>2.1700000000000001E-2</v>
      </c>
      <c r="I15" s="76">
        <v>8.8950000000000004E-6</v>
      </c>
      <c r="J15" s="79">
        <v>6.2643729981572121E-6</v>
      </c>
      <c r="K15" s="79">
        <f t="shared" si="0"/>
        <v>2.7162160664226132E-4</v>
      </c>
      <c r="L15" s="79">
        <f>I15/'סכום נכסי הקרן'!$C$42</f>
        <v>2.63214965572414E-10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9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7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7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07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125</v>
      </c>
      <c r="C1" s="67" t="s" vm="1">
        <v>200</v>
      </c>
    </row>
    <row r="2" spans="2:12">
      <c r="B2" s="46" t="s">
        <v>124</v>
      </c>
      <c r="C2" s="67" t="s">
        <v>201</v>
      </c>
    </row>
    <row r="3" spans="2:12">
      <c r="B3" s="46" t="s">
        <v>126</v>
      </c>
      <c r="C3" s="67" t="s">
        <v>202</v>
      </c>
    </row>
    <row r="4" spans="2:12">
      <c r="B4" s="46" t="s">
        <v>127</v>
      </c>
      <c r="C4" s="67">
        <v>12147</v>
      </c>
    </row>
    <row r="6" spans="2:12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ht="26.25" customHeight="1">
      <c r="B7" s="125" t="s">
        <v>80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s="3" customFormat="1" ht="78.75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178</v>
      </c>
      <c r="H8" s="29" t="s">
        <v>177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185</v>
      </c>
      <c r="H9" s="15"/>
      <c r="I9" s="15" t="s">
        <v>181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8" t="s">
        <v>38</v>
      </c>
      <c r="C11" s="68"/>
      <c r="D11" s="68"/>
      <c r="E11" s="68"/>
      <c r="F11" s="68"/>
      <c r="G11" s="68"/>
      <c r="H11" s="68"/>
      <c r="I11" s="109">
        <v>0</v>
      </c>
      <c r="J11" s="68"/>
      <c r="K11" s="110">
        <v>0</v>
      </c>
      <c r="L11" s="110">
        <v>0</v>
      </c>
    </row>
    <row r="12" spans="2:12" ht="19.5" customHeight="1">
      <c r="B12" s="112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2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2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2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4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4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4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4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4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4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4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4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4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4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4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4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4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4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4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4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4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4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4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4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4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4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4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4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4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4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4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4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4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4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4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4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4"/>
      <c r="D506" s="104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4"/>
      <c r="D507" s="104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4"/>
      <c r="D508" s="104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4"/>
      <c r="D509" s="104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4"/>
      <c r="D510" s="104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4"/>
      <c r="D511" s="104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4"/>
      <c r="D512" s="104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4"/>
      <c r="D513" s="104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4"/>
      <c r="D514" s="104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4"/>
      <c r="D515" s="104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4"/>
      <c r="D516" s="104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4"/>
      <c r="D517" s="104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4"/>
      <c r="D518" s="104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4"/>
      <c r="D519" s="104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4"/>
      <c r="D520" s="104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4"/>
      <c r="D521" s="104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4"/>
      <c r="D522" s="104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4"/>
      <c r="D523" s="104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4"/>
      <c r="D524" s="104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4"/>
      <c r="D525" s="104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4"/>
      <c r="D526" s="104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4"/>
      <c r="D527" s="104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4"/>
      <c r="D528" s="104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4"/>
      <c r="D529" s="104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4"/>
      <c r="D530" s="104"/>
      <c r="E530" s="105"/>
      <c r="F530" s="105"/>
      <c r="G530" s="105"/>
      <c r="H530" s="105"/>
      <c r="I530" s="105"/>
      <c r="J530" s="105"/>
      <c r="K530" s="105"/>
      <c r="L530" s="10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0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125</v>
      </c>
      <c r="C1" s="67" t="s" vm="1">
        <v>200</v>
      </c>
    </row>
    <row r="2" spans="2:12">
      <c r="B2" s="46" t="s">
        <v>124</v>
      </c>
      <c r="C2" s="67" t="s">
        <v>201</v>
      </c>
    </row>
    <row r="3" spans="2:12">
      <c r="B3" s="46" t="s">
        <v>126</v>
      </c>
      <c r="C3" s="67" t="s">
        <v>202</v>
      </c>
    </row>
    <row r="4" spans="2:12">
      <c r="B4" s="46" t="s">
        <v>127</v>
      </c>
      <c r="C4" s="67">
        <v>12147</v>
      </c>
    </row>
    <row r="6" spans="2:12" ht="26.25" customHeight="1">
      <c r="B6" s="125" t="s">
        <v>151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s="3" customFormat="1" ht="63">
      <c r="B7" s="66" t="s">
        <v>95</v>
      </c>
      <c r="C7" s="49" t="s">
        <v>35</v>
      </c>
      <c r="D7" s="49" t="s">
        <v>97</v>
      </c>
      <c r="E7" s="49" t="s">
        <v>14</v>
      </c>
      <c r="F7" s="49" t="s">
        <v>50</v>
      </c>
      <c r="G7" s="49" t="s">
        <v>83</v>
      </c>
      <c r="H7" s="49" t="s">
        <v>16</v>
      </c>
      <c r="I7" s="49" t="s">
        <v>18</v>
      </c>
      <c r="J7" s="49" t="s">
        <v>46</v>
      </c>
      <c r="K7" s="49" t="s">
        <v>128</v>
      </c>
      <c r="L7" s="51" t="s">
        <v>129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34</v>
      </c>
      <c r="C10" s="86"/>
      <c r="D10" s="86"/>
      <c r="E10" s="86"/>
      <c r="F10" s="86"/>
      <c r="G10" s="86"/>
      <c r="H10" s="86"/>
      <c r="I10" s="86"/>
      <c r="J10" s="87">
        <f>J11+J42</f>
        <v>4449.5781580559997</v>
      </c>
      <c r="K10" s="89">
        <f>IFERROR(J10/$J$10,0)</f>
        <v>1</v>
      </c>
      <c r="L10" s="89">
        <f>J10/'סכום נכסי הקרן'!$C$42</f>
        <v>0.13166897826694493</v>
      </c>
    </row>
    <row r="11" spans="2:12">
      <c r="B11" s="85" t="s">
        <v>173</v>
      </c>
      <c r="C11" s="72"/>
      <c r="D11" s="72"/>
      <c r="E11" s="72"/>
      <c r="F11" s="72"/>
      <c r="G11" s="72"/>
      <c r="H11" s="72"/>
      <c r="I11" s="72"/>
      <c r="J11" s="80">
        <f>J12+J18</f>
        <v>4299.7046293459998</v>
      </c>
      <c r="K11" s="83">
        <f t="shared" ref="K11:K43" si="0">IFERROR(J11/$J$10,0)</f>
        <v>0.96631736236868826</v>
      </c>
      <c r="L11" s="83">
        <f>J11/'סכום נכסי הקרן'!$C$42</f>
        <v>0.12723401978469437</v>
      </c>
    </row>
    <row r="12" spans="2:12">
      <c r="B12" s="71" t="s">
        <v>32</v>
      </c>
      <c r="C12" s="72"/>
      <c r="D12" s="72"/>
      <c r="E12" s="72"/>
      <c r="F12" s="72"/>
      <c r="G12" s="72"/>
      <c r="H12" s="72"/>
      <c r="I12" s="72"/>
      <c r="J12" s="80">
        <f>SUM(J13:J16)</f>
        <v>2786.7987226959999</v>
      </c>
      <c r="K12" s="83">
        <f t="shared" si="0"/>
        <v>0.62630627527026961</v>
      </c>
      <c r="L12" s="83">
        <f>J12/'סכום נכסי הקרן'!$C$42</f>
        <v>8.2465107347012345E-2</v>
      </c>
    </row>
    <row r="13" spans="2:12">
      <c r="B13" s="73" t="s">
        <v>1811</v>
      </c>
      <c r="C13" s="69" t="s">
        <v>1812</v>
      </c>
      <c r="D13" s="69">
        <v>11</v>
      </c>
      <c r="E13" s="69" t="s">
        <v>1813</v>
      </c>
      <c r="F13" s="69" t="s">
        <v>1814</v>
      </c>
      <c r="G13" s="74" t="s">
        <v>112</v>
      </c>
      <c r="H13" s="77">
        <v>0</v>
      </c>
      <c r="I13" s="77">
        <v>0</v>
      </c>
      <c r="J13" s="76">
        <v>197.67599975500002</v>
      </c>
      <c r="K13" s="79">
        <f t="shared" si="0"/>
        <v>4.4425784362750416E-2</v>
      </c>
      <c r="L13" s="79">
        <f>J13/'סכום נכסי הקרן'!$C$42</f>
        <v>5.8494976357509661E-3</v>
      </c>
    </row>
    <row r="14" spans="2:12">
      <c r="B14" s="73" t="s">
        <v>1815</v>
      </c>
      <c r="C14" s="69" t="s">
        <v>1816</v>
      </c>
      <c r="D14" s="69">
        <v>12</v>
      </c>
      <c r="E14" s="69" t="s">
        <v>1813</v>
      </c>
      <c r="F14" s="69" t="s">
        <v>1814</v>
      </c>
      <c r="G14" s="74" t="s">
        <v>112</v>
      </c>
      <c r="H14" s="77">
        <v>0</v>
      </c>
      <c r="I14" s="77">
        <v>0</v>
      </c>
      <c r="J14" s="76">
        <v>99.005818053000013</v>
      </c>
      <c r="K14" s="79">
        <f t="shared" si="0"/>
        <v>2.2250607706204493E-2</v>
      </c>
      <c r="L14" s="79">
        <f>J14/'סכום נכסי הקרן'!$C$42</f>
        <v>2.9297147824945565E-3</v>
      </c>
    </row>
    <row r="15" spans="2:12">
      <c r="B15" s="73" t="s">
        <v>1817</v>
      </c>
      <c r="C15" s="69" t="s">
        <v>1818</v>
      </c>
      <c r="D15" s="69">
        <v>10</v>
      </c>
      <c r="E15" s="69" t="s">
        <v>1813</v>
      </c>
      <c r="F15" s="69" t="s">
        <v>1814</v>
      </c>
      <c r="G15" s="74" t="s">
        <v>112</v>
      </c>
      <c r="H15" s="77">
        <v>0</v>
      </c>
      <c r="I15" s="77">
        <v>0</v>
      </c>
      <c r="J15" s="76">
        <v>2369.6431868199998</v>
      </c>
      <c r="K15" s="79">
        <f t="shared" si="0"/>
        <v>0.53255457093831249</v>
      </c>
      <c r="L15" s="79">
        <f>J15/'סכום נכסי הקרן'!$C$42</f>
        <v>7.0120916226838845E-2</v>
      </c>
    </row>
    <row r="16" spans="2:12">
      <c r="B16" s="73" t="s">
        <v>1819</v>
      </c>
      <c r="C16" s="69" t="s">
        <v>1820</v>
      </c>
      <c r="D16" s="69">
        <v>20</v>
      </c>
      <c r="E16" s="69" t="s">
        <v>1813</v>
      </c>
      <c r="F16" s="69" t="s">
        <v>1814</v>
      </c>
      <c r="G16" s="74" t="s">
        <v>112</v>
      </c>
      <c r="H16" s="77">
        <v>0</v>
      </c>
      <c r="I16" s="77">
        <v>0</v>
      </c>
      <c r="J16" s="76">
        <v>120.47371806799998</v>
      </c>
      <c r="K16" s="79">
        <f t="shared" si="0"/>
        <v>2.7075312263002117E-2</v>
      </c>
      <c r="L16" s="79">
        <f>J16/'סכום נכסי הקרן'!$C$42</f>
        <v>3.5649787019279735E-3</v>
      </c>
    </row>
    <row r="17" spans="2:12">
      <c r="B17" s="75"/>
      <c r="C17" s="69"/>
      <c r="D17" s="69"/>
      <c r="E17" s="69"/>
      <c r="F17" s="69"/>
      <c r="G17" s="69"/>
      <c r="H17" s="69"/>
      <c r="I17" s="69"/>
      <c r="J17" s="69"/>
      <c r="K17" s="79"/>
      <c r="L17" s="69"/>
    </row>
    <row r="18" spans="2:12">
      <c r="B18" s="71" t="s">
        <v>33</v>
      </c>
      <c r="C18" s="72"/>
      <c r="D18" s="72"/>
      <c r="E18" s="72"/>
      <c r="F18" s="72"/>
      <c r="G18" s="72"/>
      <c r="H18" s="72"/>
      <c r="I18" s="72"/>
      <c r="J18" s="80">
        <f>SUM(J19:J40)</f>
        <v>1512.9059066500001</v>
      </c>
      <c r="K18" s="83">
        <f t="shared" si="0"/>
        <v>0.34001108709841876</v>
      </c>
      <c r="L18" s="83">
        <f>J18/'סכום נכסי הקרן'!$C$42</f>
        <v>4.4768912437682017E-2</v>
      </c>
    </row>
    <row r="19" spans="2:12">
      <c r="B19" s="73" t="s">
        <v>1811</v>
      </c>
      <c r="C19" s="69" t="s">
        <v>1821</v>
      </c>
      <c r="D19" s="69">
        <v>11</v>
      </c>
      <c r="E19" s="69" t="s">
        <v>1813</v>
      </c>
      <c r="F19" s="69" t="s">
        <v>1814</v>
      </c>
      <c r="G19" s="74" t="s">
        <v>113</v>
      </c>
      <c r="H19" s="77">
        <v>0</v>
      </c>
      <c r="I19" s="77">
        <v>0</v>
      </c>
      <c r="J19" s="76">
        <v>0.67676902700000008</v>
      </c>
      <c r="K19" s="79">
        <f t="shared" si="0"/>
        <v>1.5209734562695654E-4</v>
      </c>
      <c r="L19" s="79">
        <f>J19/'סכום נכסי הקרן'!$C$42</f>
        <v>2.0026502095815755E-5</v>
      </c>
    </row>
    <row r="20" spans="2:12">
      <c r="B20" s="73" t="s">
        <v>1811</v>
      </c>
      <c r="C20" s="69" t="s">
        <v>1822</v>
      </c>
      <c r="D20" s="69">
        <v>11</v>
      </c>
      <c r="E20" s="69" t="s">
        <v>1813</v>
      </c>
      <c r="F20" s="69" t="s">
        <v>1814</v>
      </c>
      <c r="G20" s="74" t="s">
        <v>115</v>
      </c>
      <c r="H20" s="77">
        <v>0</v>
      </c>
      <c r="I20" s="77">
        <v>0</v>
      </c>
      <c r="J20" s="76">
        <v>4.2919999999999997E-6</v>
      </c>
      <c r="K20" s="79">
        <f t="shared" si="0"/>
        <v>9.6458582084445387E-10</v>
      </c>
      <c r="L20" s="79">
        <f>J20/'סכום נכסי הקרן'!$C$42</f>
        <v>1.2700602948137164E-10</v>
      </c>
    </row>
    <row r="21" spans="2:12">
      <c r="B21" s="73" t="s">
        <v>1811</v>
      </c>
      <c r="C21" s="69" t="s">
        <v>1823</v>
      </c>
      <c r="D21" s="69">
        <v>11</v>
      </c>
      <c r="E21" s="69" t="s">
        <v>1813</v>
      </c>
      <c r="F21" s="69" t="s">
        <v>1814</v>
      </c>
      <c r="G21" s="74" t="s">
        <v>114</v>
      </c>
      <c r="H21" s="77">
        <v>0</v>
      </c>
      <c r="I21" s="77">
        <v>0</v>
      </c>
      <c r="J21" s="76">
        <v>5.1592999999999999E-5</v>
      </c>
      <c r="K21" s="79">
        <f t="shared" si="0"/>
        <v>1.159503174623204E-8</v>
      </c>
      <c r="L21" s="79">
        <f>J21/'סכום נכסי הקרן'!$C$42</f>
        <v>1.5267059829991628E-9</v>
      </c>
    </row>
    <row r="22" spans="2:12">
      <c r="B22" s="73" t="s">
        <v>1811</v>
      </c>
      <c r="C22" s="69" t="s">
        <v>1824</v>
      </c>
      <c r="D22" s="69">
        <v>11</v>
      </c>
      <c r="E22" s="69" t="s">
        <v>1813</v>
      </c>
      <c r="F22" s="69" t="s">
        <v>1814</v>
      </c>
      <c r="G22" s="74" t="s">
        <v>111</v>
      </c>
      <c r="H22" s="77">
        <v>0</v>
      </c>
      <c r="I22" s="77">
        <v>0</v>
      </c>
      <c r="J22" s="76">
        <v>81.193324716999996</v>
      </c>
      <c r="K22" s="79">
        <f t="shared" si="0"/>
        <v>1.8247420729086146E-2</v>
      </c>
      <c r="L22" s="79">
        <f>J22/'סכום נכסי הקרן'!$C$42</f>
        <v>2.402619243405844E-3</v>
      </c>
    </row>
    <row r="23" spans="2:12">
      <c r="B23" s="73" t="s">
        <v>1815</v>
      </c>
      <c r="C23" s="69" t="s">
        <v>1825</v>
      </c>
      <c r="D23" s="69">
        <v>12</v>
      </c>
      <c r="E23" s="69" t="s">
        <v>1813</v>
      </c>
      <c r="F23" s="69" t="s">
        <v>1814</v>
      </c>
      <c r="G23" s="74" t="s">
        <v>113</v>
      </c>
      <c r="H23" s="77">
        <v>0</v>
      </c>
      <c r="I23" s="77">
        <v>0</v>
      </c>
      <c r="J23" s="76">
        <v>2.36E-7</v>
      </c>
      <c r="K23" s="79">
        <f t="shared" si="0"/>
        <v>5.303873572210884E-11</v>
      </c>
      <c r="L23" s="79">
        <f>J23/'סכום נכסי הקרן'!$C$42</f>
        <v>6.9835561411005843E-12</v>
      </c>
    </row>
    <row r="24" spans="2:12">
      <c r="B24" s="73" t="s">
        <v>1815</v>
      </c>
      <c r="C24" s="69" t="s">
        <v>1826</v>
      </c>
      <c r="D24" s="69">
        <v>12</v>
      </c>
      <c r="E24" s="69" t="s">
        <v>1813</v>
      </c>
      <c r="F24" s="69" t="s">
        <v>1814</v>
      </c>
      <c r="G24" s="74" t="s">
        <v>111</v>
      </c>
      <c r="H24" s="77">
        <v>0</v>
      </c>
      <c r="I24" s="77">
        <v>0</v>
      </c>
      <c r="J24" s="76">
        <v>85.61652858299999</v>
      </c>
      <c r="K24" s="79">
        <f t="shared" si="0"/>
        <v>1.924149335999201E-2</v>
      </c>
      <c r="L24" s="79">
        <f>J24/'סכום נכסי הקרן'!$C$42</f>
        <v>2.533507771040353E-3</v>
      </c>
    </row>
    <row r="25" spans="2:12">
      <c r="B25" s="73" t="s">
        <v>1815</v>
      </c>
      <c r="C25" s="69" t="s">
        <v>1827</v>
      </c>
      <c r="D25" s="69">
        <v>12</v>
      </c>
      <c r="E25" s="69" t="s">
        <v>1813</v>
      </c>
      <c r="F25" s="69" t="s">
        <v>1814</v>
      </c>
      <c r="G25" s="74" t="s">
        <v>114</v>
      </c>
      <c r="H25" s="77">
        <v>0</v>
      </c>
      <c r="I25" s="77">
        <v>0</v>
      </c>
      <c r="J25" s="76">
        <v>2.3671000000000001E-5</v>
      </c>
      <c r="K25" s="79">
        <f t="shared" si="0"/>
        <v>5.3198301410086372E-9</v>
      </c>
      <c r="L25" s="79">
        <f>J25/'סכום נכסי הקרן'!$C$42</f>
        <v>7.0045659922030486E-10</v>
      </c>
    </row>
    <row r="26" spans="2:12">
      <c r="B26" s="73" t="s">
        <v>1815</v>
      </c>
      <c r="C26" s="69" t="s">
        <v>1828</v>
      </c>
      <c r="D26" s="69">
        <v>12</v>
      </c>
      <c r="E26" s="69" t="s">
        <v>1813</v>
      </c>
      <c r="F26" s="69" t="s">
        <v>1814</v>
      </c>
      <c r="G26" s="74" t="s">
        <v>120</v>
      </c>
      <c r="H26" s="77">
        <v>0</v>
      </c>
      <c r="I26" s="77">
        <v>0</v>
      </c>
      <c r="J26" s="76">
        <v>3.3878564999999999E-2</v>
      </c>
      <c r="K26" s="79">
        <f t="shared" si="0"/>
        <v>7.6138824393190091E-6</v>
      </c>
      <c r="L26" s="79">
        <f>J26/'סכום נכסי הקרן'!$C$42</f>
        <v>1.0025121214297684E-6</v>
      </c>
    </row>
    <row r="27" spans="2:12">
      <c r="B27" s="73" t="s">
        <v>1817</v>
      </c>
      <c r="C27" s="69" t="s">
        <v>1829</v>
      </c>
      <c r="D27" s="69">
        <v>10</v>
      </c>
      <c r="E27" s="69" t="s">
        <v>1813</v>
      </c>
      <c r="F27" s="69" t="s">
        <v>1814</v>
      </c>
      <c r="G27" s="74" t="s">
        <v>116</v>
      </c>
      <c r="H27" s="77">
        <v>0</v>
      </c>
      <c r="I27" s="77">
        <v>0</v>
      </c>
      <c r="J27" s="76">
        <v>4.4314999999999998E-5</v>
      </c>
      <c r="K27" s="79">
        <f t="shared" si="0"/>
        <v>9.9593710742595464E-9</v>
      </c>
      <c r="L27" s="79">
        <f>J27/'סכום נכסי הקרן'!$C$42</f>
        <v>1.3113402135291202E-9</v>
      </c>
    </row>
    <row r="28" spans="2:12">
      <c r="B28" s="73" t="s">
        <v>1817</v>
      </c>
      <c r="C28" s="69" t="s">
        <v>1830</v>
      </c>
      <c r="D28" s="69">
        <v>10</v>
      </c>
      <c r="E28" s="69" t="s">
        <v>1813</v>
      </c>
      <c r="F28" s="69" t="s">
        <v>1814</v>
      </c>
      <c r="G28" s="74" t="s">
        <v>113</v>
      </c>
      <c r="H28" s="77">
        <v>0</v>
      </c>
      <c r="I28" s="77">
        <v>0</v>
      </c>
      <c r="J28" s="76">
        <v>69.035551088999995</v>
      </c>
      <c r="K28" s="79">
        <f t="shared" si="0"/>
        <v>1.5515077752710228E-2</v>
      </c>
      <c r="L28" s="79">
        <f>J28/'סכום נכסי הקרן'!$C$42</f>
        <v>2.0428544354315638E-3</v>
      </c>
    </row>
    <row r="29" spans="2:12">
      <c r="B29" s="73" t="s">
        <v>1817</v>
      </c>
      <c r="C29" s="69" t="s">
        <v>1831</v>
      </c>
      <c r="D29" s="69">
        <v>10</v>
      </c>
      <c r="E29" s="69" t="s">
        <v>1813</v>
      </c>
      <c r="F29" s="69" t="s">
        <v>1814</v>
      </c>
      <c r="G29" s="74" t="s">
        <v>114</v>
      </c>
      <c r="H29" s="77">
        <v>0</v>
      </c>
      <c r="I29" s="77">
        <v>0</v>
      </c>
      <c r="J29" s="76">
        <v>1.7047395999999999E-2</v>
      </c>
      <c r="K29" s="79">
        <f t="shared" si="0"/>
        <v>3.8312386915005733E-6</v>
      </c>
      <c r="L29" s="79">
        <f>J29/'סכום נכסי הקרן'!$C$42</f>
        <v>5.0445528400666752E-7</v>
      </c>
    </row>
    <row r="30" spans="2:12">
      <c r="B30" s="73" t="s">
        <v>1817</v>
      </c>
      <c r="C30" s="69" t="s">
        <v>1832</v>
      </c>
      <c r="D30" s="69">
        <v>10</v>
      </c>
      <c r="E30" s="69" t="s">
        <v>1813</v>
      </c>
      <c r="F30" s="69" t="s">
        <v>1814</v>
      </c>
      <c r="G30" s="74" t="s">
        <v>115</v>
      </c>
      <c r="H30" s="77">
        <v>0</v>
      </c>
      <c r="I30" s="77">
        <v>0</v>
      </c>
      <c r="J30" s="76">
        <v>0.12646568599999999</v>
      </c>
      <c r="K30" s="79">
        <f t="shared" si="0"/>
        <v>2.8421949566394913E-5</v>
      </c>
      <c r="L30" s="79">
        <f>J30/'סכום נכסי הקרן'!$C$42</f>
        <v>3.7422890597618565E-6</v>
      </c>
    </row>
    <row r="31" spans="2:12">
      <c r="B31" s="73" t="s">
        <v>1817</v>
      </c>
      <c r="C31" s="69" t="s">
        <v>1833</v>
      </c>
      <c r="D31" s="69">
        <v>10</v>
      </c>
      <c r="E31" s="69" t="s">
        <v>1813</v>
      </c>
      <c r="F31" s="69" t="s">
        <v>1814</v>
      </c>
      <c r="G31" s="74" t="s">
        <v>120</v>
      </c>
      <c r="H31" s="77">
        <v>0</v>
      </c>
      <c r="I31" s="77">
        <v>0</v>
      </c>
      <c r="J31" s="76">
        <v>1.5270795999999998E-2</v>
      </c>
      <c r="K31" s="79">
        <f t="shared" si="0"/>
        <v>3.4319648869077824E-6</v>
      </c>
      <c r="L31" s="79">
        <f>J31/'סכום נכסי הקרן'!$C$42</f>
        <v>4.5188331010717893E-7</v>
      </c>
    </row>
    <row r="32" spans="2:12">
      <c r="B32" s="73" t="s">
        <v>1817</v>
      </c>
      <c r="C32" s="69" t="s">
        <v>1834</v>
      </c>
      <c r="D32" s="69">
        <v>10</v>
      </c>
      <c r="E32" s="69" t="s">
        <v>1813</v>
      </c>
      <c r="F32" s="69" t="s">
        <v>1814</v>
      </c>
      <c r="G32" s="74" t="s">
        <v>1806</v>
      </c>
      <c r="H32" s="77">
        <v>0</v>
      </c>
      <c r="I32" s="77">
        <v>0</v>
      </c>
      <c r="J32" s="76">
        <v>4.6484009999999999E-3</v>
      </c>
      <c r="K32" s="79">
        <f t="shared" si="0"/>
        <v>1.0446835261414679E-6</v>
      </c>
      <c r="L32" s="79">
        <f>J32/'סכום נכסי הקרן'!$C$42</f>
        <v>1.3755241249935633E-7</v>
      </c>
    </row>
    <row r="33" spans="2:12">
      <c r="B33" s="73" t="s">
        <v>1817</v>
      </c>
      <c r="C33" s="69" t="s">
        <v>1835</v>
      </c>
      <c r="D33" s="69">
        <v>10</v>
      </c>
      <c r="E33" s="69" t="s">
        <v>1813</v>
      </c>
      <c r="F33" s="69" t="s">
        <v>1814</v>
      </c>
      <c r="G33" s="74" t="s">
        <v>119</v>
      </c>
      <c r="H33" s="77">
        <v>0</v>
      </c>
      <c r="I33" s="77">
        <v>0</v>
      </c>
      <c r="J33" s="76">
        <v>3.5574299999999996E-2</v>
      </c>
      <c r="K33" s="79">
        <f t="shared" si="0"/>
        <v>7.9949826110127811E-6</v>
      </c>
      <c r="L33" s="79">
        <f>J33/'סכום נכסי הקרן'!$C$42</f>
        <v>1.0526911916540446E-6</v>
      </c>
    </row>
    <row r="34" spans="2:12">
      <c r="B34" s="73" t="s">
        <v>1817</v>
      </c>
      <c r="C34" s="69" t="s">
        <v>1836</v>
      </c>
      <c r="D34" s="69">
        <v>10</v>
      </c>
      <c r="E34" s="69" t="s">
        <v>1813</v>
      </c>
      <c r="F34" s="69" t="s">
        <v>1814</v>
      </c>
      <c r="G34" s="74" t="s">
        <v>111</v>
      </c>
      <c r="H34" s="77">
        <v>0</v>
      </c>
      <c r="I34" s="77">
        <v>0</v>
      </c>
      <c r="J34" s="76">
        <v>1036.3493413880001</v>
      </c>
      <c r="K34" s="79">
        <f t="shared" si="0"/>
        <v>0.23290957132906648</v>
      </c>
      <c r="L34" s="79">
        <f>J34/'סכום נכסי הקרן'!$C$42</f>
        <v>3.0666965285490313E-2</v>
      </c>
    </row>
    <row r="35" spans="2:12">
      <c r="B35" s="73" t="s">
        <v>1819</v>
      </c>
      <c r="C35" s="69" t="s">
        <v>1837</v>
      </c>
      <c r="D35" s="69">
        <v>20</v>
      </c>
      <c r="E35" s="69" t="s">
        <v>1813</v>
      </c>
      <c r="F35" s="69" t="s">
        <v>1814</v>
      </c>
      <c r="G35" s="74" t="s">
        <v>120</v>
      </c>
      <c r="H35" s="77">
        <v>0</v>
      </c>
      <c r="I35" s="77">
        <v>0</v>
      </c>
      <c r="J35" s="76">
        <v>5.7666849999999997E-3</v>
      </c>
      <c r="K35" s="79">
        <f t="shared" si="0"/>
        <v>1.2960071258798695E-6</v>
      </c>
      <c r="L35" s="79">
        <f>J35/'סכום נכסי הקרן'!$C$42</f>
        <v>1.7064393409128228E-7</v>
      </c>
    </row>
    <row r="36" spans="2:12">
      <c r="B36" s="73" t="s">
        <v>1819</v>
      </c>
      <c r="C36" s="69" t="s">
        <v>1838</v>
      </c>
      <c r="D36" s="69">
        <v>20</v>
      </c>
      <c r="E36" s="69" t="s">
        <v>1813</v>
      </c>
      <c r="F36" s="69" t="s">
        <v>1814</v>
      </c>
      <c r="G36" s="74" t="s">
        <v>111</v>
      </c>
      <c r="H36" s="77">
        <v>0</v>
      </c>
      <c r="I36" s="77">
        <v>0</v>
      </c>
      <c r="J36" s="76">
        <v>208.092020663</v>
      </c>
      <c r="K36" s="79">
        <f t="shared" si="0"/>
        <v>4.6766685126374864E-2</v>
      </c>
      <c r="L36" s="79">
        <f>J36/'סכום נכסי הקרן'!$C$42</f>
        <v>6.1577216475217087E-3</v>
      </c>
    </row>
    <row r="37" spans="2:12">
      <c r="B37" s="73" t="s">
        <v>1819</v>
      </c>
      <c r="C37" s="69" t="s">
        <v>1839</v>
      </c>
      <c r="D37" s="69">
        <v>20</v>
      </c>
      <c r="E37" s="69" t="s">
        <v>1813</v>
      </c>
      <c r="F37" s="69" t="s">
        <v>1814</v>
      </c>
      <c r="G37" s="74" t="s">
        <v>115</v>
      </c>
      <c r="H37" s="77">
        <v>0</v>
      </c>
      <c r="I37" s="77">
        <v>0</v>
      </c>
      <c r="J37" s="76">
        <v>15.817335928</v>
      </c>
      <c r="K37" s="79">
        <f t="shared" si="0"/>
        <v>3.5547944920042763E-3</v>
      </c>
      <c r="L37" s="79">
        <f>J37/'סכום נכסי הקרן'!$C$42</f>
        <v>4.6805615871116656E-4</v>
      </c>
    </row>
    <row r="38" spans="2:12">
      <c r="B38" s="73" t="s">
        <v>1819</v>
      </c>
      <c r="C38" s="69" t="s">
        <v>1840</v>
      </c>
      <c r="D38" s="69">
        <v>20</v>
      </c>
      <c r="E38" s="69" t="s">
        <v>1813</v>
      </c>
      <c r="F38" s="69" t="s">
        <v>1814</v>
      </c>
      <c r="G38" s="74" t="s">
        <v>117</v>
      </c>
      <c r="H38" s="77">
        <v>0</v>
      </c>
      <c r="I38" s="77">
        <v>0</v>
      </c>
      <c r="J38" s="76">
        <v>1.17E-7</v>
      </c>
      <c r="K38" s="79">
        <f t="shared" si="0"/>
        <v>2.6294627455452265E-11</v>
      </c>
      <c r="L38" s="79">
        <f>J38/'סכום נכסי הקרן'!$C$42</f>
        <v>3.4621867309693577E-12</v>
      </c>
    </row>
    <row r="39" spans="2:12">
      <c r="B39" s="73" t="s">
        <v>1819</v>
      </c>
      <c r="C39" s="69" t="s">
        <v>1841</v>
      </c>
      <c r="D39" s="69">
        <v>20</v>
      </c>
      <c r="E39" s="69" t="s">
        <v>1813</v>
      </c>
      <c r="F39" s="69" t="s">
        <v>1814</v>
      </c>
      <c r="G39" s="74" t="s">
        <v>113</v>
      </c>
      <c r="H39" s="77">
        <v>0</v>
      </c>
      <c r="I39" s="77">
        <v>0</v>
      </c>
      <c r="J39" s="76">
        <v>2.8366543000000001E-2</v>
      </c>
      <c r="K39" s="79">
        <f t="shared" si="0"/>
        <v>6.3751083793510022E-6</v>
      </c>
      <c r="L39" s="79">
        <f>J39/'סכום נכסי הקרן'!$C$42</f>
        <v>8.3940400665018555E-7</v>
      </c>
    </row>
    <row r="40" spans="2:12">
      <c r="B40" s="73" t="s">
        <v>1819</v>
      </c>
      <c r="C40" s="69" t="s">
        <v>1842</v>
      </c>
      <c r="D40" s="69">
        <v>20</v>
      </c>
      <c r="E40" s="69" t="s">
        <v>1813</v>
      </c>
      <c r="F40" s="69" t="s">
        <v>1814</v>
      </c>
      <c r="G40" s="74" t="s">
        <v>119</v>
      </c>
      <c r="H40" s="77">
        <v>0</v>
      </c>
      <c r="I40" s="77">
        <v>0</v>
      </c>
      <c r="J40" s="76">
        <v>15.857892658999999</v>
      </c>
      <c r="K40" s="79">
        <f t="shared" si="0"/>
        <v>3.5639092281791133E-3</v>
      </c>
      <c r="L40" s="79">
        <f>J40/'סכום נכסי הקרן'!$C$42</f>
        <v>4.6925628671048015E-4</v>
      </c>
    </row>
    <row r="41" spans="2:12">
      <c r="B41" s="75"/>
      <c r="C41" s="69"/>
      <c r="D41" s="69"/>
      <c r="E41" s="69"/>
      <c r="F41" s="69"/>
      <c r="G41" s="69"/>
      <c r="H41" s="69"/>
      <c r="I41" s="69"/>
      <c r="J41" s="69"/>
      <c r="K41" s="79"/>
      <c r="L41" s="69"/>
    </row>
    <row r="42" spans="2:12">
      <c r="B42" s="85" t="s">
        <v>172</v>
      </c>
      <c r="C42" s="72"/>
      <c r="D42" s="72"/>
      <c r="E42" s="72"/>
      <c r="F42" s="72"/>
      <c r="G42" s="72"/>
      <c r="H42" s="72"/>
      <c r="I42" s="72"/>
      <c r="J42" s="80">
        <f>J43</f>
        <v>149.87352871000002</v>
      </c>
      <c r="K42" s="83">
        <f t="shared" si="0"/>
        <v>3.3682637631311789E-2</v>
      </c>
      <c r="L42" s="83">
        <f>J42/'סכום נכסי הקרן'!$C$42</f>
        <v>4.4349584822505738E-3</v>
      </c>
    </row>
    <row r="43" spans="2:12">
      <c r="B43" s="103" t="s">
        <v>33</v>
      </c>
      <c r="C43" s="104"/>
      <c r="D43" s="105"/>
      <c r="E43" s="105"/>
      <c r="F43" s="105"/>
      <c r="G43" s="105"/>
      <c r="H43" s="105"/>
      <c r="I43" s="105"/>
      <c r="J43" s="80">
        <f>J44+J45</f>
        <v>149.87352871000002</v>
      </c>
      <c r="K43" s="83">
        <f t="shared" si="0"/>
        <v>3.3682637631311789E-2</v>
      </c>
      <c r="L43" s="83">
        <f>J43/'סכום נכסי הקרן'!$C$42</f>
        <v>4.4349584822505738E-3</v>
      </c>
    </row>
    <row r="44" spans="2:12">
      <c r="B44" s="73" t="s">
        <v>1843</v>
      </c>
      <c r="C44" s="69" t="s">
        <v>1844</v>
      </c>
      <c r="D44" s="69">
        <v>85</v>
      </c>
      <c r="E44" s="69" t="s">
        <v>1845</v>
      </c>
      <c r="F44" s="69" t="s">
        <v>1846</v>
      </c>
      <c r="G44" s="74" t="s">
        <v>113</v>
      </c>
      <c r="H44" s="77">
        <v>0</v>
      </c>
      <c r="I44" s="77">
        <v>0</v>
      </c>
      <c r="J44" s="76">
        <v>23.917815873999999</v>
      </c>
      <c r="K44" s="79">
        <f>IFERROR(J44/$J$10,0)</f>
        <v>5.375299640640447E-3</v>
      </c>
      <c r="L44" s="79">
        <f>J44/'סכום נכסי הקרן'!$C$42</f>
        <v>7.0776021156180398E-4</v>
      </c>
    </row>
    <row r="45" spans="2:12">
      <c r="B45" s="73" t="s">
        <v>1843</v>
      </c>
      <c r="C45" s="69" t="s">
        <v>1847</v>
      </c>
      <c r="D45" s="69">
        <v>85</v>
      </c>
      <c r="E45" s="69" t="s">
        <v>1845</v>
      </c>
      <c r="F45" s="69" t="s">
        <v>1846</v>
      </c>
      <c r="G45" s="74" t="s">
        <v>111</v>
      </c>
      <c r="H45" s="77">
        <v>0</v>
      </c>
      <c r="I45" s="77">
        <v>0</v>
      </c>
      <c r="J45" s="76">
        <v>125.955712836</v>
      </c>
      <c r="K45" s="79">
        <f>IFERROR(J45/$J$10,0)</f>
        <v>2.8307337990671338E-2</v>
      </c>
      <c r="L45" s="79">
        <f>J45/'סכום נכסי הקרן'!$C$42</f>
        <v>3.7271982706887693E-3</v>
      </c>
    </row>
    <row r="46" spans="2:12">
      <c r="B46" s="104"/>
      <c r="C46" s="104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>
      <c r="B47" s="104"/>
      <c r="C47" s="104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>
      <c r="B48" s="104"/>
      <c r="C48" s="104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>
      <c r="B49" s="106" t="s">
        <v>193</v>
      </c>
      <c r="C49" s="104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>
      <c r="B50" s="107"/>
      <c r="C50" s="104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>
      <c r="B51" s="104"/>
      <c r="C51" s="104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>
      <c r="B52" s="104"/>
      <c r="C52" s="104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>
      <c r="B53" s="104"/>
      <c r="C53" s="104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>
      <c r="B54" s="104"/>
      <c r="C54" s="104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>
      <c r="B55" s="104"/>
      <c r="C55" s="104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2:12">
      <c r="B56" s="104"/>
      <c r="C56" s="104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2:12">
      <c r="B57" s="104"/>
      <c r="C57" s="104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2:12">
      <c r="B58" s="104"/>
      <c r="C58" s="104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2:12">
      <c r="B59" s="104"/>
      <c r="C59" s="104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2:12">
      <c r="B60" s="104"/>
      <c r="C60" s="104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2:12">
      <c r="B61" s="104"/>
      <c r="C61" s="104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2:12">
      <c r="B62" s="104"/>
      <c r="C62" s="104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2:12">
      <c r="B63" s="104"/>
      <c r="C63" s="104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2:12">
      <c r="B64" s="104"/>
      <c r="C64" s="104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2:12">
      <c r="B65" s="104"/>
      <c r="C65" s="104"/>
      <c r="D65" s="105"/>
      <c r="E65" s="105"/>
      <c r="F65" s="105"/>
      <c r="G65" s="105"/>
      <c r="H65" s="105"/>
      <c r="I65" s="105"/>
      <c r="J65" s="105"/>
      <c r="K65" s="105"/>
      <c r="L65" s="105"/>
    </row>
    <row r="66" spans="2:12">
      <c r="B66" s="104"/>
      <c r="C66" s="104"/>
      <c r="D66" s="105"/>
      <c r="E66" s="105"/>
      <c r="F66" s="105"/>
      <c r="G66" s="105"/>
      <c r="H66" s="105"/>
      <c r="I66" s="105"/>
      <c r="J66" s="105"/>
      <c r="K66" s="105"/>
      <c r="L66" s="105"/>
    </row>
    <row r="67" spans="2:12">
      <c r="B67" s="104"/>
      <c r="C67" s="104"/>
      <c r="D67" s="105"/>
      <c r="E67" s="105"/>
      <c r="F67" s="105"/>
      <c r="G67" s="105"/>
      <c r="H67" s="105"/>
      <c r="I67" s="105"/>
      <c r="J67" s="105"/>
      <c r="K67" s="105"/>
      <c r="L67" s="105"/>
    </row>
    <row r="68" spans="2:12">
      <c r="B68" s="104"/>
      <c r="C68" s="104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2:12">
      <c r="B69" s="104"/>
      <c r="C69" s="104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2:12">
      <c r="B70" s="104"/>
      <c r="C70" s="104"/>
      <c r="D70" s="105"/>
      <c r="E70" s="105"/>
      <c r="F70" s="105"/>
      <c r="G70" s="105"/>
      <c r="H70" s="105"/>
      <c r="I70" s="105"/>
      <c r="J70" s="105"/>
      <c r="K70" s="105"/>
      <c r="L70" s="105"/>
    </row>
    <row r="71" spans="2:12">
      <c r="B71" s="104"/>
      <c r="C71" s="104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2:12">
      <c r="B72" s="104"/>
      <c r="C72" s="104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2:12">
      <c r="B73" s="104"/>
      <c r="C73" s="104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2:12">
      <c r="B74" s="104"/>
      <c r="C74" s="104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2:12">
      <c r="B75" s="104"/>
      <c r="C75" s="104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2:12">
      <c r="B76" s="104"/>
      <c r="C76" s="104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2:12">
      <c r="B77" s="104"/>
      <c r="C77" s="104"/>
      <c r="D77" s="105"/>
      <c r="E77" s="105"/>
      <c r="F77" s="105"/>
      <c r="G77" s="105"/>
      <c r="H77" s="105"/>
      <c r="I77" s="105"/>
      <c r="J77" s="105"/>
      <c r="K77" s="105"/>
      <c r="L77" s="105"/>
    </row>
    <row r="78" spans="2:12">
      <c r="B78" s="104"/>
      <c r="C78" s="104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2:12">
      <c r="B79" s="104"/>
      <c r="C79" s="104"/>
      <c r="D79" s="105"/>
      <c r="E79" s="105"/>
      <c r="F79" s="105"/>
      <c r="G79" s="105"/>
      <c r="H79" s="105"/>
      <c r="I79" s="105"/>
      <c r="J79" s="105"/>
      <c r="K79" s="105"/>
      <c r="L79" s="105"/>
    </row>
    <row r="80" spans="2:12">
      <c r="B80" s="104"/>
      <c r="C80" s="104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2:12">
      <c r="B81" s="104"/>
      <c r="C81" s="104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2:12">
      <c r="B82" s="104"/>
      <c r="C82" s="104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2:12">
      <c r="B83" s="104"/>
      <c r="C83" s="104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2:12"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2:12">
      <c r="B85" s="104"/>
      <c r="C85" s="104"/>
      <c r="D85" s="105"/>
      <c r="E85" s="105"/>
      <c r="F85" s="105"/>
      <c r="G85" s="105"/>
      <c r="H85" s="105"/>
      <c r="I85" s="105"/>
      <c r="J85" s="105"/>
      <c r="K85" s="105"/>
      <c r="L85" s="105"/>
    </row>
    <row r="86" spans="2:12"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</row>
    <row r="87" spans="2:12">
      <c r="B87" s="104"/>
      <c r="C87" s="104"/>
      <c r="D87" s="105"/>
      <c r="E87" s="105"/>
      <c r="F87" s="105"/>
      <c r="G87" s="105"/>
      <c r="H87" s="105"/>
      <c r="I87" s="105"/>
      <c r="J87" s="105"/>
      <c r="K87" s="105"/>
      <c r="L87" s="105"/>
    </row>
    <row r="88" spans="2:12">
      <c r="B88" s="104"/>
      <c r="C88" s="104"/>
      <c r="D88" s="105"/>
      <c r="E88" s="105"/>
      <c r="F88" s="105"/>
      <c r="G88" s="105"/>
      <c r="H88" s="105"/>
      <c r="I88" s="105"/>
      <c r="J88" s="105"/>
      <c r="K88" s="105"/>
      <c r="L88" s="105"/>
    </row>
    <row r="89" spans="2:12">
      <c r="B89" s="104"/>
      <c r="C89" s="104"/>
      <c r="D89" s="105"/>
      <c r="E89" s="105"/>
      <c r="F89" s="105"/>
      <c r="G89" s="105"/>
      <c r="H89" s="105"/>
      <c r="I89" s="105"/>
      <c r="J89" s="105"/>
      <c r="K89" s="105"/>
      <c r="L89" s="105"/>
    </row>
    <row r="90" spans="2:12">
      <c r="B90" s="104"/>
      <c r="C90" s="104"/>
      <c r="D90" s="105"/>
      <c r="E90" s="105"/>
      <c r="F90" s="105"/>
      <c r="G90" s="105"/>
      <c r="H90" s="105"/>
      <c r="I90" s="105"/>
      <c r="J90" s="105"/>
      <c r="K90" s="105"/>
      <c r="L90" s="105"/>
    </row>
    <row r="91" spans="2:12">
      <c r="B91" s="104"/>
      <c r="C91" s="104"/>
      <c r="D91" s="105"/>
      <c r="E91" s="105"/>
      <c r="F91" s="105"/>
      <c r="G91" s="105"/>
      <c r="H91" s="105"/>
      <c r="I91" s="105"/>
      <c r="J91" s="105"/>
      <c r="K91" s="105"/>
      <c r="L91" s="105"/>
    </row>
    <row r="92" spans="2:12">
      <c r="B92" s="104"/>
      <c r="C92" s="104"/>
      <c r="D92" s="105"/>
      <c r="E92" s="105"/>
      <c r="F92" s="105"/>
      <c r="G92" s="105"/>
      <c r="H92" s="105"/>
      <c r="I92" s="105"/>
      <c r="J92" s="105"/>
      <c r="K92" s="105"/>
      <c r="L92" s="105"/>
    </row>
    <row r="93" spans="2:12">
      <c r="B93" s="104"/>
      <c r="C93" s="104"/>
      <c r="D93" s="105"/>
      <c r="E93" s="105"/>
      <c r="F93" s="105"/>
      <c r="G93" s="105"/>
      <c r="H93" s="105"/>
      <c r="I93" s="105"/>
      <c r="J93" s="105"/>
      <c r="K93" s="105"/>
      <c r="L93" s="105"/>
    </row>
    <row r="94" spans="2:12">
      <c r="B94" s="104"/>
      <c r="C94" s="104"/>
      <c r="D94" s="105"/>
      <c r="E94" s="105"/>
      <c r="F94" s="105"/>
      <c r="G94" s="105"/>
      <c r="H94" s="105"/>
      <c r="I94" s="105"/>
      <c r="J94" s="105"/>
      <c r="K94" s="105"/>
      <c r="L94" s="105"/>
    </row>
    <row r="95" spans="2:12">
      <c r="B95" s="104"/>
      <c r="C95" s="104"/>
      <c r="D95" s="105"/>
      <c r="E95" s="105"/>
      <c r="F95" s="105"/>
      <c r="G95" s="105"/>
      <c r="H95" s="105"/>
      <c r="I95" s="105"/>
      <c r="J95" s="105"/>
      <c r="K95" s="105"/>
      <c r="L95" s="105"/>
    </row>
    <row r="96" spans="2:12"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5"/>
    </row>
    <row r="97" spans="2:12">
      <c r="B97" s="104"/>
      <c r="C97" s="104"/>
      <c r="D97" s="105"/>
      <c r="E97" s="105"/>
      <c r="F97" s="105"/>
      <c r="G97" s="105"/>
      <c r="H97" s="105"/>
      <c r="I97" s="105"/>
      <c r="J97" s="105"/>
      <c r="K97" s="105"/>
      <c r="L97" s="105"/>
    </row>
    <row r="98" spans="2:12">
      <c r="B98" s="104"/>
      <c r="C98" s="104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>
      <c r="B99" s="104"/>
      <c r="C99" s="104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>
      <c r="B100" s="104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2:12">
      <c r="B101" s="104"/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>
      <c r="B102" s="104"/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>
      <c r="B103" s="104"/>
      <c r="C103" s="104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>
      <c r="B104" s="104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>
      <c r="B105" s="104"/>
      <c r="C105" s="104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>
      <c r="B106" s="104"/>
      <c r="C106" s="104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>
      <c r="B107" s="104"/>
      <c r="C107" s="104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>
      <c r="B108" s="104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>
      <c r="B109" s="104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2:12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7.285156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125</v>
      </c>
      <c r="C1" s="67" t="s" vm="1">
        <v>200</v>
      </c>
    </row>
    <row r="2" spans="2:11">
      <c r="B2" s="46" t="s">
        <v>124</v>
      </c>
      <c r="C2" s="67" t="s">
        <v>201</v>
      </c>
    </row>
    <row r="3" spans="2:11">
      <c r="B3" s="46" t="s">
        <v>126</v>
      </c>
      <c r="C3" s="67" t="s">
        <v>202</v>
      </c>
    </row>
    <row r="4" spans="2:11">
      <c r="B4" s="46" t="s">
        <v>127</v>
      </c>
      <c r="C4" s="67">
        <v>12147</v>
      </c>
    </row>
    <row r="6" spans="2:11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26.25" customHeight="1">
      <c r="B7" s="125" t="s">
        <v>81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1" s="3" customFormat="1" ht="63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178</v>
      </c>
      <c r="H8" s="29" t="s">
        <v>177</v>
      </c>
      <c r="I8" s="29" t="s">
        <v>91</v>
      </c>
      <c r="J8" s="29" t="s">
        <v>128</v>
      </c>
      <c r="K8" s="30" t="s">
        <v>130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185</v>
      </c>
      <c r="H9" s="15"/>
      <c r="I9" s="15" t="s">
        <v>181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37</v>
      </c>
      <c r="C11" s="86"/>
      <c r="D11" s="86"/>
      <c r="E11" s="86"/>
      <c r="F11" s="86"/>
      <c r="G11" s="87"/>
      <c r="H11" s="88"/>
      <c r="I11" s="87">
        <v>-147.19966579299989</v>
      </c>
      <c r="J11" s="89">
        <f>IFERROR(I11/$I$11,0)</f>
        <v>1</v>
      </c>
      <c r="K11" s="89">
        <f>I11/'סכום נכסי הקרן'!$C$42</f>
        <v>-4.3558352966807544E-3</v>
      </c>
    </row>
    <row r="12" spans="2:11" ht="19.5" customHeight="1">
      <c r="B12" s="85" t="s">
        <v>29</v>
      </c>
      <c r="C12" s="72"/>
      <c r="D12" s="72"/>
      <c r="E12" s="72"/>
      <c r="F12" s="72"/>
      <c r="G12" s="80"/>
      <c r="H12" s="82"/>
      <c r="I12" s="80">
        <v>-138.64715700000008</v>
      </c>
      <c r="J12" s="83">
        <f t="shared" ref="J12:J75" si="0">IFERROR(I12/$I$11,0)</f>
        <v>0.94189858552378225</v>
      </c>
      <c r="K12" s="83">
        <f>I12/'סכום נכסי הקרן'!$C$42</f>
        <v>-4.1027551047181669E-3</v>
      </c>
    </row>
    <row r="13" spans="2:11">
      <c r="B13" s="71" t="s">
        <v>170</v>
      </c>
      <c r="C13" s="72"/>
      <c r="D13" s="72"/>
      <c r="E13" s="72"/>
      <c r="F13" s="72"/>
      <c r="G13" s="80"/>
      <c r="H13" s="82"/>
      <c r="I13" s="80">
        <v>-4.2388429899999993</v>
      </c>
      <c r="J13" s="83">
        <f t="shared" si="0"/>
        <v>2.8796553084304476E-2</v>
      </c>
      <c r="K13" s="83">
        <f>I13/'סכום נכסי הקרן'!$C$42</f>
        <v>-1.2543304234735448E-4</v>
      </c>
    </row>
    <row r="14" spans="2:11">
      <c r="B14" s="73" t="s">
        <v>1338</v>
      </c>
      <c r="C14" s="69" t="s">
        <v>1339</v>
      </c>
      <c r="D14" s="74" t="s">
        <v>651</v>
      </c>
      <c r="E14" s="74" t="s">
        <v>112</v>
      </c>
      <c r="F14" s="92">
        <v>44952</v>
      </c>
      <c r="G14" s="76">
        <v>12027.064195000001</v>
      </c>
      <c r="H14" s="78">
        <v>-27.116361999999999</v>
      </c>
      <c r="I14" s="76">
        <v>-3.2613022799999998</v>
      </c>
      <c r="J14" s="79">
        <f t="shared" si="0"/>
        <v>2.2155636444081462E-2</v>
      </c>
      <c r="K14" s="79">
        <f>I14/'סכום נכסי הקרן'!$C$42</f>
        <v>-9.6506303243556514E-5</v>
      </c>
    </row>
    <row r="15" spans="2:11">
      <c r="B15" s="73" t="s">
        <v>256</v>
      </c>
      <c r="C15" s="69" t="s">
        <v>1340</v>
      </c>
      <c r="D15" s="74" t="s">
        <v>651</v>
      </c>
      <c r="E15" s="74" t="s">
        <v>112</v>
      </c>
      <c r="F15" s="92">
        <v>44952</v>
      </c>
      <c r="G15" s="76">
        <v>20017.581893999999</v>
      </c>
      <c r="H15" s="78">
        <v>-12.664854999999999</v>
      </c>
      <c r="I15" s="76">
        <v>-2.5351976559999998</v>
      </c>
      <c r="J15" s="79">
        <f t="shared" si="0"/>
        <v>1.7222849266282515E-2</v>
      </c>
      <c r="K15" s="79">
        <f>I15/'סכום נכסי הקרן'!$C$42</f>
        <v>-7.5019894743485623E-5</v>
      </c>
    </row>
    <row r="16" spans="2:11" s="6" customFormat="1">
      <c r="B16" s="73" t="s">
        <v>269</v>
      </c>
      <c r="C16" s="69" t="s">
        <v>1341</v>
      </c>
      <c r="D16" s="74" t="s">
        <v>651</v>
      </c>
      <c r="E16" s="74" t="s">
        <v>112</v>
      </c>
      <c r="F16" s="92">
        <v>44882</v>
      </c>
      <c r="G16" s="76">
        <v>5410.9231440000003</v>
      </c>
      <c r="H16" s="78">
        <v>-7.2972849999999996</v>
      </c>
      <c r="I16" s="76">
        <v>-0.39485049299999997</v>
      </c>
      <c r="J16" s="79">
        <f t="shared" si="0"/>
        <v>2.6824143307177068E-3</v>
      </c>
      <c r="K16" s="79">
        <f>I16/'סכום נכסי הקרן'!$C$42</f>
        <v>-1.168415502206247E-5</v>
      </c>
    </row>
    <row r="17" spans="2:11" s="6" customFormat="1">
      <c r="B17" s="73" t="s">
        <v>269</v>
      </c>
      <c r="C17" s="69" t="s">
        <v>1342</v>
      </c>
      <c r="D17" s="74" t="s">
        <v>651</v>
      </c>
      <c r="E17" s="74" t="s">
        <v>112</v>
      </c>
      <c r="F17" s="92">
        <v>44965</v>
      </c>
      <c r="G17" s="76">
        <v>5625.313056</v>
      </c>
      <c r="H17" s="78">
        <v>-6.2907599999999997</v>
      </c>
      <c r="I17" s="76">
        <v>-0.35387493399999997</v>
      </c>
      <c r="J17" s="79">
        <f t="shared" si="0"/>
        <v>2.4040471294115434E-3</v>
      </c>
      <c r="K17" s="79">
        <f>I17/'סכום נכסי הקרן'!$C$42</f>
        <v>-1.0471633341174847E-5</v>
      </c>
    </row>
    <row r="18" spans="2:11" s="6" customFormat="1">
      <c r="B18" s="73" t="s">
        <v>398</v>
      </c>
      <c r="C18" s="69" t="s">
        <v>1343</v>
      </c>
      <c r="D18" s="74" t="s">
        <v>651</v>
      </c>
      <c r="E18" s="74" t="s">
        <v>112</v>
      </c>
      <c r="F18" s="92">
        <v>44965</v>
      </c>
      <c r="G18" s="76">
        <v>4810.7307600000004</v>
      </c>
      <c r="H18" s="78">
        <v>15.568617</v>
      </c>
      <c r="I18" s="76">
        <v>0.74896425799999999</v>
      </c>
      <c r="J18" s="79">
        <f t="shared" si="0"/>
        <v>-5.088083957019535E-3</v>
      </c>
      <c r="K18" s="79">
        <f>I18/'סכום נכסי הקרן'!$C$42</f>
        <v>2.2162855692460772E-5</v>
      </c>
    </row>
    <row r="19" spans="2:11">
      <c r="B19" s="73" t="s">
        <v>398</v>
      </c>
      <c r="C19" s="69" t="s">
        <v>1344</v>
      </c>
      <c r="D19" s="74" t="s">
        <v>651</v>
      </c>
      <c r="E19" s="74" t="s">
        <v>112</v>
      </c>
      <c r="F19" s="92">
        <v>44952</v>
      </c>
      <c r="G19" s="76">
        <v>13850.519371</v>
      </c>
      <c r="H19" s="78">
        <v>27.412662000000001</v>
      </c>
      <c r="I19" s="76">
        <v>3.7967961230000005</v>
      </c>
      <c r="J19" s="79">
        <f t="shared" si="0"/>
        <v>-2.5793510484862513E-2</v>
      </c>
      <c r="K19" s="79">
        <f>I19/'סכום נכסי הקרן'!$C$42</f>
        <v>1.1235228339526924E-4</v>
      </c>
    </row>
    <row r="20" spans="2:11">
      <c r="B20" s="73" t="s">
        <v>311</v>
      </c>
      <c r="C20" s="69" t="s">
        <v>1345</v>
      </c>
      <c r="D20" s="74" t="s">
        <v>651</v>
      </c>
      <c r="E20" s="74" t="s">
        <v>112</v>
      </c>
      <c r="F20" s="92">
        <v>44917</v>
      </c>
      <c r="G20" s="76">
        <v>19053.879878</v>
      </c>
      <c r="H20" s="78">
        <v>-6.9257999999999997</v>
      </c>
      <c r="I20" s="76">
        <v>-1.3196336590000002</v>
      </c>
      <c r="J20" s="79">
        <f t="shared" si="0"/>
        <v>8.9649229289402062E-3</v>
      </c>
      <c r="K20" s="79">
        <f>I20/'סכום נכסי הקרן'!$C$42</f>
        <v>-3.9049727725900365E-5</v>
      </c>
    </row>
    <row r="21" spans="2:11">
      <c r="B21" s="73" t="s">
        <v>311</v>
      </c>
      <c r="C21" s="69" t="s">
        <v>1346</v>
      </c>
      <c r="D21" s="74" t="s">
        <v>651</v>
      </c>
      <c r="E21" s="74" t="s">
        <v>112</v>
      </c>
      <c r="F21" s="92">
        <v>44679</v>
      </c>
      <c r="G21" s="76">
        <v>16224.571439999998</v>
      </c>
      <c r="H21" s="78">
        <v>-5.6688359999999998</v>
      </c>
      <c r="I21" s="76">
        <v>-0.91974434900000002</v>
      </c>
      <c r="J21" s="79">
        <f t="shared" si="0"/>
        <v>6.2482774267530886E-3</v>
      </c>
      <c r="K21" s="79">
        <f>I21/'סכום נכסי הקרן'!$C$42</f>
        <v>-2.7216467358904701E-5</v>
      </c>
    </row>
    <row r="22" spans="2:11">
      <c r="B22" s="75"/>
      <c r="C22" s="69"/>
      <c r="D22" s="69"/>
      <c r="E22" s="69"/>
      <c r="F22" s="69"/>
      <c r="G22" s="76"/>
      <c r="H22" s="78"/>
      <c r="I22" s="69"/>
      <c r="J22" s="79"/>
      <c r="K22" s="69"/>
    </row>
    <row r="23" spans="2:11">
      <c r="B23" s="71" t="s">
        <v>1347</v>
      </c>
      <c r="C23" s="72"/>
      <c r="D23" s="72"/>
      <c r="E23" s="72"/>
      <c r="F23" s="72"/>
      <c r="G23" s="80"/>
      <c r="H23" s="82"/>
      <c r="I23" s="80">
        <v>-108.09113724300008</v>
      </c>
      <c r="J23" s="83">
        <f t="shared" si="0"/>
        <v>0.73431645826562986</v>
      </c>
      <c r="K23" s="83">
        <f>I23/'סכום נכסי הקרן'!$C$42</f>
        <v>-3.1985615478470307E-3</v>
      </c>
    </row>
    <row r="24" spans="2:11">
      <c r="B24" s="73" t="s">
        <v>1348</v>
      </c>
      <c r="C24" s="69" t="s">
        <v>1349</v>
      </c>
      <c r="D24" s="74" t="s">
        <v>651</v>
      </c>
      <c r="E24" s="74" t="s">
        <v>111</v>
      </c>
      <c r="F24" s="92">
        <v>44817</v>
      </c>
      <c r="G24" s="76">
        <v>30052.151192000001</v>
      </c>
      <c r="H24" s="78">
        <v>-9.2818240000000003</v>
      </c>
      <c r="I24" s="76">
        <v>-2.789387638</v>
      </c>
      <c r="J24" s="79">
        <f t="shared" si="0"/>
        <v>1.8949687303791759E-2</v>
      </c>
      <c r="K24" s="79">
        <f>I24/'סכום נכסי הקרן'!$C$42</f>
        <v>-8.2541716818919293E-5</v>
      </c>
    </row>
    <row r="25" spans="2:11">
      <c r="B25" s="73" t="s">
        <v>1350</v>
      </c>
      <c r="C25" s="69" t="s">
        <v>1351</v>
      </c>
      <c r="D25" s="74" t="s">
        <v>651</v>
      </c>
      <c r="E25" s="74" t="s">
        <v>111</v>
      </c>
      <c r="F25" s="92">
        <v>44951</v>
      </c>
      <c r="G25" s="76">
        <v>15078.920149999998</v>
      </c>
      <c r="H25" s="78">
        <v>-8.2331059999999994</v>
      </c>
      <c r="I25" s="76">
        <v>-1.2414635410000001</v>
      </c>
      <c r="J25" s="79">
        <f t="shared" si="0"/>
        <v>8.4338747259508941E-3</v>
      </c>
      <c r="K25" s="79">
        <f>I25/'סכום נכסי הקרן'!$C$42</f>
        <v>-3.6736569219080625E-5</v>
      </c>
    </row>
    <row r="26" spans="2:11">
      <c r="B26" s="73" t="s">
        <v>1350</v>
      </c>
      <c r="C26" s="69" t="s">
        <v>1352</v>
      </c>
      <c r="D26" s="74" t="s">
        <v>651</v>
      </c>
      <c r="E26" s="74" t="s">
        <v>111</v>
      </c>
      <c r="F26" s="92">
        <v>44951</v>
      </c>
      <c r="G26" s="76">
        <v>6167.1257999999998</v>
      </c>
      <c r="H26" s="78">
        <v>-8.2331059999999994</v>
      </c>
      <c r="I26" s="76">
        <v>-0.5077460290000001</v>
      </c>
      <c r="J26" s="79">
        <f t="shared" si="0"/>
        <v>3.4493694415992761E-3</v>
      </c>
      <c r="K26" s="79">
        <f>I26/'סכום נכסי הקרן'!$C$42</f>
        <v>-1.502488516501011E-5</v>
      </c>
    </row>
    <row r="27" spans="2:11">
      <c r="B27" s="73" t="s">
        <v>1353</v>
      </c>
      <c r="C27" s="69" t="s">
        <v>1354</v>
      </c>
      <c r="D27" s="74" t="s">
        <v>651</v>
      </c>
      <c r="E27" s="74" t="s">
        <v>111</v>
      </c>
      <c r="F27" s="92">
        <v>44951</v>
      </c>
      <c r="G27" s="76">
        <v>17233.051599999999</v>
      </c>
      <c r="H27" s="78">
        <v>-8.2331059999999994</v>
      </c>
      <c r="I27" s="76">
        <v>-1.4188154750000002</v>
      </c>
      <c r="J27" s="79">
        <f t="shared" si="0"/>
        <v>9.6387139696038106E-3</v>
      </c>
      <c r="K27" s="79">
        <f>I27/'סכום נכסי הקרן'!$C$42</f>
        <v>-4.198465052341014E-5</v>
      </c>
    </row>
    <row r="28" spans="2:11">
      <c r="B28" s="73" t="s">
        <v>1355</v>
      </c>
      <c r="C28" s="69" t="s">
        <v>1356</v>
      </c>
      <c r="D28" s="74" t="s">
        <v>651</v>
      </c>
      <c r="E28" s="74" t="s">
        <v>111</v>
      </c>
      <c r="F28" s="92">
        <v>44951</v>
      </c>
      <c r="G28" s="76">
        <v>32326.614637999999</v>
      </c>
      <c r="H28" s="78">
        <v>-8.1840799999999998</v>
      </c>
      <c r="I28" s="76">
        <v>-2.645636128</v>
      </c>
      <c r="J28" s="79">
        <f t="shared" si="0"/>
        <v>1.7973112328396424E-2</v>
      </c>
      <c r="K28" s="79">
        <f>I28/'סכום נכסי הקרן'!$C$42</f>
        <v>-7.8287917071237164E-5</v>
      </c>
    </row>
    <row r="29" spans="2:11">
      <c r="B29" s="73" t="s">
        <v>1357</v>
      </c>
      <c r="C29" s="69" t="s">
        <v>1358</v>
      </c>
      <c r="D29" s="74" t="s">
        <v>651</v>
      </c>
      <c r="E29" s="74" t="s">
        <v>111</v>
      </c>
      <c r="F29" s="92">
        <v>44816</v>
      </c>
      <c r="G29" s="76">
        <v>4329.0883400000002</v>
      </c>
      <c r="H29" s="78">
        <v>-8.3749749999999992</v>
      </c>
      <c r="I29" s="76">
        <v>-0.36256006400000002</v>
      </c>
      <c r="J29" s="79">
        <f t="shared" si="0"/>
        <v>2.4630495052200153E-3</v>
      </c>
      <c r="K29" s="79">
        <f>I29/'סכום נכסי הקרן'!$C$42</f>
        <v>-1.072863797230941E-5</v>
      </c>
    </row>
    <row r="30" spans="2:11">
      <c r="B30" s="73" t="s">
        <v>1359</v>
      </c>
      <c r="C30" s="69" t="s">
        <v>1360</v>
      </c>
      <c r="D30" s="74" t="s">
        <v>651</v>
      </c>
      <c r="E30" s="74" t="s">
        <v>111</v>
      </c>
      <c r="F30" s="92">
        <v>44816</v>
      </c>
      <c r="G30" s="76">
        <v>21651.949649999999</v>
      </c>
      <c r="H30" s="78">
        <v>-8.3424010000000006</v>
      </c>
      <c r="I30" s="76">
        <v>-1.8062923710000001</v>
      </c>
      <c r="J30" s="79">
        <f t="shared" si="0"/>
        <v>1.2271035815666223E-2</v>
      </c>
      <c r="K30" s="79">
        <f>I30/'סכום נכסי הקרן'!$C$42</f>
        <v>-5.3450610932712648E-5</v>
      </c>
    </row>
    <row r="31" spans="2:11">
      <c r="B31" s="73" t="s">
        <v>1361</v>
      </c>
      <c r="C31" s="69" t="s">
        <v>1362</v>
      </c>
      <c r="D31" s="74" t="s">
        <v>651</v>
      </c>
      <c r="E31" s="74" t="s">
        <v>111</v>
      </c>
      <c r="F31" s="92">
        <v>44950</v>
      </c>
      <c r="G31" s="76">
        <v>18624.347280000002</v>
      </c>
      <c r="H31" s="78">
        <v>-7.5238060000000004</v>
      </c>
      <c r="I31" s="76">
        <v>-1.401259826</v>
      </c>
      <c r="J31" s="79">
        <f t="shared" si="0"/>
        <v>9.5194497789860954E-3</v>
      </c>
      <c r="K31" s="79">
        <f>I31/'סכום נכסי הקרן'!$C$42</f>
        <v>-4.1465155352287441E-5</v>
      </c>
    </row>
    <row r="32" spans="2:11">
      <c r="B32" s="73" t="s">
        <v>1363</v>
      </c>
      <c r="C32" s="69" t="s">
        <v>1364</v>
      </c>
      <c r="D32" s="74" t="s">
        <v>651</v>
      </c>
      <c r="E32" s="74" t="s">
        <v>111</v>
      </c>
      <c r="F32" s="92">
        <v>44950</v>
      </c>
      <c r="G32" s="76">
        <v>26051.063531999996</v>
      </c>
      <c r="H32" s="78">
        <v>-7.4013200000000001</v>
      </c>
      <c r="I32" s="76">
        <v>-1.9281225400000002</v>
      </c>
      <c r="J32" s="79">
        <f t="shared" si="0"/>
        <v>1.3098688299411155E-2</v>
      </c>
      <c r="K32" s="79">
        <f>I32/'סכום נכסי הקרן'!$C$42</f>
        <v>-5.7055728834794317E-5</v>
      </c>
    </row>
    <row r="33" spans="2:11">
      <c r="B33" s="73" t="s">
        <v>1365</v>
      </c>
      <c r="C33" s="69" t="s">
        <v>1366</v>
      </c>
      <c r="D33" s="74" t="s">
        <v>651</v>
      </c>
      <c r="E33" s="74" t="s">
        <v>111</v>
      </c>
      <c r="F33" s="92">
        <v>44950</v>
      </c>
      <c r="G33" s="76">
        <v>15197.36484</v>
      </c>
      <c r="H33" s="78">
        <v>-7.3948809999999998</v>
      </c>
      <c r="I33" s="76">
        <v>-1.1238270349999999</v>
      </c>
      <c r="J33" s="79">
        <f t="shared" si="0"/>
        <v>7.6347118653135124E-3</v>
      </c>
      <c r="K33" s="79">
        <f>I33/'סכום נכסי הקרן'!$C$42</f>
        <v>-3.3255547422919961E-5</v>
      </c>
    </row>
    <row r="34" spans="2:11">
      <c r="B34" s="73" t="s">
        <v>1367</v>
      </c>
      <c r="C34" s="69" t="s">
        <v>1368</v>
      </c>
      <c r="D34" s="74" t="s">
        <v>651</v>
      </c>
      <c r="E34" s="74" t="s">
        <v>111</v>
      </c>
      <c r="F34" s="92">
        <v>44952</v>
      </c>
      <c r="G34" s="76">
        <v>20427.465842000001</v>
      </c>
      <c r="H34" s="78">
        <v>-7.2813369999999997</v>
      </c>
      <c r="I34" s="76">
        <v>-1.4873927010000001</v>
      </c>
      <c r="J34" s="79">
        <f t="shared" si="0"/>
        <v>1.010459292137016E-2</v>
      </c>
      <c r="K34" s="79">
        <f>I34/'סכום נכסי הקרן'!$C$42</f>
        <v>-4.4013942505494644E-5</v>
      </c>
    </row>
    <row r="35" spans="2:11">
      <c r="B35" s="73" t="s">
        <v>1369</v>
      </c>
      <c r="C35" s="69" t="s">
        <v>1370</v>
      </c>
      <c r="D35" s="74" t="s">
        <v>651</v>
      </c>
      <c r="E35" s="74" t="s">
        <v>111</v>
      </c>
      <c r="F35" s="92">
        <v>44952</v>
      </c>
      <c r="G35" s="76">
        <v>41299.450700000001</v>
      </c>
      <c r="H35" s="78">
        <v>-7.2556409999999998</v>
      </c>
      <c r="I35" s="76">
        <v>-2.9965399719999999</v>
      </c>
      <c r="J35" s="79">
        <f t="shared" si="0"/>
        <v>2.035697537665538E-2</v>
      </c>
      <c r="K35" s="79">
        <f>I35/'סכום נכסי הקרן'!$C$42</f>
        <v>-8.8671631879296491E-5</v>
      </c>
    </row>
    <row r="36" spans="2:11">
      <c r="B36" s="73" t="s">
        <v>1371</v>
      </c>
      <c r="C36" s="69" t="s">
        <v>1372</v>
      </c>
      <c r="D36" s="74" t="s">
        <v>651</v>
      </c>
      <c r="E36" s="74" t="s">
        <v>111</v>
      </c>
      <c r="F36" s="92">
        <v>44952</v>
      </c>
      <c r="G36" s="76">
        <v>20875.212801999998</v>
      </c>
      <c r="H36" s="78">
        <v>-7.2139110000000004</v>
      </c>
      <c r="I36" s="76">
        <v>-1.5059193280000003</v>
      </c>
      <c r="J36" s="79">
        <f t="shared" si="0"/>
        <v>1.0230453444899156E-2</v>
      </c>
      <c r="K36" s="79">
        <f>I36/'סכום נכסי הקרן'!$C$42</f>
        <v>-4.4562170216340966E-5</v>
      </c>
    </row>
    <row r="37" spans="2:11">
      <c r="B37" s="73" t="s">
        <v>1373</v>
      </c>
      <c r="C37" s="69" t="s">
        <v>1374</v>
      </c>
      <c r="D37" s="74" t="s">
        <v>651</v>
      </c>
      <c r="E37" s="74" t="s">
        <v>111</v>
      </c>
      <c r="F37" s="92">
        <v>44900</v>
      </c>
      <c r="G37" s="76">
        <v>13065.360420000001</v>
      </c>
      <c r="H37" s="78">
        <v>-7.827007</v>
      </c>
      <c r="I37" s="76">
        <v>-1.0226267250000001</v>
      </c>
      <c r="J37" s="79">
        <f t="shared" si="0"/>
        <v>6.9472081984076842E-3</v>
      </c>
      <c r="K37" s="79">
        <f>I37/'סכום נכסי הקרן'!$C$42</f>
        <v>-3.0260894684014105E-5</v>
      </c>
    </row>
    <row r="38" spans="2:11">
      <c r="B38" s="73" t="s">
        <v>1375</v>
      </c>
      <c r="C38" s="69" t="s">
        <v>1376</v>
      </c>
      <c r="D38" s="74" t="s">
        <v>651</v>
      </c>
      <c r="E38" s="74" t="s">
        <v>111</v>
      </c>
      <c r="F38" s="92">
        <v>44900</v>
      </c>
      <c r="G38" s="76">
        <v>15687.803951999998</v>
      </c>
      <c r="H38" s="78">
        <v>-7.7625950000000001</v>
      </c>
      <c r="I38" s="76">
        <v>-1.2177806210000002</v>
      </c>
      <c r="J38" s="79">
        <f t="shared" si="0"/>
        <v>8.27298495848835E-3</v>
      </c>
      <c r="K38" s="79">
        <f>I38/'סכום נכסי הקרן'!$C$42</f>
        <v>-3.6035759891092517E-5</v>
      </c>
    </row>
    <row r="39" spans="2:11">
      <c r="B39" s="73" t="s">
        <v>1377</v>
      </c>
      <c r="C39" s="69" t="s">
        <v>1378</v>
      </c>
      <c r="D39" s="74" t="s">
        <v>651</v>
      </c>
      <c r="E39" s="74" t="s">
        <v>111</v>
      </c>
      <c r="F39" s="92">
        <v>44810</v>
      </c>
      <c r="G39" s="76">
        <v>17459.528259999999</v>
      </c>
      <c r="H39" s="78">
        <v>-7.5199540000000002</v>
      </c>
      <c r="I39" s="76">
        <v>-1.3129485440000002</v>
      </c>
      <c r="J39" s="79">
        <f t="shared" si="0"/>
        <v>8.919507642404156E-3</v>
      </c>
      <c r="K39" s="79">
        <f>I39/'סכום נכסי הקרן'!$C$42</f>
        <v>-3.8851906217797761E-5</v>
      </c>
    </row>
    <row r="40" spans="2:11">
      <c r="B40" s="73" t="s">
        <v>1379</v>
      </c>
      <c r="C40" s="69" t="s">
        <v>1380</v>
      </c>
      <c r="D40" s="74" t="s">
        <v>651</v>
      </c>
      <c r="E40" s="74" t="s">
        <v>111</v>
      </c>
      <c r="F40" s="92">
        <v>44810</v>
      </c>
      <c r="G40" s="76">
        <v>21827.6643</v>
      </c>
      <c r="H40" s="78">
        <v>-7.5039259999999999</v>
      </c>
      <c r="I40" s="76">
        <v>-1.637931705</v>
      </c>
      <c r="J40" s="79">
        <f t="shared" si="0"/>
        <v>1.1127278694391521E-2</v>
      </c>
      <c r="K40" s="79">
        <f>I40/'סכום נכסי הקרן'!$C$42</f>
        <v>-4.8468593293034327E-5</v>
      </c>
    </row>
    <row r="41" spans="2:11">
      <c r="B41" s="73" t="s">
        <v>1381</v>
      </c>
      <c r="C41" s="69" t="s">
        <v>1382</v>
      </c>
      <c r="D41" s="74" t="s">
        <v>651</v>
      </c>
      <c r="E41" s="74" t="s">
        <v>111</v>
      </c>
      <c r="F41" s="92">
        <v>44881</v>
      </c>
      <c r="G41" s="76">
        <v>15285.742801</v>
      </c>
      <c r="H41" s="78">
        <v>-7.5780830000000003</v>
      </c>
      <c r="I41" s="76">
        <v>-1.15836629</v>
      </c>
      <c r="J41" s="79">
        <f t="shared" si="0"/>
        <v>7.8693540760408874E-3</v>
      </c>
      <c r="K41" s="79">
        <f>I41/'סכום נכסי הקרן'!$C$42</f>
        <v>-3.4277610246497463E-5</v>
      </c>
    </row>
    <row r="42" spans="2:11">
      <c r="B42" s="73" t="s">
        <v>1383</v>
      </c>
      <c r="C42" s="69" t="s">
        <v>1384</v>
      </c>
      <c r="D42" s="74" t="s">
        <v>651</v>
      </c>
      <c r="E42" s="74" t="s">
        <v>111</v>
      </c>
      <c r="F42" s="92">
        <v>44949</v>
      </c>
      <c r="G42" s="76">
        <v>64622.258591999998</v>
      </c>
      <c r="H42" s="78">
        <v>-7.348668</v>
      </c>
      <c r="I42" s="76">
        <v>-4.7488749539999997</v>
      </c>
      <c r="J42" s="79">
        <f t="shared" si="0"/>
        <v>3.226145201089059E-2</v>
      </c>
      <c r="K42" s="79">
        <f>I42/'סכום נכסי הקרן'!$C$42</f>
        <v>-1.4052557139120953E-4</v>
      </c>
    </row>
    <row r="43" spans="2:11">
      <c r="B43" s="73" t="s">
        <v>1385</v>
      </c>
      <c r="C43" s="69" t="s">
        <v>1386</v>
      </c>
      <c r="D43" s="74" t="s">
        <v>651</v>
      </c>
      <c r="E43" s="74" t="s">
        <v>111</v>
      </c>
      <c r="F43" s="92">
        <v>44949</v>
      </c>
      <c r="G43" s="76">
        <v>25041.139199999998</v>
      </c>
      <c r="H43" s="78">
        <v>-7.3007439999999999</v>
      </c>
      <c r="I43" s="76">
        <v>-1.82818948</v>
      </c>
      <c r="J43" s="79">
        <f t="shared" si="0"/>
        <v>1.2419793687377651E-2</v>
      </c>
      <c r="K43" s="79">
        <f>I43/'סכום נכסי הקרן'!$C$42</f>
        <v>-5.409857572097239E-5</v>
      </c>
    </row>
    <row r="44" spans="2:11">
      <c r="B44" s="73" t="s">
        <v>1387</v>
      </c>
      <c r="C44" s="69" t="s">
        <v>1388</v>
      </c>
      <c r="D44" s="74" t="s">
        <v>651</v>
      </c>
      <c r="E44" s="74" t="s">
        <v>111</v>
      </c>
      <c r="F44" s="92">
        <v>44810</v>
      </c>
      <c r="G44" s="76">
        <v>13120.417676999999</v>
      </c>
      <c r="H44" s="78">
        <v>-7.3087609999999996</v>
      </c>
      <c r="I44" s="76">
        <v>-0.958939926</v>
      </c>
      <c r="J44" s="79">
        <f t="shared" si="0"/>
        <v>6.5145523315828244E-3</v>
      </c>
      <c r="K44" s="79">
        <f>I44/'סכום נכסי הקרן'!$C$42</f>
        <v>-2.8376316987982372E-5</v>
      </c>
    </row>
    <row r="45" spans="2:11">
      <c r="B45" s="73" t="s">
        <v>1389</v>
      </c>
      <c r="C45" s="69" t="s">
        <v>1390</v>
      </c>
      <c r="D45" s="74" t="s">
        <v>651</v>
      </c>
      <c r="E45" s="74" t="s">
        <v>111</v>
      </c>
      <c r="F45" s="92">
        <v>44881</v>
      </c>
      <c r="G45" s="76">
        <v>59066.479597999991</v>
      </c>
      <c r="H45" s="78">
        <v>-7.3828649999999998</v>
      </c>
      <c r="I45" s="76">
        <v>-4.3607983260000003</v>
      </c>
      <c r="J45" s="79">
        <f t="shared" si="0"/>
        <v>2.9625055889273486E-2</v>
      </c>
      <c r="K45" s="79">
        <f>I45/'סכום נכסי הקרן'!$C$42</f>
        <v>-1.2904186410863749E-4</v>
      </c>
    </row>
    <row r="46" spans="2:11">
      <c r="B46" s="73" t="s">
        <v>1391</v>
      </c>
      <c r="C46" s="69" t="s">
        <v>1392</v>
      </c>
      <c r="D46" s="74" t="s">
        <v>651</v>
      </c>
      <c r="E46" s="74" t="s">
        <v>111</v>
      </c>
      <c r="F46" s="92">
        <v>44949</v>
      </c>
      <c r="G46" s="76">
        <v>15320.365094999999</v>
      </c>
      <c r="H46" s="78">
        <v>-7.205025</v>
      </c>
      <c r="I46" s="76">
        <v>-1.1038361769999998</v>
      </c>
      <c r="J46" s="79">
        <f t="shared" si="0"/>
        <v>7.4989040977326248E-3</v>
      </c>
      <c r="K46" s="79">
        <f>I46/'סכום נכסי הקרן'!$C$42</f>
        <v>-3.2663991155327716E-5</v>
      </c>
    </row>
    <row r="47" spans="2:11">
      <c r="B47" s="73" t="s">
        <v>1393</v>
      </c>
      <c r="C47" s="69" t="s">
        <v>1394</v>
      </c>
      <c r="D47" s="74" t="s">
        <v>651</v>
      </c>
      <c r="E47" s="74" t="s">
        <v>111</v>
      </c>
      <c r="F47" s="92">
        <v>44889</v>
      </c>
      <c r="G47" s="76">
        <v>48249.941299999999</v>
      </c>
      <c r="H47" s="78">
        <v>-7.0696830000000004</v>
      </c>
      <c r="I47" s="76">
        <v>-3.4111181249999998</v>
      </c>
      <c r="J47" s="79">
        <f t="shared" si="0"/>
        <v>2.3173409441003066E-2</v>
      </c>
      <c r="K47" s="79">
        <f>I47/'סכום נכסי הקרן'!$C$42</f>
        <v>-1.0093955478755618E-4</v>
      </c>
    </row>
    <row r="48" spans="2:11">
      <c r="B48" s="73" t="s">
        <v>1395</v>
      </c>
      <c r="C48" s="69" t="s">
        <v>1396</v>
      </c>
      <c r="D48" s="74" t="s">
        <v>651</v>
      </c>
      <c r="E48" s="74" t="s">
        <v>111</v>
      </c>
      <c r="F48" s="92">
        <v>44889</v>
      </c>
      <c r="G48" s="76">
        <v>15353.165163</v>
      </c>
      <c r="H48" s="78">
        <v>-7.0633299999999997</v>
      </c>
      <c r="I48" s="76">
        <v>-1.084444655</v>
      </c>
      <c r="J48" s="79">
        <f t="shared" si="0"/>
        <v>7.3671679154829368E-3</v>
      </c>
      <c r="K48" s="79">
        <f>I48/'סכום נכסי הקרן'!$C$42</f>
        <v>-3.2090170042834556E-5</v>
      </c>
    </row>
    <row r="49" spans="2:11">
      <c r="B49" s="73" t="s">
        <v>1397</v>
      </c>
      <c r="C49" s="69" t="s">
        <v>1398</v>
      </c>
      <c r="D49" s="74" t="s">
        <v>651</v>
      </c>
      <c r="E49" s="74" t="s">
        <v>111</v>
      </c>
      <c r="F49" s="92">
        <v>44901</v>
      </c>
      <c r="G49" s="76">
        <v>35095.031488000001</v>
      </c>
      <c r="H49" s="78">
        <v>-7.0199379999999998</v>
      </c>
      <c r="I49" s="76">
        <v>-2.4636495519999997</v>
      </c>
      <c r="J49" s="79">
        <f t="shared" si="0"/>
        <v>1.6736787673584236E-2</v>
      </c>
      <c r="K49" s="79">
        <f>I49/'סכום נכסי הקרן'!$C$42</f>
        <v>-7.290269050164958E-5</v>
      </c>
    </row>
    <row r="50" spans="2:11">
      <c r="B50" s="73" t="s">
        <v>1399</v>
      </c>
      <c r="C50" s="69" t="s">
        <v>1400</v>
      </c>
      <c r="D50" s="74" t="s">
        <v>651</v>
      </c>
      <c r="E50" s="74" t="s">
        <v>111</v>
      </c>
      <c r="F50" s="92">
        <v>44889</v>
      </c>
      <c r="G50" s="76">
        <v>17562.614188</v>
      </c>
      <c r="H50" s="78">
        <v>-6.9649400000000004</v>
      </c>
      <c r="I50" s="76">
        <v>-1.2232256030000002</v>
      </c>
      <c r="J50" s="79">
        <f t="shared" si="0"/>
        <v>8.3099754093203301E-3</v>
      </c>
      <c r="K50" s="79">
        <f>I50/'סכום נכסי הקרן'!$C$42</f>
        <v>-3.6196884202466592E-5</v>
      </c>
    </row>
    <row r="51" spans="2:11">
      <c r="B51" s="73" t="s">
        <v>1401</v>
      </c>
      <c r="C51" s="69" t="s">
        <v>1402</v>
      </c>
      <c r="D51" s="74" t="s">
        <v>651</v>
      </c>
      <c r="E51" s="74" t="s">
        <v>111</v>
      </c>
      <c r="F51" s="92">
        <v>44959</v>
      </c>
      <c r="G51" s="76">
        <v>27224.472949000003</v>
      </c>
      <c r="H51" s="78">
        <v>-6.1505979999999996</v>
      </c>
      <c r="I51" s="76">
        <v>-1.6744679200000001</v>
      </c>
      <c r="J51" s="79">
        <f t="shared" si="0"/>
        <v>1.1375487240268108E-2</v>
      </c>
      <c r="K51" s="79">
        <f>I51/'סכום נכסי הקרן'!$C$42</f>
        <v>-4.9549748838101367E-5</v>
      </c>
    </row>
    <row r="52" spans="2:11">
      <c r="B52" s="73" t="s">
        <v>1403</v>
      </c>
      <c r="C52" s="69" t="s">
        <v>1404</v>
      </c>
      <c r="D52" s="74" t="s">
        <v>651</v>
      </c>
      <c r="E52" s="74" t="s">
        <v>111</v>
      </c>
      <c r="F52" s="92">
        <v>44959</v>
      </c>
      <c r="G52" s="76">
        <v>21975.394764999997</v>
      </c>
      <c r="H52" s="78">
        <v>-6.0531459999999999</v>
      </c>
      <c r="I52" s="76">
        <v>-1.33020271</v>
      </c>
      <c r="J52" s="79">
        <f t="shared" si="0"/>
        <v>9.0367237101652304E-3</v>
      </c>
      <c r="K52" s="79">
        <f>I52/'סכום נכסי הקרן'!$C$42</f>
        <v>-3.9362480103089575E-5</v>
      </c>
    </row>
    <row r="53" spans="2:11">
      <c r="B53" s="73" t="s">
        <v>1403</v>
      </c>
      <c r="C53" s="69" t="s">
        <v>1405</v>
      </c>
      <c r="D53" s="74" t="s">
        <v>651</v>
      </c>
      <c r="E53" s="74" t="s">
        <v>111</v>
      </c>
      <c r="F53" s="92">
        <v>44959</v>
      </c>
      <c r="G53" s="76">
        <v>16777.066416000001</v>
      </c>
      <c r="H53" s="78">
        <v>-6.0531459999999999</v>
      </c>
      <c r="I53" s="76">
        <v>-1.01554031</v>
      </c>
      <c r="J53" s="79">
        <f t="shared" si="0"/>
        <v>6.8990666828558393E-3</v>
      </c>
      <c r="K53" s="79">
        <f>I53/'סכום נכסי הקרן'!$C$42</f>
        <v>-3.0051198171337675E-5</v>
      </c>
    </row>
    <row r="54" spans="2:11">
      <c r="B54" s="73" t="s">
        <v>1406</v>
      </c>
      <c r="C54" s="69" t="s">
        <v>1407</v>
      </c>
      <c r="D54" s="74" t="s">
        <v>651</v>
      </c>
      <c r="E54" s="74" t="s">
        <v>111</v>
      </c>
      <c r="F54" s="92">
        <v>44944</v>
      </c>
      <c r="G54" s="76">
        <v>30625.40019</v>
      </c>
      <c r="H54" s="78">
        <v>-6.9058479999999998</v>
      </c>
      <c r="I54" s="76">
        <v>-2.1149434400000002</v>
      </c>
      <c r="J54" s="79">
        <f t="shared" si="0"/>
        <v>1.4367854903788625E-2</v>
      </c>
      <c r="K54" s="79">
        <f>I54/'סכום נכסי הקרן'!$C$42</f>
        <v>-6.2584009527510151E-5</v>
      </c>
    </row>
    <row r="55" spans="2:11">
      <c r="B55" s="73" t="s">
        <v>1406</v>
      </c>
      <c r="C55" s="69" t="s">
        <v>1408</v>
      </c>
      <c r="D55" s="74" t="s">
        <v>651</v>
      </c>
      <c r="E55" s="74" t="s">
        <v>111</v>
      </c>
      <c r="F55" s="92">
        <v>44944</v>
      </c>
      <c r="G55" s="76">
        <v>2637.6721349999993</v>
      </c>
      <c r="H55" s="78">
        <v>-6.9058479999999998</v>
      </c>
      <c r="I55" s="76">
        <v>-0.18215361599999999</v>
      </c>
      <c r="J55" s="79">
        <f t="shared" si="0"/>
        <v>1.2374594399973313E-3</v>
      </c>
      <c r="K55" s="79">
        <f>I55/'סכום נכסי הקרן'!$C$42</f>
        <v>-5.3901695069511763E-6</v>
      </c>
    </row>
    <row r="56" spans="2:11">
      <c r="B56" s="73" t="s">
        <v>1409</v>
      </c>
      <c r="C56" s="69" t="s">
        <v>1410</v>
      </c>
      <c r="D56" s="74" t="s">
        <v>651</v>
      </c>
      <c r="E56" s="74" t="s">
        <v>111</v>
      </c>
      <c r="F56" s="92">
        <v>44889</v>
      </c>
      <c r="G56" s="76">
        <v>54993.804488000002</v>
      </c>
      <c r="H56" s="78">
        <v>-6.7497509999999998</v>
      </c>
      <c r="I56" s="76">
        <v>-3.7119448590000004</v>
      </c>
      <c r="J56" s="79">
        <f t="shared" si="0"/>
        <v>2.5217073958713584E-2</v>
      </c>
      <c r="K56" s="79">
        <f>I56/'סכום נכסי הקרן'!$C$42</f>
        <v>-1.0984142082837372E-4</v>
      </c>
    </row>
    <row r="57" spans="2:11">
      <c r="B57" s="73" t="s">
        <v>1411</v>
      </c>
      <c r="C57" s="69" t="s">
        <v>1412</v>
      </c>
      <c r="D57" s="74" t="s">
        <v>651</v>
      </c>
      <c r="E57" s="74" t="s">
        <v>111</v>
      </c>
      <c r="F57" s="92">
        <v>44907</v>
      </c>
      <c r="G57" s="76">
        <v>11032.927634999998</v>
      </c>
      <c r="H57" s="78">
        <v>-6.3767969999999998</v>
      </c>
      <c r="I57" s="76">
        <v>-0.70354735800000012</v>
      </c>
      <c r="J57" s="79">
        <f t="shared" si="0"/>
        <v>4.7795445336769058E-3</v>
      </c>
      <c r="K57" s="79">
        <f>I57/'סכום נכסי הקרן'!$C$42</f>
        <v>-2.0818908781847426E-5</v>
      </c>
    </row>
    <row r="58" spans="2:11">
      <c r="B58" s="73" t="s">
        <v>1413</v>
      </c>
      <c r="C58" s="69" t="s">
        <v>1414</v>
      </c>
      <c r="D58" s="74" t="s">
        <v>651</v>
      </c>
      <c r="E58" s="74" t="s">
        <v>111</v>
      </c>
      <c r="F58" s="92">
        <v>44882</v>
      </c>
      <c r="G58" s="76">
        <v>35312.657335999997</v>
      </c>
      <c r="H58" s="78">
        <v>-6.4340130000000002</v>
      </c>
      <c r="I58" s="76">
        <v>-2.2720207980000002</v>
      </c>
      <c r="J58" s="79">
        <f t="shared" si="0"/>
        <v>1.5434958943419331E-2</v>
      </c>
      <c r="K58" s="79">
        <f>I58/'סכום נכסי הקרן'!$C$42</f>
        <v>-6.7232138968564205E-5</v>
      </c>
    </row>
    <row r="59" spans="2:11">
      <c r="B59" s="73" t="s">
        <v>1415</v>
      </c>
      <c r="C59" s="69" t="s">
        <v>1416</v>
      </c>
      <c r="D59" s="74" t="s">
        <v>651</v>
      </c>
      <c r="E59" s="74" t="s">
        <v>111</v>
      </c>
      <c r="F59" s="92">
        <v>44958</v>
      </c>
      <c r="G59" s="76">
        <v>12637.949939999999</v>
      </c>
      <c r="H59" s="78">
        <v>-5.5955769999999996</v>
      </c>
      <c r="I59" s="76">
        <v>-0.70716617900000012</v>
      </c>
      <c r="J59" s="79">
        <f t="shared" si="0"/>
        <v>4.8041289712875794E-3</v>
      </c>
      <c r="K59" s="79">
        <f>I59/'סכום נכסי הקרן'!$C$42</f>
        <v>-2.0925994542941041E-5</v>
      </c>
    </row>
    <row r="60" spans="2:11">
      <c r="B60" s="73" t="s">
        <v>1415</v>
      </c>
      <c r="C60" s="69" t="s">
        <v>1417</v>
      </c>
      <c r="D60" s="74" t="s">
        <v>651</v>
      </c>
      <c r="E60" s="74" t="s">
        <v>111</v>
      </c>
      <c r="F60" s="92">
        <v>44958</v>
      </c>
      <c r="G60" s="76">
        <v>31783.265891999999</v>
      </c>
      <c r="H60" s="78">
        <v>-5.5955769999999996</v>
      </c>
      <c r="I60" s="76">
        <v>-1.7784570140000002</v>
      </c>
      <c r="J60" s="79">
        <f t="shared" si="0"/>
        <v>1.2081936493666788E-2</v>
      </c>
      <c r="K60" s="79">
        <f>I60/'סכום נכסי הקרן'!$C$42</f>
        <v>-5.262692543136911E-5</v>
      </c>
    </row>
    <row r="61" spans="2:11">
      <c r="B61" s="73" t="s">
        <v>1418</v>
      </c>
      <c r="C61" s="69" t="s">
        <v>1419</v>
      </c>
      <c r="D61" s="74" t="s">
        <v>651</v>
      </c>
      <c r="E61" s="74" t="s">
        <v>111</v>
      </c>
      <c r="F61" s="92">
        <v>44903</v>
      </c>
      <c r="G61" s="76">
        <v>44162.948700000001</v>
      </c>
      <c r="H61" s="78">
        <v>-6.2626980000000003</v>
      </c>
      <c r="I61" s="76">
        <v>-2.7657919729999998</v>
      </c>
      <c r="J61" s="79">
        <f t="shared" si="0"/>
        <v>1.8789390302620699E-2</v>
      </c>
      <c r="K61" s="79">
        <f>I61/'סכום נכסי הקרן'!$C$42</f>
        <v>-8.184348948326632E-5</v>
      </c>
    </row>
    <row r="62" spans="2:11">
      <c r="B62" s="73" t="s">
        <v>1420</v>
      </c>
      <c r="C62" s="69" t="s">
        <v>1421</v>
      </c>
      <c r="D62" s="74" t="s">
        <v>651</v>
      </c>
      <c r="E62" s="74" t="s">
        <v>111</v>
      </c>
      <c r="F62" s="92">
        <v>44958</v>
      </c>
      <c r="G62" s="76">
        <v>19873.326915000001</v>
      </c>
      <c r="H62" s="78">
        <v>-5.5488939999999998</v>
      </c>
      <c r="I62" s="76">
        <v>-1.102749902</v>
      </c>
      <c r="J62" s="79">
        <f t="shared" si="0"/>
        <v>7.4915244953799448E-3</v>
      </c>
      <c r="K62" s="79">
        <f>I62/'סכום נכסי הקרן'!$C$42</f>
        <v>-3.2631846822924439E-5</v>
      </c>
    </row>
    <row r="63" spans="2:11">
      <c r="B63" s="73" t="s">
        <v>1422</v>
      </c>
      <c r="C63" s="69" t="s">
        <v>1423</v>
      </c>
      <c r="D63" s="74" t="s">
        <v>651</v>
      </c>
      <c r="E63" s="74" t="s">
        <v>111</v>
      </c>
      <c r="F63" s="92">
        <v>44958</v>
      </c>
      <c r="G63" s="76">
        <v>16341.735784</v>
      </c>
      <c r="H63" s="78">
        <v>-5.5395630000000002</v>
      </c>
      <c r="I63" s="76">
        <v>-0.905260709</v>
      </c>
      <c r="J63" s="79">
        <f t="shared" si="0"/>
        <v>6.1498829098771621E-3</v>
      </c>
      <c r="K63" s="79">
        <f>I63/'סכום נכסי הקרן'!$C$42</f>
        <v>-2.6787877049296689E-5</v>
      </c>
    </row>
    <row r="64" spans="2:11">
      <c r="B64" s="73" t="s">
        <v>1424</v>
      </c>
      <c r="C64" s="69" t="s">
        <v>1425</v>
      </c>
      <c r="D64" s="74" t="s">
        <v>651</v>
      </c>
      <c r="E64" s="74" t="s">
        <v>111</v>
      </c>
      <c r="F64" s="92">
        <v>44907</v>
      </c>
      <c r="G64" s="76">
        <v>4417.0758239999996</v>
      </c>
      <c r="H64" s="78">
        <v>-6.2827580000000003</v>
      </c>
      <c r="I64" s="76">
        <v>-0.277514174</v>
      </c>
      <c r="J64" s="79">
        <f t="shared" si="0"/>
        <v>1.8852907885691494E-3</v>
      </c>
      <c r="K64" s="79">
        <f>I64/'סכום נכסי הקרן'!$C$42</f>
        <v>-8.2120161613565941E-6</v>
      </c>
    </row>
    <row r="65" spans="2:11">
      <c r="B65" s="73" t="s">
        <v>1424</v>
      </c>
      <c r="C65" s="69" t="s">
        <v>1426</v>
      </c>
      <c r="D65" s="74" t="s">
        <v>651</v>
      </c>
      <c r="E65" s="74" t="s">
        <v>111</v>
      </c>
      <c r="F65" s="92">
        <v>44907</v>
      </c>
      <c r="G65" s="76">
        <v>15596.456198</v>
      </c>
      <c r="H65" s="78">
        <v>-6.2827580000000003</v>
      </c>
      <c r="I65" s="76">
        <v>-0.97988756099999996</v>
      </c>
      <c r="J65" s="79">
        <f t="shared" si="0"/>
        <v>6.6568599576711717E-3</v>
      </c>
      <c r="K65" s="79">
        <f>I65/'סכום נכסי הקרן'!$C$42</f>
        <v>-2.8996185568684844E-5</v>
      </c>
    </row>
    <row r="66" spans="2:11">
      <c r="B66" s="73" t="s">
        <v>1427</v>
      </c>
      <c r="C66" s="69" t="s">
        <v>1428</v>
      </c>
      <c r="D66" s="74" t="s">
        <v>651</v>
      </c>
      <c r="E66" s="74" t="s">
        <v>111</v>
      </c>
      <c r="F66" s="92">
        <v>44963</v>
      </c>
      <c r="G66" s="76">
        <v>19882.112647999998</v>
      </c>
      <c r="H66" s="78">
        <v>-5.4761220000000002</v>
      </c>
      <c r="I66" s="76">
        <v>-1.088768714</v>
      </c>
      <c r="J66" s="79">
        <f t="shared" si="0"/>
        <v>7.3965433829930377E-3</v>
      </c>
      <c r="K66" s="79">
        <f>I66/'סכום נכסי הקרן'!$C$42</f>
        <v>-3.2218124741071546E-5</v>
      </c>
    </row>
    <row r="67" spans="2:11">
      <c r="B67" s="73" t="s">
        <v>1429</v>
      </c>
      <c r="C67" s="69" t="s">
        <v>1430</v>
      </c>
      <c r="D67" s="74" t="s">
        <v>651</v>
      </c>
      <c r="E67" s="74" t="s">
        <v>111</v>
      </c>
      <c r="F67" s="92">
        <v>44894</v>
      </c>
      <c r="G67" s="76">
        <v>17675.592199999999</v>
      </c>
      <c r="H67" s="78">
        <v>-6.2759939999999999</v>
      </c>
      <c r="I67" s="76">
        <v>-1.1093191250000001</v>
      </c>
      <c r="J67" s="79">
        <f t="shared" si="0"/>
        <v>7.5361524703458525E-3</v>
      </c>
      <c r="K67" s="79">
        <f>I67/'סכום נכסי הקרן'!$C$42</f>
        <v>-3.2826238931500325E-5</v>
      </c>
    </row>
    <row r="68" spans="2:11">
      <c r="B68" s="73" t="s">
        <v>1431</v>
      </c>
      <c r="C68" s="69" t="s">
        <v>1432</v>
      </c>
      <c r="D68" s="74" t="s">
        <v>651</v>
      </c>
      <c r="E68" s="74" t="s">
        <v>111</v>
      </c>
      <c r="F68" s="92">
        <v>44903</v>
      </c>
      <c r="G68" s="76">
        <v>22097.744224999999</v>
      </c>
      <c r="H68" s="78">
        <v>-6.1844599999999996</v>
      </c>
      <c r="I68" s="76">
        <v>-1.366626111</v>
      </c>
      <c r="J68" s="79">
        <f t="shared" si="0"/>
        <v>9.2841658548452367E-3</v>
      </c>
      <c r="K68" s="79">
        <f>I68/'סכום נכסי הקרן'!$C$42</f>
        <v>-4.0440297330773134E-5</v>
      </c>
    </row>
    <row r="69" spans="2:11">
      <c r="B69" s="73" t="s">
        <v>1433</v>
      </c>
      <c r="C69" s="69" t="s">
        <v>1434</v>
      </c>
      <c r="D69" s="74" t="s">
        <v>651</v>
      </c>
      <c r="E69" s="74" t="s">
        <v>111</v>
      </c>
      <c r="F69" s="92">
        <v>44902</v>
      </c>
      <c r="G69" s="76">
        <v>9724.4392079999998</v>
      </c>
      <c r="H69" s="78">
        <v>-6.2131920000000003</v>
      </c>
      <c r="I69" s="76">
        <v>-0.60419807800000003</v>
      </c>
      <c r="J69" s="79">
        <f t="shared" si="0"/>
        <v>4.104615827386836E-3</v>
      </c>
      <c r="K69" s="79">
        <f>I69/'סכום נכסי הקרן'!$C$42</f>
        <v>-1.7879030500246059E-5</v>
      </c>
    </row>
    <row r="70" spans="2:11">
      <c r="B70" s="73" t="s">
        <v>1433</v>
      </c>
      <c r="C70" s="69" t="s">
        <v>1435</v>
      </c>
      <c r="D70" s="74" t="s">
        <v>651</v>
      </c>
      <c r="E70" s="74" t="s">
        <v>111</v>
      </c>
      <c r="F70" s="92">
        <v>44902</v>
      </c>
      <c r="G70" s="76">
        <v>16872.95808</v>
      </c>
      <c r="H70" s="78">
        <v>-6.2131920000000003</v>
      </c>
      <c r="I70" s="76">
        <v>-1.0483492799999998</v>
      </c>
      <c r="J70" s="79">
        <f t="shared" si="0"/>
        <v>7.1219542133624482E-3</v>
      </c>
      <c r="K70" s="79">
        <f>I70/'סכום נכסי הקרן'!$C$42</f>
        <v>-3.1022059543908367E-5</v>
      </c>
    </row>
    <row r="71" spans="2:11">
      <c r="B71" s="73" t="s">
        <v>1436</v>
      </c>
      <c r="C71" s="69" t="s">
        <v>1437</v>
      </c>
      <c r="D71" s="74" t="s">
        <v>651</v>
      </c>
      <c r="E71" s="74" t="s">
        <v>111</v>
      </c>
      <c r="F71" s="92">
        <v>44963</v>
      </c>
      <c r="G71" s="76">
        <v>17686.004919999999</v>
      </c>
      <c r="H71" s="78">
        <v>-5.3984969999999999</v>
      </c>
      <c r="I71" s="76">
        <v>-0.95477851200000008</v>
      </c>
      <c r="J71" s="79">
        <f t="shared" si="0"/>
        <v>6.4862817918531221E-3</v>
      </c>
      <c r="K71" s="79">
        <f>I71/'סכום נכסי הקרן'!$C$42</f>
        <v>-2.825317517317152E-5</v>
      </c>
    </row>
    <row r="72" spans="2:11">
      <c r="B72" s="73" t="s">
        <v>1438</v>
      </c>
      <c r="C72" s="69" t="s">
        <v>1439</v>
      </c>
      <c r="D72" s="74" t="s">
        <v>651</v>
      </c>
      <c r="E72" s="74" t="s">
        <v>111</v>
      </c>
      <c r="F72" s="92">
        <v>44902</v>
      </c>
      <c r="G72" s="76">
        <v>22107.506150000001</v>
      </c>
      <c r="H72" s="78">
        <v>-6.1819249999999997</v>
      </c>
      <c r="I72" s="76">
        <v>-1.3666695000000002</v>
      </c>
      <c r="J72" s="79">
        <f t="shared" si="0"/>
        <v>9.2844606177427368E-3</v>
      </c>
      <c r="K72" s="79">
        <f>I72/'סכום נכסי הקרן'!$C$42</f>
        <v>-4.0441581269406212E-5</v>
      </c>
    </row>
    <row r="73" spans="2:11">
      <c r="B73" s="73" t="s">
        <v>1440</v>
      </c>
      <c r="C73" s="69" t="s">
        <v>1441</v>
      </c>
      <c r="D73" s="74" t="s">
        <v>651</v>
      </c>
      <c r="E73" s="74" t="s">
        <v>111</v>
      </c>
      <c r="F73" s="92">
        <v>44894</v>
      </c>
      <c r="G73" s="76">
        <v>55285.035250000001</v>
      </c>
      <c r="H73" s="78">
        <v>-6.1821659999999996</v>
      </c>
      <c r="I73" s="76">
        <v>-3.4178126409999994</v>
      </c>
      <c r="J73" s="79">
        <f t="shared" si="0"/>
        <v>2.3218888593173247E-2</v>
      </c>
      <c r="K73" s="79">
        <f>I73/'סכום נכסי הקרן'!$C$42</f>
        <v>-1.0113765448384217E-4</v>
      </c>
    </row>
    <row r="74" spans="2:11">
      <c r="B74" s="73" t="s">
        <v>1442</v>
      </c>
      <c r="C74" s="69" t="s">
        <v>1443</v>
      </c>
      <c r="D74" s="74" t="s">
        <v>651</v>
      </c>
      <c r="E74" s="74" t="s">
        <v>111</v>
      </c>
      <c r="F74" s="92">
        <v>44882</v>
      </c>
      <c r="G74" s="76">
        <v>17701.624</v>
      </c>
      <c r="H74" s="78">
        <v>-6.1616669999999996</v>
      </c>
      <c r="I74" s="76">
        <v>-1.0907150670000001</v>
      </c>
      <c r="J74" s="79">
        <f t="shared" si="0"/>
        <v>7.4097659198073349E-3</v>
      </c>
      <c r="K74" s="79">
        <f>I74/'סכום נכסי הקרן'!$C$42</f>
        <v>-3.2275719933638921E-5</v>
      </c>
    </row>
    <row r="75" spans="2:11">
      <c r="B75" s="73" t="s">
        <v>1444</v>
      </c>
      <c r="C75" s="69" t="s">
        <v>1445</v>
      </c>
      <c r="D75" s="74" t="s">
        <v>651</v>
      </c>
      <c r="E75" s="74" t="s">
        <v>111</v>
      </c>
      <c r="F75" s="92">
        <v>44882</v>
      </c>
      <c r="G75" s="76">
        <v>26552.436000000002</v>
      </c>
      <c r="H75" s="78">
        <v>-6.1616669999999996</v>
      </c>
      <c r="I75" s="76">
        <v>-1.6360726010000002</v>
      </c>
      <c r="J75" s="79">
        <f t="shared" si="0"/>
        <v>1.111464888310775E-2</v>
      </c>
      <c r="K75" s="79">
        <f>I75/'סכום נכסי הקרן'!$C$42</f>
        <v>-4.8413579915254054E-5</v>
      </c>
    </row>
    <row r="76" spans="2:11">
      <c r="B76" s="73" t="s">
        <v>1446</v>
      </c>
      <c r="C76" s="69" t="s">
        <v>1447</v>
      </c>
      <c r="D76" s="74" t="s">
        <v>651</v>
      </c>
      <c r="E76" s="74" t="s">
        <v>111</v>
      </c>
      <c r="F76" s="92">
        <v>44963</v>
      </c>
      <c r="G76" s="76">
        <v>27437.517199999998</v>
      </c>
      <c r="H76" s="78">
        <v>-5.3054990000000002</v>
      </c>
      <c r="I76" s="76">
        <v>-1.45569712</v>
      </c>
      <c r="J76" s="79">
        <f t="shared" ref="J76:J139" si="1">IFERROR(I76/$I$11,0)</f>
        <v>9.8892691920040073E-3</v>
      </c>
      <c r="K76" s="79">
        <f>I76/'סכום נכסי הקרן'!$C$42</f>
        <v>-4.3076027804908616E-5</v>
      </c>
    </row>
    <row r="77" spans="2:11">
      <c r="B77" s="73" t="s">
        <v>1448</v>
      </c>
      <c r="C77" s="69" t="s">
        <v>1449</v>
      </c>
      <c r="D77" s="74" t="s">
        <v>651</v>
      </c>
      <c r="E77" s="74" t="s">
        <v>111</v>
      </c>
      <c r="F77" s="92">
        <v>44943</v>
      </c>
      <c r="G77" s="76">
        <v>26599.293239999999</v>
      </c>
      <c r="H77" s="78">
        <v>-6.0165389999999999</v>
      </c>
      <c r="I77" s="76">
        <v>-1.6003569660000001</v>
      </c>
      <c r="J77" s="79">
        <f t="shared" si="1"/>
        <v>1.0872014942279205E-2</v>
      </c>
      <c r="K77" s="79">
        <f>I77/'סכום נכסי הקרן'!$C$42</f>
        <v>-4.7356706431620339E-5</v>
      </c>
    </row>
    <row r="78" spans="2:11">
      <c r="B78" s="73" t="s">
        <v>1450</v>
      </c>
      <c r="C78" s="69" t="s">
        <v>1451</v>
      </c>
      <c r="D78" s="74" t="s">
        <v>651</v>
      </c>
      <c r="E78" s="74" t="s">
        <v>111</v>
      </c>
      <c r="F78" s="92">
        <v>44943</v>
      </c>
      <c r="G78" s="76">
        <v>13299.64662</v>
      </c>
      <c r="H78" s="78">
        <v>-6.0165389999999999</v>
      </c>
      <c r="I78" s="76">
        <v>-0.80017848300000005</v>
      </c>
      <c r="J78" s="79">
        <f t="shared" si="1"/>
        <v>5.4360074711396027E-3</v>
      </c>
      <c r="K78" s="79">
        <f>I78/'סכום נכסי הקרן'!$C$42</f>
        <v>-2.367835321581017E-5</v>
      </c>
    </row>
    <row r="79" spans="2:11">
      <c r="B79" s="73" t="s">
        <v>1452</v>
      </c>
      <c r="C79" s="69" t="s">
        <v>1453</v>
      </c>
      <c r="D79" s="74" t="s">
        <v>651</v>
      </c>
      <c r="E79" s="74" t="s">
        <v>111</v>
      </c>
      <c r="F79" s="92">
        <v>44943</v>
      </c>
      <c r="G79" s="76">
        <v>13299.64662</v>
      </c>
      <c r="H79" s="78">
        <v>-6.0165389999999999</v>
      </c>
      <c r="I79" s="76">
        <v>-0.80017848300000005</v>
      </c>
      <c r="J79" s="79">
        <f t="shared" si="1"/>
        <v>5.4360074711396027E-3</v>
      </c>
      <c r="K79" s="79">
        <f>I79/'סכום נכסי הקרן'!$C$42</f>
        <v>-2.367835321581017E-5</v>
      </c>
    </row>
    <row r="80" spans="2:11">
      <c r="B80" s="73" t="s">
        <v>1454</v>
      </c>
      <c r="C80" s="69" t="s">
        <v>1455</v>
      </c>
      <c r="D80" s="74" t="s">
        <v>651</v>
      </c>
      <c r="E80" s="74" t="s">
        <v>111</v>
      </c>
      <c r="F80" s="92">
        <v>44825</v>
      </c>
      <c r="G80" s="76">
        <v>4438.4219000000003</v>
      </c>
      <c r="H80" s="78">
        <v>-5.9976539999999998</v>
      </c>
      <c r="I80" s="76">
        <v>-0.26620118700000001</v>
      </c>
      <c r="J80" s="79">
        <f t="shared" si="1"/>
        <v>1.8084360828260742E-3</v>
      </c>
      <c r="K80" s="79">
        <f>I80/'סכום נכסי הקרן'!$C$42</f>
        <v>-7.877249721364895E-6</v>
      </c>
    </row>
    <row r="81" spans="2:11">
      <c r="B81" s="73" t="s">
        <v>1456</v>
      </c>
      <c r="C81" s="69" t="s">
        <v>1457</v>
      </c>
      <c r="D81" s="74" t="s">
        <v>651</v>
      </c>
      <c r="E81" s="74" t="s">
        <v>111</v>
      </c>
      <c r="F81" s="92">
        <v>44943</v>
      </c>
      <c r="G81" s="76">
        <v>46603.429949999998</v>
      </c>
      <c r="H81" s="78">
        <v>-5.8921799999999998</v>
      </c>
      <c r="I81" s="76">
        <v>-2.7459579109999996</v>
      </c>
      <c r="J81" s="79">
        <f t="shared" si="1"/>
        <v>1.8654647727675642E-2</v>
      </c>
      <c r="K81" s="79">
        <f>I81/'סכום נכסי הקרן'!$C$42</f>
        <v>-8.1256573019354998E-5</v>
      </c>
    </row>
    <row r="82" spans="2:11">
      <c r="B82" s="73" t="s">
        <v>1458</v>
      </c>
      <c r="C82" s="69" t="s">
        <v>1459</v>
      </c>
      <c r="D82" s="74" t="s">
        <v>651</v>
      </c>
      <c r="E82" s="74" t="s">
        <v>111</v>
      </c>
      <c r="F82" s="92">
        <v>44825</v>
      </c>
      <c r="G82" s="76">
        <v>16961.397024000002</v>
      </c>
      <c r="H82" s="78">
        <v>-5.8796650000000001</v>
      </c>
      <c r="I82" s="76">
        <v>-0.99727330600000008</v>
      </c>
      <c r="J82" s="79">
        <f t="shared" si="1"/>
        <v>6.7749699065378288E-3</v>
      </c>
      <c r="K82" s="79">
        <f>I82/'סכום נכסי הקרן'!$C$42</f>
        <v>-2.9510653052847385E-5</v>
      </c>
    </row>
    <row r="83" spans="2:11">
      <c r="B83" s="73" t="s">
        <v>1458</v>
      </c>
      <c r="C83" s="69" t="s">
        <v>1460</v>
      </c>
      <c r="D83" s="74" t="s">
        <v>651</v>
      </c>
      <c r="E83" s="74" t="s">
        <v>111</v>
      </c>
      <c r="F83" s="92">
        <v>44825</v>
      </c>
      <c r="G83" s="76">
        <v>8886.7358839999997</v>
      </c>
      <c r="H83" s="78">
        <v>-5.8796650000000001</v>
      </c>
      <c r="I83" s="76">
        <v>-0.52251029000000004</v>
      </c>
      <c r="J83" s="79">
        <f t="shared" si="1"/>
        <v>3.5496703554665824E-3</v>
      </c>
      <c r="K83" s="79">
        <f>I83/'סכום נכסי הקרן'!$C$42</f>
        <v>-1.5461779425922658E-5</v>
      </c>
    </row>
    <row r="84" spans="2:11">
      <c r="B84" s="73" t="s">
        <v>1461</v>
      </c>
      <c r="C84" s="69" t="s">
        <v>1462</v>
      </c>
      <c r="D84" s="74" t="s">
        <v>651</v>
      </c>
      <c r="E84" s="74" t="s">
        <v>111</v>
      </c>
      <c r="F84" s="92">
        <v>44886</v>
      </c>
      <c r="G84" s="76">
        <v>53780.501337000002</v>
      </c>
      <c r="H84" s="78">
        <v>-5.696332</v>
      </c>
      <c r="I84" s="76">
        <v>-3.0635157159999999</v>
      </c>
      <c r="J84" s="79">
        <f t="shared" si="1"/>
        <v>2.0811974670568077E-2</v>
      </c>
      <c r="K84" s="79">
        <f>I84/'סכום נכסי הקרן'!$C$42</f>
        <v>-9.0653533863686237E-5</v>
      </c>
    </row>
    <row r="85" spans="2:11">
      <c r="B85" s="73" t="s">
        <v>1463</v>
      </c>
      <c r="C85" s="69" t="s">
        <v>1464</v>
      </c>
      <c r="D85" s="74" t="s">
        <v>651</v>
      </c>
      <c r="E85" s="74" t="s">
        <v>111</v>
      </c>
      <c r="F85" s="92">
        <v>44825</v>
      </c>
      <c r="G85" s="76">
        <v>14854.699398000001</v>
      </c>
      <c r="H85" s="78">
        <v>-5.7836049999999997</v>
      </c>
      <c r="I85" s="76">
        <v>-0.85913714000000008</v>
      </c>
      <c r="J85" s="79">
        <f t="shared" si="1"/>
        <v>5.8365427351456424E-3</v>
      </c>
      <c r="K85" s="79">
        <f>I85/'סכום נכסי הקרן'!$C$42</f>
        <v>-2.5423018856333023E-5</v>
      </c>
    </row>
    <row r="86" spans="2:11">
      <c r="B86" s="73" t="s">
        <v>1463</v>
      </c>
      <c r="C86" s="69" t="s">
        <v>1465</v>
      </c>
      <c r="D86" s="74" t="s">
        <v>651</v>
      </c>
      <c r="E86" s="74" t="s">
        <v>111</v>
      </c>
      <c r="F86" s="92">
        <v>44825</v>
      </c>
      <c r="G86" s="76">
        <v>37802.924403999998</v>
      </c>
      <c r="H86" s="78">
        <v>-5.7836049999999997</v>
      </c>
      <c r="I86" s="76">
        <v>-2.186371834</v>
      </c>
      <c r="J86" s="79">
        <f t="shared" si="1"/>
        <v>1.4853103247357871E-2</v>
      </c>
      <c r="K86" s="79">
        <f>I86/'סכום נכסי הקרן'!$C$42</f>
        <v>-6.4697671390084947E-5</v>
      </c>
    </row>
    <row r="87" spans="2:11">
      <c r="B87" s="73" t="s">
        <v>1466</v>
      </c>
      <c r="C87" s="69" t="s">
        <v>1467</v>
      </c>
      <c r="D87" s="74" t="s">
        <v>651</v>
      </c>
      <c r="E87" s="74" t="s">
        <v>111</v>
      </c>
      <c r="F87" s="92">
        <v>44887</v>
      </c>
      <c r="G87" s="76">
        <v>8900.2724199999993</v>
      </c>
      <c r="H87" s="78">
        <v>-5.5612750000000002</v>
      </c>
      <c r="I87" s="76">
        <v>-0.49496864499999998</v>
      </c>
      <c r="J87" s="79">
        <f t="shared" si="1"/>
        <v>3.362566364084356E-3</v>
      </c>
      <c r="K87" s="79">
        <f>I87/'סכום נכסי הקרן'!$C$42</f>
        <v>-1.4646785256110106E-5</v>
      </c>
    </row>
    <row r="88" spans="2:11">
      <c r="B88" s="73" t="s">
        <v>1468</v>
      </c>
      <c r="C88" s="69" t="s">
        <v>1469</v>
      </c>
      <c r="D88" s="74" t="s">
        <v>651</v>
      </c>
      <c r="E88" s="74" t="s">
        <v>111</v>
      </c>
      <c r="F88" s="92">
        <v>44886</v>
      </c>
      <c r="G88" s="76">
        <v>10620.126</v>
      </c>
      <c r="H88" s="78">
        <v>-5.5356240000000003</v>
      </c>
      <c r="I88" s="76">
        <v>-0.58789022000000002</v>
      </c>
      <c r="J88" s="79">
        <f t="shared" si="1"/>
        <v>3.9938284970478322E-3</v>
      </c>
      <c r="K88" s="79">
        <f>I88/'סכום נכסי הקרן'!$C$42</f>
        <v>-1.7396459136330396E-5</v>
      </c>
    </row>
    <row r="89" spans="2:11">
      <c r="B89" s="73" t="s">
        <v>1470</v>
      </c>
      <c r="C89" s="69" t="s">
        <v>1471</v>
      </c>
      <c r="D89" s="74" t="s">
        <v>651</v>
      </c>
      <c r="E89" s="74" t="s">
        <v>111</v>
      </c>
      <c r="F89" s="92">
        <v>44887</v>
      </c>
      <c r="G89" s="76">
        <v>22266.950925000001</v>
      </c>
      <c r="H89" s="78">
        <v>-5.5941349999999996</v>
      </c>
      <c r="I89" s="76">
        <v>-1.245643321</v>
      </c>
      <c r="J89" s="79">
        <f t="shared" si="1"/>
        <v>8.4622700349856143E-3</v>
      </c>
      <c r="K89" s="79">
        <f>I89/'סכום נכסי הקרן'!$C$42</f>
        <v>-3.6860254508434221E-5</v>
      </c>
    </row>
    <row r="90" spans="2:11">
      <c r="B90" s="73" t="s">
        <v>1472</v>
      </c>
      <c r="C90" s="69" t="s">
        <v>1473</v>
      </c>
      <c r="D90" s="74" t="s">
        <v>651</v>
      </c>
      <c r="E90" s="74" t="s">
        <v>111</v>
      </c>
      <c r="F90" s="92">
        <v>44964</v>
      </c>
      <c r="G90" s="76">
        <v>8916.6724539999996</v>
      </c>
      <c r="H90" s="78">
        <v>-4.5173310000000004</v>
      </c>
      <c r="I90" s="76">
        <v>-0.40279562299999999</v>
      </c>
      <c r="J90" s="79">
        <f t="shared" si="1"/>
        <v>2.7363895211992731E-3</v>
      </c>
      <c r="K90" s="79">
        <f>I90/'סכום נכסי הקרן'!$C$42</f>
        <v>-1.1919262061907143E-5</v>
      </c>
    </row>
    <row r="91" spans="2:11">
      <c r="B91" s="73" t="s">
        <v>1472</v>
      </c>
      <c r="C91" s="69" t="s">
        <v>1474</v>
      </c>
      <c r="D91" s="74" t="s">
        <v>651</v>
      </c>
      <c r="E91" s="74" t="s">
        <v>111</v>
      </c>
      <c r="F91" s="92">
        <v>44964</v>
      </c>
      <c r="G91" s="76">
        <v>8509.2672719999991</v>
      </c>
      <c r="H91" s="78">
        <v>-4.5173310000000004</v>
      </c>
      <c r="I91" s="76">
        <v>-0.38439178099999999</v>
      </c>
      <c r="J91" s="79">
        <f t="shared" si="1"/>
        <v>2.6113631367923923E-3</v>
      </c>
      <c r="K91" s="79">
        <f>I91/'סכום נכסי הקרן'!$C$42</f>
        <v>-1.1374667723691275E-5</v>
      </c>
    </row>
    <row r="92" spans="2:11">
      <c r="B92" s="73" t="s">
        <v>1475</v>
      </c>
      <c r="C92" s="69" t="s">
        <v>1476</v>
      </c>
      <c r="D92" s="74" t="s">
        <v>651</v>
      </c>
      <c r="E92" s="74" t="s">
        <v>111</v>
      </c>
      <c r="F92" s="92">
        <v>44964</v>
      </c>
      <c r="G92" s="76">
        <v>15620.576829</v>
      </c>
      <c r="H92" s="78">
        <v>-4.4127720000000004</v>
      </c>
      <c r="I92" s="76">
        <v>-0.68930048999999993</v>
      </c>
      <c r="J92" s="79">
        <f t="shared" si="1"/>
        <v>4.6827585258877652E-3</v>
      </c>
      <c r="K92" s="79">
        <f>I92/'סכום נכסי הקרן'!$C$42</f>
        <v>-2.0397324872894667E-5</v>
      </c>
    </row>
    <row r="93" spans="2:11">
      <c r="B93" s="73" t="s">
        <v>1477</v>
      </c>
      <c r="C93" s="69" t="s">
        <v>1478</v>
      </c>
      <c r="D93" s="74" t="s">
        <v>651</v>
      </c>
      <c r="E93" s="74" t="s">
        <v>111</v>
      </c>
      <c r="F93" s="92">
        <v>44937</v>
      </c>
      <c r="G93" s="76">
        <v>13207.461960000001</v>
      </c>
      <c r="H93" s="78">
        <v>-5.1493679999999999</v>
      </c>
      <c r="I93" s="76">
        <v>-0.68010086000000003</v>
      </c>
      <c r="J93" s="79">
        <f t="shared" si="1"/>
        <v>4.6202608975783582E-3</v>
      </c>
      <c r="K93" s="79">
        <f>I93/'סכום נכסי הקרן'!$C$42</f>
        <v>-2.0125095497545714E-5</v>
      </c>
    </row>
    <row r="94" spans="2:11">
      <c r="B94" s="73" t="s">
        <v>1479</v>
      </c>
      <c r="C94" s="69" t="s">
        <v>1480</v>
      </c>
      <c r="D94" s="74" t="s">
        <v>651</v>
      </c>
      <c r="E94" s="74" t="s">
        <v>111</v>
      </c>
      <c r="F94" s="92">
        <v>44956</v>
      </c>
      <c r="G94" s="76">
        <v>20090.041649999999</v>
      </c>
      <c r="H94" s="78">
        <v>-4.4206649999999996</v>
      </c>
      <c r="I94" s="76">
        <v>-0.88811334899999994</v>
      </c>
      <c r="J94" s="79">
        <f t="shared" si="1"/>
        <v>6.0333924280026067E-3</v>
      </c>
      <c r="K94" s="79">
        <f>I94/'סכום נכסי הקרן'!$C$42</f>
        <v>-2.6280463696620152E-5</v>
      </c>
    </row>
    <row r="95" spans="2:11">
      <c r="B95" s="73" t="s">
        <v>1481</v>
      </c>
      <c r="C95" s="69" t="s">
        <v>1482</v>
      </c>
      <c r="D95" s="74" t="s">
        <v>651</v>
      </c>
      <c r="E95" s="74" t="s">
        <v>111</v>
      </c>
      <c r="F95" s="92">
        <v>44956</v>
      </c>
      <c r="G95" s="76">
        <v>8928.9074000000001</v>
      </c>
      <c r="H95" s="78">
        <v>-4.4206649999999996</v>
      </c>
      <c r="I95" s="76">
        <v>-0.39471704400000002</v>
      </c>
      <c r="J95" s="79">
        <f t="shared" si="1"/>
        <v>2.6815077457789369E-3</v>
      </c>
      <c r="K95" s="79">
        <f>I95/'סכום נכסי הקרן'!$C$42</f>
        <v>-1.1680206087386736E-5</v>
      </c>
    </row>
    <row r="96" spans="2:11">
      <c r="B96" s="73" t="s">
        <v>1483</v>
      </c>
      <c r="C96" s="69" t="s">
        <v>1484</v>
      </c>
      <c r="D96" s="74" t="s">
        <v>651</v>
      </c>
      <c r="E96" s="74" t="s">
        <v>111</v>
      </c>
      <c r="F96" s="92">
        <v>44957</v>
      </c>
      <c r="G96" s="76">
        <v>69239.381640000007</v>
      </c>
      <c r="H96" s="78">
        <v>-4.3546440000000004</v>
      </c>
      <c r="I96" s="76">
        <v>-3.0151287179999993</v>
      </c>
      <c r="J96" s="79">
        <f t="shared" si="1"/>
        <v>2.0483257905218589E-2</v>
      </c>
      <c r="K96" s="79">
        <f>I96/'סכום נכסי הקרן'!$C$42</f>
        <v>-8.9221697774566214E-5</v>
      </c>
    </row>
    <row r="97" spans="2:11">
      <c r="B97" s="73" t="s">
        <v>1485</v>
      </c>
      <c r="C97" s="69" t="s">
        <v>1486</v>
      </c>
      <c r="D97" s="74" t="s">
        <v>651</v>
      </c>
      <c r="E97" s="74" t="s">
        <v>111</v>
      </c>
      <c r="F97" s="92">
        <v>44937</v>
      </c>
      <c r="G97" s="76">
        <v>12792.59388</v>
      </c>
      <c r="H97" s="78">
        <v>-5.0574810000000001</v>
      </c>
      <c r="I97" s="76">
        <v>-0.64698304299999998</v>
      </c>
      <c r="J97" s="79">
        <f t="shared" si="1"/>
        <v>4.3952752169276145E-3</v>
      </c>
      <c r="K97" s="79">
        <f>I97/'סכום נכסי הקרן'!$C$42</f>
        <v>-1.9145094928519463E-5</v>
      </c>
    </row>
    <row r="98" spans="2:11">
      <c r="B98" s="73" t="s">
        <v>1487</v>
      </c>
      <c r="C98" s="69" t="s">
        <v>1488</v>
      </c>
      <c r="D98" s="74" t="s">
        <v>651</v>
      </c>
      <c r="E98" s="74" t="s">
        <v>111</v>
      </c>
      <c r="F98" s="92">
        <v>44956</v>
      </c>
      <c r="G98" s="76">
        <v>20557.442619000001</v>
      </c>
      <c r="H98" s="78">
        <v>-4.3142209999999999</v>
      </c>
      <c r="I98" s="76">
        <v>-0.886893602</v>
      </c>
      <c r="J98" s="79">
        <f t="shared" si="1"/>
        <v>6.0251060844608E-3</v>
      </c>
      <c r="K98" s="79">
        <f>I98/'סכום נכסי הקרן'!$C$42</f>
        <v>-2.6244369748940329E-5</v>
      </c>
    </row>
    <row r="99" spans="2:11">
      <c r="B99" s="73" t="s">
        <v>1489</v>
      </c>
      <c r="C99" s="69" t="s">
        <v>1490</v>
      </c>
      <c r="D99" s="74" t="s">
        <v>651</v>
      </c>
      <c r="E99" s="74" t="s">
        <v>111</v>
      </c>
      <c r="F99" s="92">
        <v>44956</v>
      </c>
      <c r="G99" s="76">
        <v>16088.901925999999</v>
      </c>
      <c r="H99" s="78">
        <v>-4.3111829999999998</v>
      </c>
      <c r="I99" s="76">
        <v>-0.69362207200000003</v>
      </c>
      <c r="J99" s="79">
        <f t="shared" si="1"/>
        <v>4.7121171659140091E-3</v>
      </c>
      <c r="K99" s="79">
        <f>I99/'סכום נכסי הקרן'!$C$42</f>
        <v>-2.0525206273383524E-5</v>
      </c>
    </row>
    <row r="100" spans="2:11">
      <c r="B100" s="73" t="s">
        <v>1491</v>
      </c>
      <c r="C100" s="69" t="s">
        <v>1492</v>
      </c>
      <c r="D100" s="74" t="s">
        <v>651</v>
      </c>
      <c r="E100" s="74" t="s">
        <v>111</v>
      </c>
      <c r="F100" s="92">
        <v>44852</v>
      </c>
      <c r="G100" s="76">
        <v>15762.2549</v>
      </c>
      <c r="H100" s="78">
        <v>-4.3928710000000004</v>
      </c>
      <c r="I100" s="76">
        <v>-0.69241550900000004</v>
      </c>
      <c r="J100" s="79">
        <f t="shared" si="1"/>
        <v>4.7039203877929456E-3</v>
      </c>
      <c r="K100" s="79">
        <f>I100/'סכום נכסי הקרן'!$C$42</f>
        <v>-2.0489502457924734E-5</v>
      </c>
    </row>
    <row r="101" spans="2:11">
      <c r="B101" s="73" t="s">
        <v>1493</v>
      </c>
      <c r="C101" s="69" t="s">
        <v>1494</v>
      </c>
      <c r="D101" s="74" t="s">
        <v>651</v>
      </c>
      <c r="E101" s="74" t="s">
        <v>111</v>
      </c>
      <c r="F101" s="92">
        <v>44852</v>
      </c>
      <c r="G101" s="76">
        <v>12898.422504</v>
      </c>
      <c r="H101" s="78">
        <v>-4.3506479999999996</v>
      </c>
      <c r="I101" s="76">
        <v>-0.56116497200000004</v>
      </c>
      <c r="J101" s="79">
        <f t="shared" si="1"/>
        <v>3.8122706935295658E-3</v>
      </c>
      <c r="K101" s="79">
        <f>I101/'סכום נכסי הקרן'!$C$42</f>
        <v>-1.6605623247377702E-5</v>
      </c>
    </row>
    <row r="102" spans="2:11">
      <c r="B102" s="73" t="s">
        <v>1495</v>
      </c>
      <c r="C102" s="69" t="s">
        <v>1496</v>
      </c>
      <c r="D102" s="74" t="s">
        <v>651</v>
      </c>
      <c r="E102" s="74" t="s">
        <v>111</v>
      </c>
      <c r="F102" s="92">
        <v>44852</v>
      </c>
      <c r="G102" s="76">
        <v>38295.250821000001</v>
      </c>
      <c r="H102" s="78">
        <v>-4.3506479999999996</v>
      </c>
      <c r="I102" s="76">
        <v>-1.666091599</v>
      </c>
      <c r="J102" s="79">
        <f t="shared" si="1"/>
        <v>1.1318582756451008E-2</v>
      </c>
      <c r="K102" s="79">
        <f>I102/'סכום נכסי הקרן'!$C$42</f>
        <v>-4.930188227895145E-5</v>
      </c>
    </row>
    <row r="103" spans="2:11">
      <c r="B103" s="73" t="s">
        <v>1497</v>
      </c>
      <c r="C103" s="69" t="s">
        <v>1498</v>
      </c>
      <c r="D103" s="74" t="s">
        <v>651</v>
      </c>
      <c r="E103" s="74" t="s">
        <v>111</v>
      </c>
      <c r="F103" s="92">
        <v>44865</v>
      </c>
      <c r="G103" s="76">
        <v>60086.991237000002</v>
      </c>
      <c r="H103" s="78">
        <v>-4.0991989999999996</v>
      </c>
      <c r="I103" s="76">
        <v>-2.4630856329999999</v>
      </c>
      <c r="J103" s="79">
        <f t="shared" si="1"/>
        <v>1.6732956693418882E-2</v>
      </c>
      <c r="K103" s="79">
        <f>I103/'סכום נכסי הקרן'!$C$42</f>
        <v>-7.2886003383024444E-5</v>
      </c>
    </row>
    <row r="104" spans="2:11">
      <c r="B104" s="73" t="s">
        <v>1499</v>
      </c>
      <c r="C104" s="69" t="s">
        <v>1500</v>
      </c>
      <c r="D104" s="74" t="s">
        <v>651</v>
      </c>
      <c r="E104" s="74" t="s">
        <v>111</v>
      </c>
      <c r="F104" s="92">
        <v>44867</v>
      </c>
      <c r="G104" s="76">
        <v>36225.852879999999</v>
      </c>
      <c r="H104" s="78">
        <v>-3.786864</v>
      </c>
      <c r="I104" s="76">
        <v>-1.3718237959999999</v>
      </c>
      <c r="J104" s="79">
        <f t="shared" si="1"/>
        <v>9.3194762950693961E-3</v>
      </c>
      <c r="K104" s="79">
        <f>I104/'סכום נכסי הקרן'!$C$42</f>
        <v>-4.0594103792642861E-5</v>
      </c>
    </row>
    <row r="105" spans="2:11">
      <c r="B105" s="73" t="s">
        <v>1501</v>
      </c>
      <c r="C105" s="69" t="s">
        <v>1502</v>
      </c>
      <c r="D105" s="74" t="s">
        <v>651</v>
      </c>
      <c r="E105" s="74" t="s">
        <v>111</v>
      </c>
      <c r="F105" s="92">
        <v>44853</v>
      </c>
      <c r="G105" s="76">
        <v>23341.919040000001</v>
      </c>
      <c r="H105" s="78">
        <v>-3.7877869999999998</v>
      </c>
      <c r="I105" s="76">
        <v>-0.88414225800000001</v>
      </c>
      <c r="J105" s="79">
        <f t="shared" si="1"/>
        <v>6.0064148463715161E-3</v>
      </c>
      <c r="K105" s="79">
        <f>I105/'סכום נכסי הקרן'!$C$42</f>
        <v>-2.6162953794332361E-5</v>
      </c>
    </row>
    <row r="106" spans="2:11">
      <c r="B106" s="73" t="s">
        <v>1503</v>
      </c>
      <c r="C106" s="69" t="s">
        <v>1504</v>
      </c>
      <c r="D106" s="74" t="s">
        <v>651</v>
      </c>
      <c r="E106" s="74" t="s">
        <v>111</v>
      </c>
      <c r="F106" s="92">
        <v>44853</v>
      </c>
      <c r="G106" s="76">
        <v>19451.599200000001</v>
      </c>
      <c r="H106" s="78">
        <v>-3.7877869999999998</v>
      </c>
      <c r="I106" s="76">
        <v>-0.73678521500000005</v>
      </c>
      <c r="J106" s="79">
        <f t="shared" si="1"/>
        <v>5.0053457053095976E-3</v>
      </c>
      <c r="K106" s="79">
        <f>I106/'סכום נכסי הקרן'!$C$42</f>
        <v>-2.1802461495276969E-5</v>
      </c>
    </row>
    <row r="107" spans="2:11">
      <c r="B107" s="73" t="s">
        <v>1505</v>
      </c>
      <c r="C107" s="69" t="s">
        <v>1506</v>
      </c>
      <c r="D107" s="74" t="s">
        <v>651</v>
      </c>
      <c r="E107" s="74" t="s">
        <v>111</v>
      </c>
      <c r="F107" s="92">
        <v>44865</v>
      </c>
      <c r="G107" s="76">
        <v>8645.1551999999992</v>
      </c>
      <c r="H107" s="78">
        <v>-3.762165</v>
      </c>
      <c r="I107" s="76">
        <v>-0.32524498099999999</v>
      </c>
      <c r="J107" s="79">
        <f t="shared" si="1"/>
        <v>2.2095497245039741E-3</v>
      </c>
      <c r="K107" s="79">
        <f>I107/'סכום נכסי הקרן'!$C$42</f>
        <v>-9.6244346797656482E-6</v>
      </c>
    </row>
    <row r="108" spans="2:11">
      <c r="B108" s="73" t="s">
        <v>1505</v>
      </c>
      <c r="C108" s="69" t="s">
        <v>1507</v>
      </c>
      <c r="D108" s="74" t="s">
        <v>651</v>
      </c>
      <c r="E108" s="74" t="s">
        <v>111</v>
      </c>
      <c r="F108" s="92">
        <v>44865</v>
      </c>
      <c r="G108" s="76">
        <v>11323.833000000001</v>
      </c>
      <c r="H108" s="78">
        <v>-3.762165</v>
      </c>
      <c r="I108" s="76">
        <v>-0.42602125299999999</v>
      </c>
      <c r="J108" s="79">
        <f t="shared" si="1"/>
        <v>2.8941726919346003E-3</v>
      </c>
      <c r="K108" s="79">
        <f>I108/'סכום נכסי הקרן'!$C$42</f>
        <v>-1.2606539566218286E-5</v>
      </c>
    </row>
    <row r="109" spans="2:11">
      <c r="B109" s="73" t="s">
        <v>1508</v>
      </c>
      <c r="C109" s="69" t="s">
        <v>1509</v>
      </c>
      <c r="D109" s="74" t="s">
        <v>651</v>
      </c>
      <c r="E109" s="74" t="s">
        <v>111</v>
      </c>
      <c r="F109" s="92">
        <v>44859</v>
      </c>
      <c r="G109" s="76">
        <v>20388.756555</v>
      </c>
      <c r="H109" s="78">
        <v>-3.5439050000000001</v>
      </c>
      <c r="I109" s="76">
        <v>-0.722558162</v>
      </c>
      <c r="J109" s="79">
        <f t="shared" si="1"/>
        <v>4.908694310597826E-3</v>
      </c>
      <c r="K109" s="79">
        <f>I109/'סכום נכסי הקרן'!$C$42</f>
        <v>-2.1381463938718013E-5</v>
      </c>
    </row>
    <row r="110" spans="2:11">
      <c r="B110" s="73" t="s">
        <v>1510</v>
      </c>
      <c r="C110" s="69" t="s">
        <v>1511</v>
      </c>
      <c r="D110" s="74" t="s">
        <v>651</v>
      </c>
      <c r="E110" s="74" t="s">
        <v>111</v>
      </c>
      <c r="F110" s="92">
        <v>44867</v>
      </c>
      <c r="G110" s="76">
        <v>18133.231243999999</v>
      </c>
      <c r="H110" s="78">
        <v>-3.7326169999999999</v>
      </c>
      <c r="I110" s="76">
        <v>-0.67684415299999989</v>
      </c>
      <c r="J110" s="79">
        <f t="shared" si="1"/>
        <v>4.598136479139937E-3</v>
      </c>
      <c r="K110" s="79">
        <f>I110/'סכום נכסי הקרן'!$C$42</f>
        <v>-2.0028725174793104E-5</v>
      </c>
    </row>
    <row r="111" spans="2:11">
      <c r="B111" s="73" t="s">
        <v>1512</v>
      </c>
      <c r="C111" s="69" t="s">
        <v>1513</v>
      </c>
      <c r="D111" s="74" t="s">
        <v>651</v>
      </c>
      <c r="E111" s="74" t="s">
        <v>111</v>
      </c>
      <c r="F111" s="92">
        <v>44853</v>
      </c>
      <c r="G111" s="76">
        <v>22680.205750000001</v>
      </c>
      <c r="H111" s="78">
        <v>-3.6337640000000002</v>
      </c>
      <c r="I111" s="76">
        <v>-0.82414509699999994</v>
      </c>
      <c r="J111" s="79">
        <f t="shared" si="1"/>
        <v>5.5988245119996212E-3</v>
      </c>
      <c r="K111" s="79">
        <f>I111/'סכום נכסי הקרן'!$C$42</f>
        <v>-2.4387557429289348E-5</v>
      </c>
    </row>
    <row r="112" spans="2:11">
      <c r="B112" s="73" t="s">
        <v>1512</v>
      </c>
      <c r="C112" s="69" t="s">
        <v>1514</v>
      </c>
      <c r="D112" s="74" t="s">
        <v>651</v>
      </c>
      <c r="E112" s="74" t="s">
        <v>111</v>
      </c>
      <c r="F112" s="92">
        <v>44853</v>
      </c>
      <c r="G112" s="76">
        <v>25972.729199999998</v>
      </c>
      <c r="H112" s="78">
        <v>-3.6337640000000002</v>
      </c>
      <c r="I112" s="76">
        <v>-0.94378762099999991</v>
      </c>
      <c r="J112" s="79">
        <f t="shared" si="1"/>
        <v>6.4116152432520121E-3</v>
      </c>
      <c r="K112" s="79">
        <f>I112/'סכום נכסי הקרן'!$C$42</f>
        <v>-2.7927939985293475E-5</v>
      </c>
    </row>
    <row r="113" spans="2:11">
      <c r="B113" s="73" t="s">
        <v>1515</v>
      </c>
      <c r="C113" s="69" t="s">
        <v>1516</v>
      </c>
      <c r="D113" s="74" t="s">
        <v>651</v>
      </c>
      <c r="E113" s="74" t="s">
        <v>111</v>
      </c>
      <c r="F113" s="92">
        <v>44853</v>
      </c>
      <c r="G113" s="76">
        <v>24951.805698</v>
      </c>
      <c r="H113" s="78">
        <v>-3.618897</v>
      </c>
      <c r="I113" s="76">
        <v>-0.90298023500000002</v>
      </c>
      <c r="J113" s="79">
        <f t="shared" si="1"/>
        <v>6.1343905241593383E-3</v>
      </c>
      <c r="K113" s="79">
        <f>I113/'סכום נכסי הקרן'!$C$42</f>
        <v>-2.6720394768757199E-5</v>
      </c>
    </row>
    <row r="114" spans="2:11">
      <c r="B114" s="73" t="s">
        <v>1517</v>
      </c>
      <c r="C114" s="69" t="s">
        <v>1518</v>
      </c>
      <c r="D114" s="74" t="s">
        <v>651</v>
      </c>
      <c r="E114" s="74" t="s">
        <v>111</v>
      </c>
      <c r="F114" s="92">
        <v>44867</v>
      </c>
      <c r="G114" s="76">
        <v>18147.809052000001</v>
      </c>
      <c r="H114" s="78">
        <v>-3.6492909999999998</v>
      </c>
      <c r="I114" s="76">
        <v>-0.66226634500000003</v>
      </c>
      <c r="J114" s="79">
        <f t="shared" si="1"/>
        <v>4.4991022325506815E-3</v>
      </c>
      <c r="K114" s="79">
        <f>I114/'סכום נכסי הקרן'!$C$42</f>
        <v>-1.9597348307919442E-5</v>
      </c>
    </row>
    <row r="115" spans="2:11">
      <c r="B115" s="73" t="s">
        <v>1519</v>
      </c>
      <c r="C115" s="69" t="s">
        <v>1520</v>
      </c>
      <c r="D115" s="74" t="s">
        <v>651</v>
      </c>
      <c r="E115" s="74" t="s">
        <v>111</v>
      </c>
      <c r="F115" s="92">
        <v>44859</v>
      </c>
      <c r="G115" s="76">
        <v>11343.35685</v>
      </c>
      <c r="H115" s="78">
        <v>-3.395391</v>
      </c>
      <c r="I115" s="76">
        <v>-0.38515132599999996</v>
      </c>
      <c r="J115" s="79">
        <f t="shared" si="1"/>
        <v>2.616523100953371E-3</v>
      </c>
      <c r="K115" s="79">
        <f>I115/'סכום נכסי הקרן'!$C$42</f>
        <v>-1.1397143677713274E-5</v>
      </c>
    </row>
    <row r="116" spans="2:11">
      <c r="B116" s="73" t="s">
        <v>1521</v>
      </c>
      <c r="C116" s="69" t="s">
        <v>1522</v>
      </c>
      <c r="D116" s="74" t="s">
        <v>651</v>
      </c>
      <c r="E116" s="74" t="s">
        <v>111</v>
      </c>
      <c r="F116" s="92">
        <v>44854</v>
      </c>
      <c r="G116" s="76">
        <v>26009.992799999996</v>
      </c>
      <c r="H116" s="78">
        <v>-3.535428</v>
      </c>
      <c r="I116" s="76">
        <v>-0.91956450700000003</v>
      </c>
      <c r="J116" s="79">
        <f t="shared" si="1"/>
        <v>6.2470556712617897E-3</v>
      </c>
      <c r="K116" s="79">
        <f>I116/'סכום נכסי הקרן'!$C$42</f>
        <v>-2.7211145593211787E-5</v>
      </c>
    </row>
    <row r="117" spans="2:11">
      <c r="B117" s="73" t="s">
        <v>1521</v>
      </c>
      <c r="C117" s="69" t="s">
        <v>1523</v>
      </c>
      <c r="D117" s="74" t="s">
        <v>651</v>
      </c>
      <c r="E117" s="74" t="s">
        <v>111</v>
      </c>
      <c r="F117" s="92">
        <v>44854</v>
      </c>
      <c r="G117" s="76">
        <v>22712.745500000005</v>
      </c>
      <c r="H117" s="78">
        <v>-3.535428</v>
      </c>
      <c r="I117" s="76">
        <v>-0.80299271100000003</v>
      </c>
      <c r="J117" s="79">
        <f t="shared" si="1"/>
        <v>5.455125911285775E-3</v>
      </c>
      <c r="K117" s="79">
        <f>I117/'סכום נכסי הקרן'!$C$42</f>
        <v>-2.3761629992216342E-5</v>
      </c>
    </row>
    <row r="118" spans="2:11">
      <c r="B118" s="73" t="s">
        <v>1524</v>
      </c>
      <c r="C118" s="69" t="s">
        <v>1525</v>
      </c>
      <c r="D118" s="74" t="s">
        <v>651</v>
      </c>
      <c r="E118" s="74" t="s">
        <v>111</v>
      </c>
      <c r="F118" s="92">
        <v>44972</v>
      </c>
      <c r="G118" s="76">
        <v>22719.253450000004</v>
      </c>
      <c r="H118" s="78">
        <v>-2.5452520000000001</v>
      </c>
      <c r="I118" s="76">
        <v>-0.57826219899999998</v>
      </c>
      <c r="J118" s="79">
        <f t="shared" si="1"/>
        <v>3.9284205971852103E-3</v>
      </c>
      <c r="K118" s="79">
        <f>I118/'סכום נכסי הקרן'!$C$42</f>
        <v>-1.7111553097427026E-5</v>
      </c>
    </row>
    <row r="119" spans="2:11">
      <c r="B119" s="73" t="s">
        <v>1524</v>
      </c>
      <c r="C119" s="69" t="s">
        <v>1526</v>
      </c>
      <c r="D119" s="74" t="s">
        <v>651</v>
      </c>
      <c r="E119" s="74" t="s">
        <v>111</v>
      </c>
      <c r="F119" s="92">
        <v>44972</v>
      </c>
      <c r="G119" s="76">
        <v>17344.963680000001</v>
      </c>
      <c r="H119" s="78">
        <v>-2.5452520000000001</v>
      </c>
      <c r="I119" s="76">
        <v>-0.44147299400000001</v>
      </c>
      <c r="J119" s="79">
        <f t="shared" si="1"/>
        <v>2.9991439968404762E-3</v>
      </c>
      <c r="K119" s="79">
        <f>I119/'סכום נכסי הקרן'!$C$42</f>
        <v>-1.3063777281265939E-5</v>
      </c>
    </row>
    <row r="120" spans="2:11">
      <c r="B120" s="73" t="s">
        <v>1527</v>
      </c>
      <c r="C120" s="69" t="s">
        <v>1528</v>
      </c>
      <c r="D120" s="74" t="s">
        <v>651</v>
      </c>
      <c r="E120" s="74" t="s">
        <v>111</v>
      </c>
      <c r="F120" s="92">
        <v>44972</v>
      </c>
      <c r="G120" s="76">
        <v>4544.6316440000001</v>
      </c>
      <c r="H120" s="78">
        <v>-2.5276299999999998</v>
      </c>
      <c r="I120" s="76">
        <v>-0.11487148600000001</v>
      </c>
      <c r="J120" s="79">
        <f t="shared" si="1"/>
        <v>7.8037871472845923E-4</v>
      </c>
      <c r="K120" s="79">
        <f>I120/'סכום נכסי הקרן'!$C$42</f>
        <v>-3.3992011503925842E-6</v>
      </c>
    </row>
    <row r="121" spans="2:11">
      <c r="B121" s="73" t="s">
        <v>1529</v>
      </c>
      <c r="C121" s="69" t="s">
        <v>1530</v>
      </c>
      <c r="D121" s="74" t="s">
        <v>651</v>
      </c>
      <c r="E121" s="74" t="s">
        <v>111</v>
      </c>
      <c r="F121" s="92">
        <v>44854</v>
      </c>
      <c r="G121" s="76">
        <v>20451.428113999998</v>
      </c>
      <c r="H121" s="78">
        <v>-3.48502</v>
      </c>
      <c r="I121" s="76">
        <v>-0.71273627699999997</v>
      </c>
      <c r="J121" s="79">
        <f t="shared" si="1"/>
        <v>4.8419693968754533E-3</v>
      </c>
      <c r="K121" s="79">
        <f>I121/'סכום נכסי הקרן'!$C$42</f>
        <v>-2.1090821204358122E-5</v>
      </c>
    </row>
    <row r="122" spans="2:11">
      <c r="B122" s="73" t="s">
        <v>1531</v>
      </c>
      <c r="C122" s="69" t="s">
        <v>1532</v>
      </c>
      <c r="D122" s="74" t="s">
        <v>651</v>
      </c>
      <c r="E122" s="74" t="s">
        <v>111</v>
      </c>
      <c r="F122" s="92">
        <v>44854</v>
      </c>
      <c r="G122" s="76">
        <v>18190.501204</v>
      </c>
      <c r="H122" s="78">
        <v>-3.4198580000000001</v>
      </c>
      <c r="I122" s="76">
        <v>-0.62208936400000003</v>
      </c>
      <c r="J122" s="79">
        <f t="shared" si="1"/>
        <v>4.2261601658445044E-3</v>
      </c>
      <c r="K122" s="79">
        <f>I122/'סכום נכסי הקרן'!$C$42</f>
        <v>-1.8408457619811681E-5</v>
      </c>
    </row>
    <row r="123" spans="2:11">
      <c r="B123" s="73" t="s">
        <v>1533</v>
      </c>
      <c r="C123" s="69" t="s">
        <v>1534</v>
      </c>
      <c r="D123" s="74" t="s">
        <v>651</v>
      </c>
      <c r="E123" s="74" t="s">
        <v>111</v>
      </c>
      <c r="F123" s="92">
        <v>44867</v>
      </c>
      <c r="G123" s="76">
        <v>36423.694560000004</v>
      </c>
      <c r="H123" s="78">
        <v>-3.2848290000000002</v>
      </c>
      <c r="I123" s="76">
        <v>-1.196456234</v>
      </c>
      <c r="J123" s="79">
        <f t="shared" si="1"/>
        <v>8.1281178700671874E-3</v>
      </c>
      <c r="K123" s="79">
        <f>I123/'סכום נכסי הקרן'!$C$42</f>
        <v>-3.5404742714020245E-5</v>
      </c>
    </row>
    <row r="124" spans="2:11">
      <c r="B124" s="73" t="s">
        <v>1535</v>
      </c>
      <c r="C124" s="69" t="s">
        <v>1536</v>
      </c>
      <c r="D124" s="74" t="s">
        <v>651</v>
      </c>
      <c r="E124" s="74" t="s">
        <v>111</v>
      </c>
      <c r="F124" s="92">
        <v>44837</v>
      </c>
      <c r="G124" s="76">
        <v>22771.317050000001</v>
      </c>
      <c r="H124" s="78">
        <v>-3.247404</v>
      </c>
      <c r="I124" s="76">
        <v>-0.739476668</v>
      </c>
      <c r="J124" s="79">
        <f t="shared" si="1"/>
        <v>5.0236300742685924E-3</v>
      </c>
      <c r="K124" s="79">
        <f>I124/'סכום נכסי הקרן'!$C$42</f>
        <v>-2.1882105194966092E-5</v>
      </c>
    </row>
    <row r="125" spans="2:11">
      <c r="B125" s="73" t="s">
        <v>1537</v>
      </c>
      <c r="C125" s="69" t="s">
        <v>1538</v>
      </c>
      <c r="D125" s="74" t="s">
        <v>651</v>
      </c>
      <c r="E125" s="74" t="s">
        <v>111</v>
      </c>
      <c r="F125" s="92">
        <v>44973</v>
      </c>
      <c r="G125" s="76">
        <v>22790.840899999999</v>
      </c>
      <c r="H125" s="78">
        <v>-2.1927560000000001</v>
      </c>
      <c r="I125" s="76">
        <v>-0.49974747199999997</v>
      </c>
      <c r="J125" s="79">
        <f t="shared" si="1"/>
        <v>3.3950312951306003E-3</v>
      </c>
      <c r="K125" s="79">
        <f>I125/'סכום נכסי הקרן'!$C$42</f>
        <v>-1.4788197148665645E-5</v>
      </c>
    </row>
    <row r="126" spans="2:11">
      <c r="B126" s="73" t="s">
        <v>1539</v>
      </c>
      <c r="C126" s="69" t="s">
        <v>1540</v>
      </c>
      <c r="D126" s="74" t="s">
        <v>651</v>
      </c>
      <c r="E126" s="74" t="s">
        <v>111</v>
      </c>
      <c r="F126" s="92">
        <v>44973</v>
      </c>
      <c r="G126" s="76">
        <v>56527.741317999993</v>
      </c>
      <c r="H126" s="78">
        <v>-2.1810849999999999</v>
      </c>
      <c r="I126" s="76">
        <v>-1.2329178429999998</v>
      </c>
      <c r="J126" s="79">
        <f t="shared" si="1"/>
        <v>8.3758195805539084E-3</v>
      </c>
      <c r="K126" s="79">
        <f>I126/'סכום נכסי הקרן'!$C$42</f>
        <v>-3.6483690567606506E-5</v>
      </c>
    </row>
    <row r="127" spans="2:11">
      <c r="B127" s="73" t="s">
        <v>1541</v>
      </c>
      <c r="C127" s="69" t="s">
        <v>1542</v>
      </c>
      <c r="D127" s="74" t="s">
        <v>651</v>
      </c>
      <c r="E127" s="74" t="s">
        <v>111</v>
      </c>
      <c r="F127" s="92">
        <v>44977</v>
      </c>
      <c r="G127" s="76">
        <v>39781.757711999999</v>
      </c>
      <c r="H127" s="78">
        <v>-1.8648169999999999</v>
      </c>
      <c r="I127" s="76">
        <v>-0.74185713900000005</v>
      </c>
      <c r="J127" s="79">
        <f t="shared" si="1"/>
        <v>5.039801788974437E-3</v>
      </c>
      <c r="K127" s="79">
        <f>I127/'סכום נכסי הקרן'!$C$42</f>
        <v>-2.1952546520689661E-5</v>
      </c>
    </row>
    <row r="128" spans="2:11">
      <c r="B128" s="73" t="s">
        <v>1543</v>
      </c>
      <c r="C128" s="69" t="s">
        <v>1544</v>
      </c>
      <c r="D128" s="74" t="s">
        <v>651</v>
      </c>
      <c r="E128" s="74" t="s">
        <v>111</v>
      </c>
      <c r="F128" s="92">
        <v>44977</v>
      </c>
      <c r="G128" s="76">
        <v>41032.713770000002</v>
      </c>
      <c r="H128" s="78">
        <v>-1.8300339999999999</v>
      </c>
      <c r="I128" s="76">
        <v>-0.75091279</v>
      </c>
      <c r="J128" s="79">
        <f t="shared" si="1"/>
        <v>5.1013212968565704E-3</v>
      </c>
      <c r="K128" s="79">
        <f>I128/'סכום נכסי הקרן'!$C$42</f>
        <v>-2.2220515364557091E-5</v>
      </c>
    </row>
    <row r="129" spans="2:11">
      <c r="B129" s="73" t="s">
        <v>1545</v>
      </c>
      <c r="C129" s="69" t="s">
        <v>1546</v>
      </c>
      <c r="D129" s="74" t="s">
        <v>651</v>
      </c>
      <c r="E129" s="74" t="s">
        <v>111</v>
      </c>
      <c r="F129" s="92">
        <v>45013</v>
      </c>
      <c r="G129" s="76">
        <v>22888.460149999995</v>
      </c>
      <c r="H129" s="78">
        <v>-1.6812400000000001</v>
      </c>
      <c r="I129" s="76">
        <v>-0.38481002000000003</v>
      </c>
      <c r="J129" s="79">
        <f t="shared" si="1"/>
        <v>2.6142044407977162E-3</v>
      </c>
      <c r="K129" s="79">
        <f>I129/'סכום נכסי הקרן'!$C$42</f>
        <v>-1.1387043975966267E-5</v>
      </c>
    </row>
    <row r="130" spans="2:11">
      <c r="B130" s="73" t="s">
        <v>1545</v>
      </c>
      <c r="C130" s="69" t="s">
        <v>1547</v>
      </c>
      <c r="D130" s="74" t="s">
        <v>651</v>
      </c>
      <c r="E130" s="74" t="s">
        <v>111</v>
      </c>
      <c r="F130" s="92">
        <v>45013</v>
      </c>
      <c r="G130" s="76">
        <v>6552.8040600000004</v>
      </c>
      <c r="H130" s="78">
        <v>-1.6812400000000001</v>
      </c>
      <c r="I130" s="76">
        <v>-0.11016838400000001</v>
      </c>
      <c r="J130" s="79">
        <f t="shared" si="1"/>
        <v>7.4842822099151186E-4</v>
      </c>
      <c r="K130" s="79">
        <f>I130/'סכום נכסי הקרן'!$C$42</f>
        <v>-3.2600300620268113E-6</v>
      </c>
    </row>
    <row r="131" spans="2:11">
      <c r="B131" s="73" t="s">
        <v>1548</v>
      </c>
      <c r="C131" s="69" t="s">
        <v>1549</v>
      </c>
      <c r="D131" s="74" t="s">
        <v>651</v>
      </c>
      <c r="E131" s="74" t="s">
        <v>111</v>
      </c>
      <c r="F131" s="92">
        <v>44868</v>
      </c>
      <c r="G131" s="76">
        <v>16035.5888</v>
      </c>
      <c r="H131" s="78">
        <v>-2.6852269999999998</v>
      </c>
      <c r="I131" s="76">
        <v>-0.43059200399999992</v>
      </c>
      <c r="J131" s="79">
        <f t="shared" si="1"/>
        <v>2.9252240599888426E-3</v>
      </c>
      <c r="K131" s="79">
        <f>I131/'סכום נכסי הקרן'!$C$42</f>
        <v>-1.2741794211199181E-5</v>
      </c>
    </row>
    <row r="132" spans="2:11">
      <c r="B132" s="73" t="s">
        <v>1550</v>
      </c>
      <c r="C132" s="69" t="s">
        <v>1551</v>
      </c>
      <c r="D132" s="74" t="s">
        <v>651</v>
      </c>
      <c r="E132" s="74" t="s">
        <v>111</v>
      </c>
      <c r="F132" s="92">
        <v>44868</v>
      </c>
      <c r="G132" s="76">
        <v>22907.984</v>
      </c>
      <c r="H132" s="78">
        <v>-2.6852269999999998</v>
      </c>
      <c r="I132" s="76">
        <v>-0.61513143400000003</v>
      </c>
      <c r="J132" s="79">
        <f t="shared" si="1"/>
        <v>4.178891512328778E-3</v>
      </c>
      <c r="K132" s="79">
        <f>I132/'סכום נכסי הקרן'!$C$42</f>
        <v>-1.8202563150401311E-5</v>
      </c>
    </row>
    <row r="133" spans="2:11">
      <c r="B133" s="73" t="s">
        <v>1552</v>
      </c>
      <c r="C133" s="69" t="s">
        <v>1553</v>
      </c>
      <c r="D133" s="74" t="s">
        <v>651</v>
      </c>
      <c r="E133" s="74" t="s">
        <v>111</v>
      </c>
      <c r="F133" s="92">
        <v>45013</v>
      </c>
      <c r="G133" s="76">
        <v>7788.7145600000003</v>
      </c>
      <c r="H133" s="78">
        <v>-1.5945800000000001</v>
      </c>
      <c r="I133" s="76">
        <v>-0.124197297</v>
      </c>
      <c r="J133" s="79">
        <f t="shared" si="1"/>
        <v>8.4373355286453523E-4</v>
      </c>
      <c r="K133" s="79">
        <f>I133/'סכום נכסי הקרן'!$C$42</f>
        <v>-3.6751643905611998E-6</v>
      </c>
    </row>
    <row r="134" spans="2:11">
      <c r="B134" s="73" t="s">
        <v>1554</v>
      </c>
      <c r="C134" s="69" t="s">
        <v>1555</v>
      </c>
      <c r="D134" s="74" t="s">
        <v>651</v>
      </c>
      <c r="E134" s="74" t="s">
        <v>111</v>
      </c>
      <c r="F134" s="92">
        <v>44868</v>
      </c>
      <c r="G134" s="76">
        <v>10934.38236</v>
      </c>
      <c r="H134" s="78">
        <v>-2.6502330000000001</v>
      </c>
      <c r="I134" s="76">
        <v>-0.28978659599999995</v>
      </c>
      <c r="J134" s="79">
        <f t="shared" si="1"/>
        <v>1.9686634099258995E-3</v>
      </c>
      <c r="K134" s="79">
        <f>I134/'סכום נכסי הקרן'!$C$42</f>
        <v>-8.5751735682391254E-6</v>
      </c>
    </row>
    <row r="135" spans="2:11">
      <c r="B135" s="73" t="s">
        <v>1554</v>
      </c>
      <c r="C135" s="69" t="s">
        <v>1556</v>
      </c>
      <c r="D135" s="74" t="s">
        <v>651</v>
      </c>
      <c r="E135" s="74" t="s">
        <v>111</v>
      </c>
      <c r="F135" s="92">
        <v>44868</v>
      </c>
      <c r="G135" s="76">
        <v>25207.372894</v>
      </c>
      <c r="H135" s="78">
        <v>-2.6502330000000001</v>
      </c>
      <c r="I135" s="76">
        <v>-0.66805408300000002</v>
      </c>
      <c r="J135" s="79">
        <f t="shared" si="1"/>
        <v>4.5384211941041615E-3</v>
      </c>
      <c r="K135" s="79">
        <f>I135/'סכום נכסי הקרן'!$C$42</f>
        <v>-1.9768615228482923E-5</v>
      </c>
    </row>
    <row r="136" spans="2:11">
      <c r="B136" s="73" t="s">
        <v>1557</v>
      </c>
      <c r="C136" s="69" t="s">
        <v>1558</v>
      </c>
      <c r="D136" s="74" t="s">
        <v>651</v>
      </c>
      <c r="E136" s="74" t="s">
        <v>111</v>
      </c>
      <c r="F136" s="92">
        <v>44868</v>
      </c>
      <c r="G136" s="76">
        <v>16044.699930000001</v>
      </c>
      <c r="H136" s="78">
        <v>-2.6269170000000002</v>
      </c>
      <c r="I136" s="76">
        <v>-0.42148087399999995</v>
      </c>
      <c r="J136" s="79">
        <f t="shared" si="1"/>
        <v>2.8633276558705581E-3</v>
      </c>
      <c r="K136" s="79">
        <f>I136/'סכום נכסי הקרן'!$C$42</f>
        <v>-1.2472183669403141E-5</v>
      </c>
    </row>
    <row r="137" spans="2:11">
      <c r="B137" s="73" t="s">
        <v>1559</v>
      </c>
      <c r="C137" s="69" t="s">
        <v>1560</v>
      </c>
      <c r="D137" s="74" t="s">
        <v>651</v>
      </c>
      <c r="E137" s="74" t="s">
        <v>111</v>
      </c>
      <c r="F137" s="92">
        <v>45013</v>
      </c>
      <c r="G137" s="76">
        <v>9173.6063200000008</v>
      </c>
      <c r="H137" s="78">
        <v>-1.479263</v>
      </c>
      <c r="I137" s="76">
        <v>-0.13570174800000001</v>
      </c>
      <c r="J137" s="79">
        <f t="shared" si="1"/>
        <v>9.2188896808251676E-4</v>
      </c>
      <c r="K137" s="79">
        <f>I137/'סכום נכסי הקרן'!$C$42</f>
        <v>-4.0155965067944237E-6</v>
      </c>
    </row>
    <row r="138" spans="2:11">
      <c r="B138" s="73" t="s">
        <v>1561</v>
      </c>
      <c r="C138" s="69" t="s">
        <v>1562</v>
      </c>
      <c r="D138" s="74" t="s">
        <v>651</v>
      </c>
      <c r="E138" s="74" t="s">
        <v>111</v>
      </c>
      <c r="F138" s="92">
        <v>45014</v>
      </c>
      <c r="G138" s="76">
        <v>10949.2878</v>
      </c>
      <c r="H138" s="78">
        <v>-1.3965449999999999</v>
      </c>
      <c r="I138" s="76">
        <v>-0.15291178500000002</v>
      </c>
      <c r="J138" s="79">
        <f t="shared" si="1"/>
        <v>1.0388052457607671E-3</v>
      </c>
      <c r="K138" s="79">
        <f>I138/'סכום נכסי הקרן'!$C$42</f>
        <v>-4.5248645558618746E-6</v>
      </c>
    </row>
    <row r="139" spans="2:11">
      <c r="B139" s="73" t="s">
        <v>1561</v>
      </c>
      <c r="C139" s="69" t="s">
        <v>1563</v>
      </c>
      <c r="D139" s="74" t="s">
        <v>651</v>
      </c>
      <c r="E139" s="74" t="s">
        <v>111</v>
      </c>
      <c r="F139" s="92">
        <v>45014</v>
      </c>
      <c r="G139" s="76">
        <v>7801.9907780000012</v>
      </c>
      <c r="H139" s="78">
        <v>-1.3965449999999999</v>
      </c>
      <c r="I139" s="76">
        <v>-0.10895835100000001</v>
      </c>
      <c r="J139" s="79">
        <f t="shared" si="1"/>
        <v>7.4020786944736078E-4</v>
      </c>
      <c r="K139" s="79">
        <f>I139/'סכום נכסי הקרן'!$C$42</f>
        <v>-3.224223564619674E-6</v>
      </c>
    </row>
    <row r="140" spans="2:11">
      <c r="B140" s="73" t="s">
        <v>1564</v>
      </c>
      <c r="C140" s="69" t="s">
        <v>1565</v>
      </c>
      <c r="D140" s="74" t="s">
        <v>651</v>
      </c>
      <c r="E140" s="74" t="s">
        <v>111</v>
      </c>
      <c r="F140" s="92">
        <v>45012</v>
      </c>
      <c r="G140" s="76">
        <v>32139.511074999999</v>
      </c>
      <c r="H140" s="78">
        <v>-1.3584579999999999</v>
      </c>
      <c r="I140" s="76">
        <v>-0.43660170500000001</v>
      </c>
      <c r="J140" s="79">
        <f t="shared" ref="J140:J203" si="2">IFERROR(I140/$I$11,0)</f>
        <v>2.966050925781128E-3</v>
      </c>
      <c r="K140" s="79">
        <f>I140/'סכום נכסי הקרן'!$C$42</f>
        <v>-1.2919629314270067E-5</v>
      </c>
    </row>
    <row r="141" spans="2:11">
      <c r="B141" s="73" t="s">
        <v>1566</v>
      </c>
      <c r="C141" s="69" t="s">
        <v>1567</v>
      </c>
      <c r="D141" s="74" t="s">
        <v>651</v>
      </c>
      <c r="E141" s="74" t="s">
        <v>111</v>
      </c>
      <c r="F141" s="92">
        <v>45014</v>
      </c>
      <c r="G141" s="76">
        <v>39032.08092</v>
      </c>
      <c r="H141" s="78">
        <v>-1.339064</v>
      </c>
      <c r="I141" s="76">
        <v>-0.52266472200000003</v>
      </c>
      <c r="J141" s="79">
        <f t="shared" si="2"/>
        <v>3.5507194882833451E-3</v>
      </c>
      <c r="K141" s="79">
        <f>I141/'סכום נכסי הקרן'!$C$42</f>
        <v>-1.5466349275676822E-5</v>
      </c>
    </row>
    <row r="142" spans="2:11">
      <c r="B142" s="73" t="s">
        <v>1568</v>
      </c>
      <c r="C142" s="69" t="s">
        <v>1569</v>
      </c>
      <c r="D142" s="74" t="s">
        <v>651</v>
      </c>
      <c r="E142" s="74" t="s">
        <v>111</v>
      </c>
      <c r="F142" s="92">
        <v>45012</v>
      </c>
      <c r="G142" s="76">
        <v>13783.838100000001</v>
      </c>
      <c r="H142" s="78">
        <v>-1.2866740000000001</v>
      </c>
      <c r="I142" s="76">
        <v>-0.17735309100000005</v>
      </c>
      <c r="J142" s="79">
        <f t="shared" si="2"/>
        <v>1.2048471037251099E-3</v>
      </c>
      <c r="K142" s="79">
        <f>I142/'סכום נכסי הקרן'!$C$42</f>
        <v>-5.2481155415094117E-6</v>
      </c>
    </row>
    <row r="143" spans="2:11">
      <c r="B143" s="73" t="s">
        <v>1570</v>
      </c>
      <c r="C143" s="69" t="s">
        <v>1571</v>
      </c>
      <c r="D143" s="74" t="s">
        <v>651</v>
      </c>
      <c r="E143" s="74" t="s">
        <v>111</v>
      </c>
      <c r="F143" s="92">
        <v>44993</v>
      </c>
      <c r="G143" s="76">
        <v>12983.724695000001</v>
      </c>
      <c r="H143" s="78">
        <v>-0.38971600000000001</v>
      </c>
      <c r="I143" s="76">
        <v>-5.0599691000000002E-2</v>
      </c>
      <c r="J143" s="79">
        <f t="shared" si="2"/>
        <v>3.4374868127184482E-4</v>
      </c>
      <c r="K143" s="79">
        <f>I143/'סכום נכסי הקרן'!$C$42</f>
        <v>-1.4973126390713643E-6</v>
      </c>
    </row>
    <row r="144" spans="2:11">
      <c r="B144" s="73" t="s">
        <v>1572</v>
      </c>
      <c r="C144" s="69" t="s">
        <v>1573</v>
      </c>
      <c r="D144" s="74" t="s">
        <v>651</v>
      </c>
      <c r="E144" s="74" t="s">
        <v>111</v>
      </c>
      <c r="F144" s="92">
        <v>44993</v>
      </c>
      <c r="G144" s="76">
        <v>16243.322564</v>
      </c>
      <c r="H144" s="78">
        <v>-0.30525099999999999</v>
      </c>
      <c r="I144" s="76">
        <v>-4.9582920000000003E-2</v>
      </c>
      <c r="J144" s="79">
        <f t="shared" si="2"/>
        <v>3.3684125390424582E-4</v>
      </c>
      <c r="K144" s="79">
        <f>I144/'סכום נכסי הקרן'!$C$42</f>
        <v>-1.4672250231343178E-6</v>
      </c>
    </row>
    <row r="145" spans="2:11">
      <c r="B145" s="73" t="s">
        <v>1574</v>
      </c>
      <c r="C145" s="69" t="s">
        <v>1575</v>
      </c>
      <c r="D145" s="74" t="s">
        <v>651</v>
      </c>
      <c r="E145" s="74" t="s">
        <v>111</v>
      </c>
      <c r="F145" s="92">
        <v>44993</v>
      </c>
      <c r="G145" s="76">
        <v>38287.130357000002</v>
      </c>
      <c r="H145" s="78">
        <v>-0.30243799999999998</v>
      </c>
      <c r="I145" s="76">
        <v>-0.11579484399999999</v>
      </c>
      <c r="J145" s="79">
        <f t="shared" si="2"/>
        <v>7.8665154147046056E-4</v>
      </c>
      <c r="K145" s="79">
        <f>I145/'סכום נכסי הקרן'!$C$42</f>
        <v>-3.4265245505253566E-6</v>
      </c>
    </row>
    <row r="146" spans="2:11">
      <c r="B146" s="73" t="s">
        <v>1576</v>
      </c>
      <c r="C146" s="69" t="s">
        <v>1577</v>
      </c>
      <c r="D146" s="74" t="s">
        <v>651</v>
      </c>
      <c r="E146" s="74" t="s">
        <v>111</v>
      </c>
      <c r="F146" s="92">
        <v>44986</v>
      </c>
      <c r="G146" s="76">
        <v>23672.824315999998</v>
      </c>
      <c r="H146" s="78">
        <v>-0.31822299999999998</v>
      </c>
      <c r="I146" s="76">
        <v>-7.5332361E-2</v>
      </c>
      <c r="J146" s="79">
        <f t="shared" si="2"/>
        <v>5.1176991873022615E-4</v>
      </c>
      <c r="K146" s="79">
        <f>I146/'סכום נכסי הקרן'!$C$42</f>
        <v>-2.2291854757845602E-6</v>
      </c>
    </row>
    <row r="147" spans="2:11">
      <c r="B147" s="73" t="s">
        <v>1578</v>
      </c>
      <c r="C147" s="69" t="s">
        <v>1579</v>
      </c>
      <c r="D147" s="74" t="s">
        <v>651</v>
      </c>
      <c r="E147" s="74" t="s">
        <v>111</v>
      </c>
      <c r="F147" s="92">
        <v>44986</v>
      </c>
      <c r="G147" s="76">
        <v>21357.946500999999</v>
      </c>
      <c r="H147" s="78">
        <v>-0.290101</v>
      </c>
      <c r="I147" s="76">
        <v>-6.1959521000000004E-2</v>
      </c>
      <c r="J147" s="79">
        <f t="shared" si="2"/>
        <v>4.2092161463960673E-4</v>
      </c>
      <c r="K147" s="79">
        <f>I147/'סכום נכסי הקרן'!$C$42</f>
        <v>-1.8334652261830535E-6</v>
      </c>
    </row>
    <row r="148" spans="2:11">
      <c r="B148" s="73" t="s">
        <v>1580</v>
      </c>
      <c r="C148" s="69" t="s">
        <v>1581</v>
      </c>
      <c r="D148" s="74" t="s">
        <v>651</v>
      </c>
      <c r="E148" s="74" t="s">
        <v>111</v>
      </c>
      <c r="F148" s="92">
        <v>44993</v>
      </c>
      <c r="G148" s="76">
        <v>9755.0135570000002</v>
      </c>
      <c r="H148" s="78">
        <v>-0.54893000000000003</v>
      </c>
      <c r="I148" s="76">
        <v>-5.3548160999999997E-2</v>
      </c>
      <c r="J148" s="79">
        <f t="shared" si="2"/>
        <v>3.6377909359727967E-4</v>
      </c>
      <c r="K148" s="79">
        <f>I148/'סכום נכסי הקרן'!$C$42</f>
        <v>-1.5845618160855626E-6</v>
      </c>
    </row>
    <row r="149" spans="2:11">
      <c r="B149" s="73" t="s">
        <v>1582</v>
      </c>
      <c r="C149" s="69" t="s">
        <v>1583</v>
      </c>
      <c r="D149" s="74" t="s">
        <v>651</v>
      </c>
      <c r="E149" s="74" t="s">
        <v>111</v>
      </c>
      <c r="F149" s="92">
        <v>44993</v>
      </c>
      <c r="G149" s="76">
        <v>27880.057799999999</v>
      </c>
      <c r="H149" s="78">
        <v>-0.18162600000000001</v>
      </c>
      <c r="I149" s="76">
        <v>-5.0637315000000002E-2</v>
      </c>
      <c r="J149" s="79">
        <f t="shared" si="2"/>
        <v>3.4400427967824955E-4</v>
      </c>
      <c r="K149" s="79">
        <f>I149/'סכום נכסי הקרן'!$C$42</f>
        <v>-1.4984259836317575E-6</v>
      </c>
    </row>
    <row r="150" spans="2:11">
      <c r="B150" s="73" t="s">
        <v>1582</v>
      </c>
      <c r="C150" s="69" t="s">
        <v>1584</v>
      </c>
      <c r="D150" s="74" t="s">
        <v>651</v>
      </c>
      <c r="E150" s="74" t="s">
        <v>111</v>
      </c>
      <c r="F150" s="92">
        <v>44993</v>
      </c>
      <c r="G150" s="76">
        <v>4434.3684000000003</v>
      </c>
      <c r="H150" s="78">
        <v>-0.18162600000000001</v>
      </c>
      <c r="I150" s="76">
        <v>-8.0539470000000005E-3</v>
      </c>
      <c r="J150" s="79">
        <f t="shared" si="2"/>
        <v>5.4714438083887327E-5</v>
      </c>
      <c r="K150" s="79">
        <f>I150/'סכום נכסי הקרן'!$C$42</f>
        <v>-2.3832708064385014E-7</v>
      </c>
    </row>
    <row r="151" spans="2:11">
      <c r="B151" s="73" t="s">
        <v>1585</v>
      </c>
      <c r="C151" s="69" t="s">
        <v>1586</v>
      </c>
      <c r="D151" s="74" t="s">
        <v>651</v>
      </c>
      <c r="E151" s="74" t="s">
        <v>111</v>
      </c>
      <c r="F151" s="92">
        <v>44980</v>
      </c>
      <c r="G151" s="76">
        <v>19964.160017999999</v>
      </c>
      <c r="H151" s="78">
        <v>-0.173679</v>
      </c>
      <c r="I151" s="76">
        <v>-3.4673470999999997E-2</v>
      </c>
      <c r="J151" s="79">
        <f t="shared" si="2"/>
        <v>2.3555400627580026E-4</v>
      </c>
      <c r="K151" s="79">
        <f>I151/'סכום נכסי הקרן'!$C$42</f>
        <v>-1.0260344548106906E-6</v>
      </c>
    </row>
    <row r="152" spans="2:11">
      <c r="B152" s="73" t="s">
        <v>1585</v>
      </c>
      <c r="C152" s="69" t="s">
        <v>1587</v>
      </c>
      <c r="D152" s="74" t="s">
        <v>651</v>
      </c>
      <c r="E152" s="74" t="s">
        <v>111</v>
      </c>
      <c r="F152" s="92">
        <v>44980</v>
      </c>
      <c r="G152" s="76">
        <v>18595.556012000001</v>
      </c>
      <c r="H152" s="78">
        <v>-0.173679</v>
      </c>
      <c r="I152" s="76">
        <v>-3.2296498E-2</v>
      </c>
      <c r="J152" s="79">
        <f t="shared" si="2"/>
        <v>2.1940605521086629E-4</v>
      </c>
      <c r="K152" s="79">
        <f>I152/'סכום נכסי הקרן'!$C$42</f>
        <v>-9.556966395929777E-7</v>
      </c>
    </row>
    <row r="153" spans="2:11">
      <c r="B153" s="73" t="s">
        <v>1588</v>
      </c>
      <c r="C153" s="69" t="s">
        <v>1589</v>
      </c>
      <c r="D153" s="74" t="s">
        <v>651</v>
      </c>
      <c r="E153" s="74" t="s">
        <v>111</v>
      </c>
      <c r="F153" s="92">
        <v>44998</v>
      </c>
      <c r="G153" s="76">
        <v>13947.83844</v>
      </c>
      <c r="H153" s="78">
        <v>2.3463999999999999E-2</v>
      </c>
      <c r="I153" s="76">
        <v>3.2727170000000001E-3</v>
      </c>
      <c r="J153" s="79">
        <f t="shared" si="2"/>
        <v>-2.2233182272317596E-5</v>
      </c>
      <c r="K153" s="79">
        <f>I153/'סכום נכסי הקרן'!$C$42</f>
        <v>9.6844080099297807E-8</v>
      </c>
    </row>
    <row r="154" spans="2:11">
      <c r="B154" s="73" t="s">
        <v>1590</v>
      </c>
      <c r="C154" s="69" t="s">
        <v>1591</v>
      </c>
      <c r="D154" s="74" t="s">
        <v>651</v>
      </c>
      <c r="E154" s="74" t="s">
        <v>111</v>
      </c>
      <c r="F154" s="92">
        <v>44980</v>
      </c>
      <c r="G154" s="76">
        <v>13987.667094</v>
      </c>
      <c r="H154" s="78">
        <v>-0.180252</v>
      </c>
      <c r="I154" s="76">
        <v>-2.5213100000000002E-2</v>
      </c>
      <c r="J154" s="79">
        <f t="shared" si="2"/>
        <v>1.7128503562946959E-4</v>
      </c>
      <c r="K154" s="79">
        <f>I154/'סכום נכסי הקרן'!$C$42</f>
        <v>-7.4608940398806418E-7</v>
      </c>
    </row>
    <row r="155" spans="2:11">
      <c r="B155" s="73" t="s">
        <v>1592</v>
      </c>
      <c r="C155" s="69" t="s">
        <v>1593</v>
      </c>
      <c r="D155" s="74" t="s">
        <v>651</v>
      </c>
      <c r="E155" s="74" t="s">
        <v>111</v>
      </c>
      <c r="F155" s="92">
        <v>44980</v>
      </c>
      <c r="G155" s="76">
        <v>39664.913977999997</v>
      </c>
      <c r="H155" s="78">
        <v>-9.6423999999999996E-2</v>
      </c>
      <c r="I155" s="76">
        <v>-3.8246571E-2</v>
      </c>
      <c r="J155" s="79">
        <f t="shared" si="2"/>
        <v>2.5982783856170154E-4</v>
      </c>
      <c r="K155" s="79">
        <f>I155/'סכום נכסי הקרן'!$C$42</f>
        <v>-1.1317672702673284E-6</v>
      </c>
    </row>
    <row r="156" spans="2:11">
      <c r="B156" s="73" t="s">
        <v>1594</v>
      </c>
      <c r="C156" s="69" t="s">
        <v>1595</v>
      </c>
      <c r="D156" s="74" t="s">
        <v>651</v>
      </c>
      <c r="E156" s="74" t="s">
        <v>111</v>
      </c>
      <c r="F156" s="92">
        <v>44998</v>
      </c>
      <c r="G156" s="76">
        <v>23351.82619</v>
      </c>
      <c r="H156" s="78">
        <v>0.47483799999999998</v>
      </c>
      <c r="I156" s="76">
        <v>0.11088331800000001</v>
      </c>
      <c r="J156" s="79">
        <f t="shared" si="2"/>
        <v>-7.5328512060570914E-4</v>
      </c>
      <c r="K156" s="79">
        <f>I156/'סכום נכסי הקרן'!$C$42</f>
        <v>3.2811859167987671E-6</v>
      </c>
    </row>
    <row r="157" spans="2:11">
      <c r="B157" s="73" t="s">
        <v>1594</v>
      </c>
      <c r="C157" s="69" t="s">
        <v>1596</v>
      </c>
      <c r="D157" s="74" t="s">
        <v>651</v>
      </c>
      <c r="E157" s="74" t="s">
        <v>111</v>
      </c>
      <c r="F157" s="92">
        <v>44998</v>
      </c>
      <c r="G157" s="76">
        <v>22284.874919999995</v>
      </c>
      <c r="H157" s="78">
        <v>0.47483799999999998</v>
      </c>
      <c r="I157" s="76">
        <v>0.10581702900000001</v>
      </c>
      <c r="J157" s="79">
        <f t="shared" si="2"/>
        <v>-7.1886731827778476E-4</v>
      </c>
      <c r="K157" s="79">
        <f>I157/'סכום נכסי הקרן'!$C$42</f>
        <v>3.1312676385846129E-6</v>
      </c>
    </row>
    <row r="158" spans="2:11">
      <c r="B158" s="73" t="s">
        <v>1597</v>
      </c>
      <c r="C158" s="69" t="s">
        <v>1598</v>
      </c>
      <c r="D158" s="74" t="s">
        <v>651</v>
      </c>
      <c r="E158" s="74" t="s">
        <v>111</v>
      </c>
      <c r="F158" s="92">
        <v>44987</v>
      </c>
      <c r="G158" s="76">
        <v>15628.974899999999</v>
      </c>
      <c r="H158" s="78">
        <v>0.42128700000000002</v>
      </c>
      <c r="I158" s="76">
        <v>6.5842811000000001E-2</v>
      </c>
      <c r="J158" s="79">
        <f t="shared" si="2"/>
        <v>-4.4730272073166056E-4</v>
      </c>
      <c r="K158" s="79">
        <f>I158/'סכום נכסי הקרן'!$C$42</f>
        <v>1.9483769792643013E-6</v>
      </c>
    </row>
    <row r="159" spans="2:11">
      <c r="B159" s="73" t="s">
        <v>1599</v>
      </c>
      <c r="C159" s="69" t="s">
        <v>1600</v>
      </c>
      <c r="D159" s="74" t="s">
        <v>651</v>
      </c>
      <c r="E159" s="74" t="s">
        <v>111</v>
      </c>
      <c r="F159" s="92">
        <v>45001</v>
      </c>
      <c r="G159" s="76">
        <v>17886.527999999998</v>
      </c>
      <c r="H159" s="78">
        <v>0.31970100000000001</v>
      </c>
      <c r="I159" s="76">
        <v>5.718347800000001E-2</v>
      </c>
      <c r="J159" s="79">
        <f t="shared" si="2"/>
        <v>-3.8847559667978121E-4</v>
      </c>
      <c r="K159" s="79">
        <f>I159/'סכום נכסי הקרן'!$C$42</f>
        <v>1.6921357159169078E-6</v>
      </c>
    </row>
    <row r="160" spans="2:11">
      <c r="B160" s="73" t="s">
        <v>1601</v>
      </c>
      <c r="C160" s="69" t="s">
        <v>1602</v>
      </c>
      <c r="D160" s="74" t="s">
        <v>651</v>
      </c>
      <c r="E160" s="74" t="s">
        <v>111</v>
      </c>
      <c r="F160" s="92">
        <v>45001</v>
      </c>
      <c r="G160" s="76">
        <v>447.41162400000002</v>
      </c>
      <c r="H160" s="78">
        <v>0.37504900000000002</v>
      </c>
      <c r="I160" s="76">
        <v>1.6780109999999999E-3</v>
      </c>
      <c r="J160" s="79">
        <f t="shared" si="2"/>
        <v>-1.1399557131873583E-5</v>
      </c>
      <c r="K160" s="79">
        <f>I160/'סכום נכסי הקרן'!$C$42</f>
        <v>4.9654593321543781E-8</v>
      </c>
    </row>
    <row r="161" spans="2:11">
      <c r="B161" s="73" t="s">
        <v>1603</v>
      </c>
      <c r="C161" s="69" t="s">
        <v>1604</v>
      </c>
      <c r="D161" s="74" t="s">
        <v>651</v>
      </c>
      <c r="E161" s="74" t="s">
        <v>111</v>
      </c>
      <c r="F161" s="92">
        <v>44987</v>
      </c>
      <c r="G161" s="76">
        <v>20628.639592</v>
      </c>
      <c r="H161" s="78">
        <v>0.68375699999999995</v>
      </c>
      <c r="I161" s="76">
        <v>0.14104983600000001</v>
      </c>
      <c r="J161" s="79">
        <f t="shared" si="2"/>
        <v>-9.5822117013738258E-4</v>
      </c>
      <c r="K161" s="79">
        <f>I161/'סכום נכסי הקרן'!$C$42</f>
        <v>4.1738535949111457E-6</v>
      </c>
    </row>
    <row r="162" spans="2:11">
      <c r="B162" s="73" t="s">
        <v>1605</v>
      </c>
      <c r="C162" s="69" t="s">
        <v>1606</v>
      </c>
      <c r="D162" s="74" t="s">
        <v>651</v>
      </c>
      <c r="E162" s="74" t="s">
        <v>111</v>
      </c>
      <c r="F162" s="92">
        <v>44987</v>
      </c>
      <c r="G162" s="76">
        <v>28129.963080000001</v>
      </c>
      <c r="H162" s="78">
        <v>0.68375699999999995</v>
      </c>
      <c r="I162" s="76">
        <v>0.19234068400000001</v>
      </c>
      <c r="J162" s="79">
        <f t="shared" si="2"/>
        <v>-1.3066652221240763E-3</v>
      </c>
      <c r="K162" s="79">
        <f>I162/'סכום נכסי הקרן'!$C$42</f>
        <v>5.6916184954732497E-6</v>
      </c>
    </row>
    <row r="163" spans="2:11">
      <c r="B163" s="73" t="s">
        <v>1607</v>
      </c>
      <c r="C163" s="69" t="s">
        <v>1608</v>
      </c>
      <c r="D163" s="74" t="s">
        <v>651</v>
      </c>
      <c r="E163" s="74" t="s">
        <v>111</v>
      </c>
      <c r="F163" s="92">
        <v>44987</v>
      </c>
      <c r="G163" s="76">
        <v>23448.143850000004</v>
      </c>
      <c r="H163" s="78">
        <v>0.71132200000000001</v>
      </c>
      <c r="I163" s="76">
        <v>0.16679185399999996</v>
      </c>
      <c r="J163" s="79">
        <f t="shared" si="2"/>
        <v>-1.1330994068597389E-3</v>
      </c>
      <c r="K163" s="79">
        <f>I163/'סכום נכסי הקרן'!$C$42</f>
        <v>4.9355943910476773E-6</v>
      </c>
    </row>
    <row r="164" spans="2:11">
      <c r="B164" s="73" t="s">
        <v>1609</v>
      </c>
      <c r="C164" s="69" t="s">
        <v>1610</v>
      </c>
      <c r="D164" s="74" t="s">
        <v>651</v>
      </c>
      <c r="E164" s="74" t="s">
        <v>111</v>
      </c>
      <c r="F164" s="92">
        <v>44987</v>
      </c>
      <c r="G164" s="76">
        <v>31898.326448</v>
      </c>
      <c r="H164" s="78">
        <v>0.73887199999999997</v>
      </c>
      <c r="I164" s="76">
        <v>0.23568773300000001</v>
      </c>
      <c r="J164" s="79">
        <f t="shared" si="2"/>
        <v>-1.601143125769299E-3</v>
      </c>
      <c r="K164" s="79">
        <f>I164/'סכום נכסי הקרן'!$C$42</f>
        <v>6.9743157422636653E-6</v>
      </c>
    </row>
    <row r="165" spans="2:11">
      <c r="B165" s="73" t="s">
        <v>1611</v>
      </c>
      <c r="C165" s="69" t="s">
        <v>1612</v>
      </c>
      <c r="D165" s="74" t="s">
        <v>651</v>
      </c>
      <c r="E165" s="74" t="s">
        <v>111</v>
      </c>
      <c r="F165" s="92">
        <v>45007</v>
      </c>
      <c r="G165" s="76">
        <v>27260.240642000001</v>
      </c>
      <c r="H165" s="78">
        <v>1.0983309999999999</v>
      </c>
      <c r="I165" s="76">
        <v>0.29940764000000003</v>
      </c>
      <c r="J165" s="79">
        <f t="shared" si="2"/>
        <v>-2.0340239115830818E-3</v>
      </c>
      <c r="K165" s="79">
        <f>I165/'סכום נכסי הקרן'!$C$42</f>
        <v>8.8598731483662427E-6</v>
      </c>
    </row>
    <row r="166" spans="2:11">
      <c r="B166" s="73" t="s">
        <v>1613</v>
      </c>
      <c r="C166" s="69" t="s">
        <v>1614</v>
      </c>
      <c r="D166" s="74" t="s">
        <v>651</v>
      </c>
      <c r="E166" s="74" t="s">
        <v>111</v>
      </c>
      <c r="F166" s="92">
        <v>45007</v>
      </c>
      <c r="G166" s="76">
        <v>35260.073100000001</v>
      </c>
      <c r="H166" s="78">
        <v>1.125712</v>
      </c>
      <c r="I166" s="76">
        <v>0.39692697700000001</v>
      </c>
      <c r="J166" s="79">
        <f t="shared" si="2"/>
        <v>-2.6965209116587272E-3</v>
      </c>
      <c r="K166" s="79">
        <f>I166/'סכום נכסי הקרן'!$C$42</f>
        <v>1.174560096524085E-5</v>
      </c>
    </row>
    <row r="167" spans="2:11">
      <c r="B167" s="73" t="s">
        <v>1615</v>
      </c>
      <c r="C167" s="69" t="s">
        <v>1616</v>
      </c>
      <c r="D167" s="74" t="s">
        <v>651</v>
      </c>
      <c r="E167" s="74" t="s">
        <v>111</v>
      </c>
      <c r="F167" s="92">
        <v>44985</v>
      </c>
      <c r="G167" s="76">
        <v>14105.981625</v>
      </c>
      <c r="H167" s="78">
        <v>0.96260599999999996</v>
      </c>
      <c r="I167" s="76">
        <v>0.135784972</v>
      </c>
      <c r="J167" s="79">
        <f t="shared" si="2"/>
        <v>-9.224543498009578E-4</v>
      </c>
      <c r="K167" s="79">
        <f>I167/'סכום נכסי הקרן'!$C$42</f>
        <v>4.0180592164397075E-6</v>
      </c>
    </row>
    <row r="168" spans="2:11">
      <c r="B168" s="73" t="s">
        <v>1617</v>
      </c>
      <c r="C168" s="69" t="s">
        <v>1618</v>
      </c>
      <c r="D168" s="74" t="s">
        <v>651</v>
      </c>
      <c r="E168" s="74" t="s">
        <v>111</v>
      </c>
      <c r="F168" s="92">
        <v>44985</v>
      </c>
      <c r="G168" s="76">
        <v>6731.4871210000001</v>
      </c>
      <c r="H168" s="78">
        <v>0.97363100000000002</v>
      </c>
      <c r="I168" s="76">
        <v>6.5539831000000007E-2</v>
      </c>
      <c r="J168" s="79">
        <f t="shared" si="2"/>
        <v>-4.4524442801497694E-4</v>
      </c>
      <c r="K168" s="79">
        <f>I168/'סכום נכסי הקרן'!$C$42</f>
        <v>1.9394113951980697E-6</v>
      </c>
    </row>
    <row r="169" spans="2:11">
      <c r="B169" s="73" t="s">
        <v>1619</v>
      </c>
      <c r="C169" s="69" t="s">
        <v>1620</v>
      </c>
      <c r="D169" s="74" t="s">
        <v>651</v>
      </c>
      <c r="E169" s="74" t="s">
        <v>111</v>
      </c>
      <c r="F169" s="92">
        <v>44985</v>
      </c>
      <c r="G169" s="76">
        <v>14107.934010000001</v>
      </c>
      <c r="H169" s="78">
        <v>0.97631100000000004</v>
      </c>
      <c r="I169" s="76">
        <v>0.137737357</v>
      </c>
      <c r="J169" s="79">
        <f t="shared" si="2"/>
        <v>-9.357178649691617E-4</v>
      </c>
      <c r="K169" s="79">
        <f>I169/'סכום נכסי הקרן'!$C$42</f>
        <v>4.0758329039674307E-6</v>
      </c>
    </row>
    <row r="170" spans="2:11">
      <c r="B170" s="73" t="s">
        <v>1621</v>
      </c>
      <c r="C170" s="69" t="s">
        <v>1622</v>
      </c>
      <c r="D170" s="74" t="s">
        <v>651</v>
      </c>
      <c r="E170" s="74" t="s">
        <v>111</v>
      </c>
      <c r="F170" s="92">
        <v>44980</v>
      </c>
      <c r="G170" s="76">
        <v>9407.1115659999996</v>
      </c>
      <c r="H170" s="78">
        <v>0.121252</v>
      </c>
      <c r="I170" s="76">
        <v>1.1406268000000001E-2</v>
      </c>
      <c r="J170" s="79">
        <f t="shared" si="2"/>
        <v>-7.7488409627506286E-5</v>
      </c>
      <c r="K170" s="79">
        <f>I170/'סכום נכסי הקרן'!$C$42</f>
        <v>3.3752674973914868E-7</v>
      </c>
    </row>
    <row r="171" spans="2:11">
      <c r="B171" s="73" t="s">
        <v>1623</v>
      </c>
      <c r="C171" s="69" t="s">
        <v>1624</v>
      </c>
      <c r="D171" s="74" t="s">
        <v>651</v>
      </c>
      <c r="E171" s="74" t="s">
        <v>111</v>
      </c>
      <c r="F171" s="92">
        <v>44985</v>
      </c>
      <c r="G171" s="76">
        <v>53633.890240000001</v>
      </c>
      <c r="H171" s="78">
        <v>1.0201439999999999</v>
      </c>
      <c r="I171" s="76">
        <v>0.54714295700000004</v>
      </c>
      <c r="J171" s="79">
        <f t="shared" si="2"/>
        <v>-3.7170122231759816E-3</v>
      </c>
      <c r="K171" s="79">
        <f>I171/'סכום נכסי הקרן'!$C$42</f>
        <v>1.6190693039903744E-5</v>
      </c>
    </row>
    <row r="172" spans="2:11">
      <c r="B172" s="73" t="s">
        <v>1623</v>
      </c>
      <c r="C172" s="69" t="s">
        <v>1625</v>
      </c>
      <c r="D172" s="74" t="s">
        <v>651</v>
      </c>
      <c r="E172" s="74" t="s">
        <v>111</v>
      </c>
      <c r="F172" s="92">
        <v>44985</v>
      </c>
      <c r="G172" s="76">
        <v>448.97669500000006</v>
      </c>
      <c r="H172" s="78">
        <v>1.0201439999999999</v>
      </c>
      <c r="I172" s="76">
        <v>4.580209E-3</v>
      </c>
      <c r="J172" s="79">
        <f t="shared" si="2"/>
        <v>-3.1115620917515784E-5</v>
      </c>
      <c r="K172" s="79">
        <f>I172/'סכום נכסי הקרן'!$C$42</f>
        <v>1.3553451987065326E-7</v>
      </c>
    </row>
    <row r="173" spans="2:11">
      <c r="B173" s="73" t="s">
        <v>1626</v>
      </c>
      <c r="C173" s="69" t="s">
        <v>1627</v>
      </c>
      <c r="D173" s="74" t="s">
        <v>651</v>
      </c>
      <c r="E173" s="74" t="s">
        <v>111</v>
      </c>
      <c r="F173" s="92">
        <v>44991</v>
      </c>
      <c r="G173" s="76">
        <v>17960.558352</v>
      </c>
      <c r="H173" s="78">
        <v>1.057804</v>
      </c>
      <c r="I173" s="76">
        <v>0.18998752599999999</v>
      </c>
      <c r="J173" s="79">
        <f t="shared" si="2"/>
        <v>-1.2906790581112507E-3</v>
      </c>
      <c r="K173" s="79">
        <f>I173/'סכום נכסי הקרן'!$C$42</f>
        <v>5.6219853980076566E-6</v>
      </c>
    </row>
    <row r="174" spans="2:11">
      <c r="B174" s="73" t="s">
        <v>1628</v>
      </c>
      <c r="C174" s="69" t="s">
        <v>1629</v>
      </c>
      <c r="D174" s="74" t="s">
        <v>651</v>
      </c>
      <c r="E174" s="74" t="s">
        <v>111</v>
      </c>
      <c r="F174" s="92">
        <v>45007</v>
      </c>
      <c r="G174" s="76">
        <v>18831.404119999999</v>
      </c>
      <c r="H174" s="78">
        <v>1.1299630000000001</v>
      </c>
      <c r="I174" s="76">
        <v>0.21278798399999999</v>
      </c>
      <c r="J174" s="79">
        <f t="shared" si="2"/>
        <v>-1.4455738255495358E-3</v>
      </c>
      <c r="K174" s="79">
        <f>I174/'סכום נכסי הקרן'!$C$42</f>
        <v>6.2966814932864952E-6</v>
      </c>
    </row>
    <row r="175" spans="2:11">
      <c r="B175" s="73" t="s">
        <v>1630</v>
      </c>
      <c r="C175" s="69" t="s">
        <v>1631</v>
      </c>
      <c r="D175" s="74" t="s">
        <v>651</v>
      </c>
      <c r="E175" s="74" t="s">
        <v>111</v>
      </c>
      <c r="F175" s="92">
        <v>44984</v>
      </c>
      <c r="G175" s="76">
        <v>14154.79125</v>
      </c>
      <c r="H175" s="78">
        <v>1.304114</v>
      </c>
      <c r="I175" s="76">
        <v>0.184594597</v>
      </c>
      <c r="J175" s="79">
        <f t="shared" si="2"/>
        <v>-1.2540422290060554E-3</v>
      </c>
      <c r="K175" s="79">
        <f>I175/'סכום נכסי הקרן'!$C$42</f>
        <v>5.4624014046327861E-6</v>
      </c>
    </row>
    <row r="176" spans="2:11">
      <c r="B176" s="73" t="s">
        <v>1632</v>
      </c>
      <c r="C176" s="69" t="s">
        <v>1633</v>
      </c>
      <c r="D176" s="74" t="s">
        <v>651</v>
      </c>
      <c r="E176" s="74" t="s">
        <v>111</v>
      </c>
      <c r="F176" s="92">
        <v>44999</v>
      </c>
      <c r="G176" s="76">
        <v>18366.488537000001</v>
      </c>
      <c r="H176" s="78">
        <v>0.52618200000000004</v>
      </c>
      <c r="I176" s="76">
        <v>9.6641206999999993E-2</v>
      </c>
      <c r="J176" s="79">
        <f t="shared" si="2"/>
        <v>-6.5653142946602927E-4</v>
      </c>
      <c r="K176" s="79">
        <f>I176/'סכום נכסי הקרן'!$C$42</f>
        <v>2.8597427738484013E-6</v>
      </c>
    </row>
    <row r="177" spans="2:11">
      <c r="B177" s="73" t="s">
        <v>1634</v>
      </c>
      <c r="C177" s="69" t="s">
        <v>1635</v>
      </c>
      <c r="D177" s="74" t="s">
        <v>651</v>
      </c>
      <c r="E177" s="74" t="s">
        <v>111</v>
      </c>
      <c r="F177" s="92">
        <v>44984</v>
      </c>
      <c r="G177" s="76">
        <v>18062.909039999999</v>
      </c>
      <c r="H177" s="78">
        <v>1.288489</v>
      </c>
      <c r="I177" s="76">
        <v>0.23273850899999995</v>
      </c>
      <c r="J177" s="79">
        <f t="shared" si="2"/>
        <v>-1.5811075911496253E-3</v>
      </c>
      <c r="K177" s="79">
        <f>I177/'סכום נכסי הקרן'!$C$42</f>
        <v>6.8870442533794206E-6</v>
      </c>
    </row>
    <row r="178" spans="2:11">
      <c r="B178" s="73" t="s">
        <v>1636</v>
      </c>
      <c r="C178" s="69" t="s">
        <v>1637</v>
      </c>
      <c r="D178" s="74" t="s">
        <v>651</v>
      </c>
      <c r="E178" s="74" t="s">
        <v>111</v>
      </c>
      <c r="F178" s="92">
        <v>45005</v>
      </c>
      <c r="G178" s="76">
        <v>21302.472735000003</v>
      </c>
      <c r="H178" s="78">
        <v>1.668776</v>
      </c>
      <c r="I178" s="76">
        <v>0.35549048699999997</v>
      </c>
      <c r="J178" s="79">
        <f t="shared" si="2"/>
        <v>-2.415022378514839E-3</v>
      </c>
      <c r="K178" s="79">
        <f>I178/'סכום נכסי הקרן'!$C$42</f>
        <v>1.0519439718608844E-5</v>
      </c>
    </row>
    <row r="179" spans="2:11">
      <c r="B179" s="73" t="s">
        <v>1638</v>
      </c>
      <c r="C179" s="69" t="s">
        <v>1639</v>
      </c>
      <c r="D179" s="74" t="s">
        <v>651</v>
      </c>
      <c r="E179" s="74" t="s">
        <v>111</v>
      </c>
      <c r="F179" s="92">
        <v>44984</v>
      </c>
      <c r="G179" s="76">
        <v>44990.434543000003</v>
      </c>
      <c r="H179" s="78">
        <v>1.3698779999999999</v>
      </c>
      <c r="I179" s="76">
        <v>0.61631392900000004</v>
      </c>
      <c r="J179" s="79">
        <f t="shared" si="2"/>
        <v>-4.1869247846438315E-3</v>
      </c>
      <c r="K179" s="79">
        <f>I179/'סכום נכסי הקרן'!$C$42</f>
        <v>1.8237554761499066E-5</v>
      </c>
    </row>
    <row r="180" spans="2:11">
      <c r="B180" s="73" t="s">
        <v>1640</v>
      </c>
      <c r="C180" s="69" t="s">
        <v>1641</v>
      </c>
      <c r="D180" s="74" t="s">
        <v>651</v>
      </c>
      <c r="E180" s="74" t="s">
        <v>111</v>
      </c>
      <c r="F180" s="92">
        <v>44984</v>
      </c>
      <c r="G180" s="76">
        <v>23708.46185</v>
      </c>
      <c r="H180" s="78">
        <v>1.4917100000000001</v>
      </c>
      <c r="I180" s="76">
        <v>0.35366152699999998</v>
      </c>
      <c r="J180" s="79">
        <f t="shared" si="2"/>
        <v>-2.4025973503047069E-3</v>
      </c>
      <c r="K180" s="79">
        <f>I180/'סכום נכסי הקרן'!$C$42</f>
        <v>1.0465318342168899E-5</v>
      </c>
    </row>
    <row r="181" spans="2:11">
      <c r="B181" s="73" t="s">
        <v>1642</v>
      </c>
      <c r="C181" s="69" t="s">
        <v>1643</v>
      </c>
      <c r="D181" s="74" t="s">
        <v>651</v>
      </c>
      <c r="E181" s="74" t="s">
        <v>111</v>
      </c>
      <c r="F181" s="92">
        <v>44979</v>
      </c>
      <c r="G181" s="76">
        <v>34549.727157000001</v>
      </c>
      <c r="H181" s="78">
        <v>1.0284199999999999</v>
      </c>
      <c r="I181" s="76">
        <v>0.35531643499999993</v>
      </c>
      <c r="J181" s="79">
        <f t="shared" si="2"/>
        <v>-2.4138399573519756E-3</v>
      </c>
      <c r="K181" s="79">
        <f>I181/'סכום נכסי הקרן'!$C$42</f>
        <v>1.0514289286772102E-5</v>
      </c>
    </row>
    <row r="182" spans="2:11">
      <c r="B182" s="73" t="s">
        <v>1644</v>
      </c>
      <c r="C182" s="69" t="s">
        <v>1645</v>
      </c>
      <c r="D182" s="74" t="s">
        <v>651</v>
      </c>
      <c r="E182" s="74" t="s">
        <v>111</v>
      </c>
      <c r="F182" s="92">
        <v>44957</v>
      </c>
      <c r="G182" s="76">
        <v>17879.94183</v>
      </c>
      <c r="H182" s="78">
        <v>3.9673579999999999</v>
      </c>
      <c r="I182" s="76">
        <v>0.70936134400000017</v>
      </c>
      <c r="J182" s="79">
        <f t="shared" si="2"/>
        <v>-4.8190418108526303E-3</v>
      </c>
      <c r="K182" s="79">
        <f>I182/'סכום נכסי הקרן'!$C$42</f>
        <v>2.0990952415892227E-5</v>
      </c>
    </row>
    <row r="183" spans="2:11">
      <c r="B183" s="73" t="s">
        <v>1646</v>
      </c>
      <c r="C183" s="69" t="s">
        <v>1647</v>
      </c>
      <c r="D183" s="74" t="s">
        <v>651</v>
      </c>
      <c r="E183" s="74" t="s">
        <v>111</v>
      </c>
      <c r="F183" s="92">
        <v>45014</v>
      </c>
      <c r="G183" s="76">
        <v>23526.239249999999</v>
      </c>
      <c r="H183" s="78">
        <v>1.326049</v>
      </c>
      <c r="I183" s="76">
        <v>0.31196943199999999</v>
      </c>
      <c r="J183" s="79">
        <f t="shared" si="2"/>
        <v>-2.1193623662074629E-3</v>
      </c>
      <c r="K183" s="79">
        <f>I183/'סכום נכסי הקרן'!$C$42</f>
        <v>9.2315934011833106E-6</v>
      </c>
    </row>
    <row r="184" spans="2:11">
      <c r="B184" s="73" t="s">
        <v>1648</v>
      </c>
      <c r="C184" s="69" t="s">
        <v>1649</v>
      </c>
      <c r="D184" s="74" t="s">
        <v>651</v>
      </c>
      <c r="E184" s="74" t="s">
        <v>111</v>
      </c>
      <c r="F184" s="92">
        <v>45014</v>
      </c>
      <c r="G184" s="76">
        <v>23526.239249999999</v>
      </c>
      <c r="H184" s="78">
        <v>0.95435700000000001</v>
      </c>
      <c r="I184" s="76">
        <v>0.224524275</v>
      </c>
      <c r="J184" s="79">
        <f t="shared" si="2"/>
        <v>-1.5253042443434494E-3</v>
      </c>
      <c r="K184" s="79">
        <f>I184/'סכום נכסי הקרן'!$C$42</f>
        <v>6.6439740656881623E-6</v>
      </c>
    </row>
    <row r="185" spans="2:11">
      <c r="B185" s="73" t="s">
        <v>1650</v>
      </c>
      <c r="C185" s="69" t="s">
        <v>1651</v>
      </c>
      <c r="D185" s="74" t="s">
        <v>651</v>
      </c>
      <c r="E185" s="74" t="s">
        <v>111</v>
      </c>
      <c r="F185" s="92">
        <v>45014</v>
      </c>
      <c r="G185" s="76">
        <v>23526.239249999999</v>
      </c>
      <c r="H185" s="78">
        <v>0.83665299999999998</v>
      </c>
      <c r="I185" s="76">
        <v>0.19683294799999998</v>
      </c>
      <c r="J185" s="79">
        <f t="shared" si="2"/>
        <v>-1.3371833892394638E-3</v>
      </c>
      <c r="K185" s="79">
        <f>I185/'סכום נכסי הקרן'!$C$42</f>
        <v>5.8245506049844573E-6</v>
      </c>
    </row>
    <row r="186" spans="2:11">
      <c r="B186" s="73" t="s">
        <v>1652</v>
      </c>
      <c r="C186" s="69" t="s">
        <v>1653</v>
      </c>
      <c r="D186" s="74" t="s">
        <v>651</v>
      </c>
      <c r="E186" s="74" t="s">
        <v>111</v>
      </c>
      <c r="F186" s="92">
        <v>45015</v>
      </c>
      <c r="G186" s="76">
        <v>23526.239249999999</v>
      </c>
      <c r="H186" s="78">
        <v>0.54006500000000002</v>
      </c>
      <c r="I186" s="76">
        <v>0.12705687500000001</v>
      </c>
      <c r="J186" s="79">
        <f t="shared" si="2"/>
        <v>-8.6316007794932253E-4</v>
      </c>
      <c r="K186" s="79">
        <f>I186/'סכום נכסי הקרן'!$C$42</f>
        <v>3.7597831342173703E-6</v>
      </c>
    </row>
    <row r="187" spans="2:11">
      <c r="B187" s="73" t="s">
        <v>1654</v>
      </c>
      <c r="C187" s="69" t="s">
        <v>1655</v>
      </c>
      <c r="D187" s="74" t="s">
        <v>651</v>
      </c>
      <c r="E187" s="74" t="s">
        <v>111</v>
      </c>
      <c r="F187" s="92">
        <v>44998</v>
      </c>
      <c r="G187" s="76">
        <v>11225.6595</v>
      </c>
      <c r="H187" s="78">
        <v>1.4385E-2</v>
      </c>
      <c r="I187" s="76">
        <v>1.6147560000000002E-3</v>
      </c>
      <c r="J187" s="79">
        <f t="shared" si="2"/>
        <v>-1.0969834688828419E-5</v>
      </c>
      <c r="K187" s="79">
        <f>I187/'סכום נכסי הקרן'!$C$42</f>
        <v>4.7782793136351766E-8</v>
      </c>
    </row>
    <row r="188" spans="2:11">
      <c r="B188" s="73" t="s">
        <v>1656</v>
      </c>
      <c r="C188" s="69" t="s">
        <v>1657</v>
      </c>
      <c r="D188" s="74" t="s">
        <v>651</v>
      </c>
      <c r="E188" s="74" t="s">
        <v>111</v>
      </c>
      <c r="F188" s="92">
        <v>44986</v>
      </c>
      <c r="G188" s="76">
        <v>16468.367474999999</v>
      </c>
      <c r="H188" s="78">
        <v>-0.58312600000000003</v>
      </c>
      <c r="I188" s="76">
        <v>-9.6031310000000022E-2</v>
      </c>
      <c r="J188" s="79">
        <f t="shared" si="2"/>
        <v>6.5238809804802429E-4</v>
      </c>
      <c r="K188" s="79">
        <f>I188/'סכום נכסי הקרן'!$C$42</f>
        <v>-2.8416951046120091E-6</v>
      </c>
    </row>
    <row r="189" spans="2:11">
      <c r="B189" s="73" t="s">
        <v>1658</v>
      </c>
      <c r="C189" s="69" t="s">
        <v>1659</v>
      </c>
      <c r="D189" s="74" t="s">
        <v>651</v>
      </c>
      <c r="E189" s="74" t="s">
        <v>111</v>
      </c>
      <c r="F189" s="92">
        <v>44984</v>
      </c>
      <c r="G189" s="76">
        <v>18820.991399999999</v>
      </c>
      <c r="H189" s="78">
        <v>-1.1100969999999999</v>
      </c>
      <c r="I189" s="76">
        <v>-0.208931227</v>
      </c>
      <c r="J189" s="79">
        <f t="shared" si="2"/>
        <v>1.4193729712254262E-3</v>
      </c>
      <c r="K189" s="79">
        <f>I189/'סכום נכסי הקרן'!$C$42</f>
        <v>-6.1825548872183484E-6</v>
      </c>
    </row>
    <row r="190" spans="2:11">
      <c r="B190" s="73" t="s">
        <v>1660</v>
      </c>
      <c r="C190" s="69" t="s">
        <v>1661</v>
      </c>
      <c r="D190" s="74" t="s">
        <v>651</v>
      </c>
      <c r="E190" s="74" t="s">
        <v>111</v>
      </c>
      <c r="F190" s="92">
        <v>44984</v>
      </c>
      <c r="G190" s="76">
        <v>18820.991399999999</v>
      </c>
      <c r="H190" s="78">
        <v>-1.350622</v>
      </c>
      <c r="I190" s="76">
        <v>-0.25420052700000001</v>
      </c>
      <c r="J190" s="79">
        <f t="shared" si="2"/>
        <v>1.7269096749001488E-3</v>
      </c>
      <c r="K190" s="79">
        <f>I190/'סכום נכסי הקרן'!$C$42</f>
        <v>-7.5221341161095553E-6</v>
      </c>
    </row>
    <row r="191" spans="2:11">
      <c r="B191" s="73" t="s">
        <v>1662</v>
      </c>
      <c r="C191" s="69" t="s">
        <v>1663</v>
      </c>
      <c r="D191" s="74" t="s">
        <v>651</v>
      </c>
      <c r="E191" s="74" t="s">
        <v>111</v>
      </c>
      <c r="F191" s="92">
        <v>45001</v>
      </c>
      <c r="G191" s="76">
        <v>4490.2637999999997</v>
      </c>
      <c r="H191" s="78">
        <v>-1.4662980000000001</v>
      </c>
      <c r="I191" s="76">
        <v>-6.5840641000000005E-2</v>
      </c>
      <c r="J191" s="79">
        <f t="shared" si="2"/>
        <v>4.4728797885036414E-4</v>
      </c>
      <c r="K191" s="79">
        <f>I191/'סכום נכסי הקרן'!$C$42</f>
        <v>-1.948312766057411E-6</v>
      </c>
    </row>
    <row r="192" spans="2:11">
      <c r="B192" s="73" t="s">
        <v>1664</v>
      </c>
      <c r="C192" s="69" t="s">
        <v>1665</v>
      </c>
      <c r="D192" s="74" t="s">
        <v>651</v>
      </c>
      <c r="E192" s="74" t="s">
        <v>111</v>
      </c>
      <c r="F192" s="92">
        <v>44984</v>
      </c>
      <c r="G192" s="76">
        <v>23526.239249999999</v>
      </c>
      <c r="H192" s="78">
        <v>-1.587091</v>
      </c>
      <c r="I192" s="76">
        <v>-0.37338278200000002</v>
      </c>
      <c r="J192" s="79">
        <f t="shared" si="2"/>
        <v>2.5365735716076357E-3</v>
      </c>
      <c r="K192" s="79">
        <f>I192/'סכום נכסי הקרן'!$C$42</f>
        <v>-1.1048896695836105E-5</v>
      </c>
    </row>
    <row r="193" spans="2:11">
      <c r="B193" s="73" t="s">
        <v>1666</v>
      </c>
      <c r="C193" s="69" t="s">
        <v>1667</v>
      </c>
      <c r="D193" s="74" t="s">
        <v>651</v>
      </c>
      <c r="E193" s="74" t="s">
        <v>111</v>
      </c>
      <c r="F193" s="92">
        <v>45014</v>
      </c>
      <c r="G193" s="76">
        <v>7998.9213449999988</v>
      </c>
      <c r="H193" s="78">
        <v>1.3773169999999999</v>
      </c>
      <c r="I193" s="76">
        <v>0.110170482</v>
      </c>
      <c r="J193" s="79">
        <f t="shared" si="2"/>
        <v>-7.4844247374126289E-4</v>
      </c>
      <c r="K193" s="79">
        <f>I193/'סכום נכסי הקרן'!$C$42</f>
        <v>3.2600921446572516E-6</v>
      </c>
    </row>
    <row r="194" spans="2:11">
      <c r="B194" s="73" t="s">
        <v>1666</v>
      </c>
      <c r="C194" s="69" t="s">
        <v>1668</v>
      </c>
      <c r="D194" s="74" t="s">
        <v>651</v>
      </c>
      <c r="E194" s="74" t="s">
        <v>111</v>
      </c>
      <c r="F194" s="92">
        <v>45014</v>
      </c>
      <c r="G194" s="76">
        <v>39994.606724999998</v>
      </c>
      <c r="H194" s="78">
        <v>1.3219920000000001</v>
      </c>
      <c r="I194" s="76">
        <v>0.52872538199999997</v>
      </c>
      <c r="J194" s="79">
        <f t="shared" si="2"/>
        <v>-3.5918925437203241E-3</v>
      </c>
      <c r="K194" s="79">
        <f>I194/'סכום נכסי הקרן'!$C$42</f>
        <v>1.5645692323821407E-5</v>
      </c>
    </row>
    <row r="195" spans="2:11">
      <c r="B195" s="73" t="s">
        <v>1666</v>
      </c>
      <c r="C195" s="69" t="s">
        <v>1669</v>
      </c>
      <c r="D195" s="74" t="s">
        <v>651</v>
      </c>
      <c r="E195" s="74" t="s">
        <v>111</v>
      </c>
      <c r="F195" s="92">
        <v>45014</v>
      </c>
      <c r="G195" s="76">
        <v>11225.6595</v>
      </c>
      <c r="H195" s="78">
        <v>1.3773169999999999</v>
      </c>
      <c r="I195" s="76">
        <v>0.154612887</v>
      </c>
      <c r="J195" s="79">
        <f t="shared" si="2"/>
        <v>-1.0503616714553209E-3</v>
      </c>
      <c r="K195" s="79">
        <f>I195/'סכום נכסי הקרן'!$C$42</f>
        <v>4.5752024428056808E-6</v>
      </c>
    </row>
    <row r="196" spans="2:11">
      <c r="B196" s="73" t="s">
        <v>1670</v>
      </c>
      <c r="C196" s="69" t="s">
        <v>1671</v>
      </c>
      <c r="D196" s="74" t="s">
        <v>651</v>
      </c>
      <c r="E196" s="74" t="s">
        <v>111</v>
      </c>
      <c r="F196" s="92">
        <v>44959</v>
      </c>
      <c r="G196" s="76">
        <v>152865</v>
      </c>
      <c r="H196" s="78">
        <v>-6.3529910000000003</v>
      </c>
      <c r="I196" s="76">
        <v>-9.7114999999999991</v>
      </c>
      <c r="J196" s="79">
        <f t="shared" si="2"/>
        <v>6.5975013921953013E-2</v>
      </c>
      <c r="K196" s="79">
        <f>I196/'סכום נכסי הקרן'!$C$42</f>
        <v>-2.873762943402471E-4</v>
      </c>
    </row>
    <row r="197" spans="2:11">
      <c r="B197" s="73" t="s">
        <v>1672</v>
      </c>
      <c r="C197" s="69" t="s">
        <v>1673</v>
      </c>
      <c r="D197" s="74" t="s">
        <v>651</v>
      </c>
      <c r="E197" s="74" t="s">
        <v>111</v>
      </c>
      <c r="F197" s="92">
        <v>44959</v>
      </c>
      <c r="G197" s="76">
        <v>323541.5</v>
      </c>
      <c r="H197" s="78">
        <v>-6.0813100000000002</v>
      </c>
      <c r="I197" s="76">
        <v>-19.675560000000001</v>
      </c>
      <c r="J197" s="79">
        <f t="shared" si="2"/>
        <v>0.13366579260899161</v>
      </c>
      <c r="K197" s="79">
        <f>I197/'סכום נכסי הקרן'!$C$42</f>
        <v>-5.822261774050552E-4</v>
      </c>
    </row>
    <row r="198" spans="2:11">
      <c r="B198" s="73" t="s">
        <v>1674</v>
      </c>
      <c r="C198" s="69" t="s">
        <v>1675</v>
      </c>
      <c r="D198" s="74" t="s">
        <v>651</v>
      </c>
      <c r="E198" s="74" t="s">
        <v>111</v>
      </c>
      <c r="F198" s="92">
        <v>44963</v>
      </c>
      <c r="G198" s="76">
        <v>137984</v>
      </c>
      <c r="H198" s="78">
        <v>-4.7313020000000003</v>
      </c>
      <c r="I198" s="76">
        <v>-6.5284399999999998</v>
      </c>
      <c r="J198" s="79">
        <f t="shared" si="2"/>
        <v>4.435091591295217E-2</v>
      </c>
      <c r="K198" s="79">
        <f>I198/'סכום נכסי הקרן'!$C$42</f>
        <v>-1.931852849737572E-4</v>
      </c>
    </row>
    <row r="199" spans="2:11">
      <c r="B199" s="73" t="s">
        <v>1676</v>
      </c>
      <c r="C199" s="69" t="s">
        <v>1677</v>
      </c>
      <c r="D199" s="74" t="s">
        <v>651</v>
      </c>
      <c r="E199" s="74" t="s">
        <v>111</v>
      </c>
      <c r="F199" s="92">
        <v>44929</v>
      </c>
      <c r="G199" s="76">
        <v>2031413.1</v>
      </c>
      <c r="H199" s="78">
        <v>2.9906259999999998</v>
      </c>
      <c r="I199" s="76">
        <v>60.751959999999997</v>
      </c>
      <c r="J199" s="79">
        <f t="shared" si="2"/>
        <v>-0.41271805661184502</v>
      </c>
      <c r="K199" s="79">
        <f>I199/'סכום נכסי הקרן'!$C$42</f>
        <v>1.7977318785673603E-3</v>
      </c>
    </row>
    <row r="200" spans="2:11">
      <c r="B200" s="73" t="s">
        <v>1678</v>
      </c>
      <c r="C200" s="69" t="s">
        <v>1679</v>
      </c>
      <c r="D200" s="74" t="s">
        <v>651</v>
      </c>
      <c r="E200" s="74" t="s">
        <v>111</v>
      </c>
      <c r="F200" s="92">
        <v>44980</v>
      </c>
      <c r="G200" s="76">
        <v>234975</v>
      </c>
      <c r="H200" s="78">
        <v>0.116489</v>
      </c>
      <c r="I200" s="76">
        <v>0.27372000000000002</v>
      </c>
      <c r="J200" s="79">
        <f t="shared" si="2"/>
        <v>-1.8595150914603286E-3</v>
      </c>
      <c r="K200" s="79">
        <f>I200/'סכום נכסי הקרן'!$C$42</f>
        <v>8.0997414700934417E-6</v>
      </c>
    </row>
    <row r="201" spans="2:11">
      <c r="B201" s="73" t="s">
        <v>1680</v>
      </c>
      <c r="C201" s="69" t="s">
        <v>1681</v>
      </c>
      <c r="D201" s="74" t="s">
        <v>651</v>
      </c>
      <c r="E201" s="74" t="s">
        <v>111</v>
      </c>
      <c r="F201" s="92">
        <v>44978</v>
      </c>
      <c r="G201" s="76">
        <v>126525</v>
      </c>
      <c r="H201" s="78">
        <v>-0.64146199999999998</v>
      </c>
      <c r="I201" s="76">
        <v>-0.81161000000000005</v>
      </c>
      <c r="J201" s="79">
        <f t="shared" si="2"/>
        <v>5.5136674096891618E-3</v>
      </c>
      <c r="K201" s="79">
        <f>I201/'סכום נכסי הקרן'!$C$42</f>
        <v>-2.4016627117282398E-5</v>
      </c>
    </row>
    <row r="202" spans="2:11">
      <c r="B202" s="75"/>
      <c r="C202" s="69"/>
      <c r="D202" s="69"/>
      <c r="E202" s="69"/>
      <c r="F202" s="69"/>
      <c r="G202" s="76"/>
      <c r="H202" s="78"/>
      <c r="I202" s="69"/>
      <c r="J202" s="79"/>
      <c r="K202" s="69"/>
    </row>
    <row r="203" spans="2:11">
      <c r="B203" s="71" t="s">
        <v>171</v>
      </c>
      <c r="C203" s="72"/>
      <c r="D203" s="72"/>
      <c r="E203" s="72"/>
      <c r="F203" s="72"/>
      <c r="G203" s="80"/>
      <c r="H203" s="82"/>
      <c r="I203" s="80">
        <v>-26.317176766999996</v>
      </c>
      <c r="J203" s="83">
        <f t="shared" si="2"/>
        <v>0.17878557417384786</v>
      </c>
      <c r="K203" s="83">
        <f>I203/'סכום נכסי הקרן'!$C$42</f>
        <v>-7.7876051452378152E-4</v>
      </c>
    </row>
    <row r="204" spans="2:11">
      <c r="B204" s="73" t="s">
        <v>1682</v>
      </c>
      <c r="C204" s="69" t="s">
        <v>1683</v>
      </c>
      <c r="D204" s="74" t="s">
        <v>651</v>
      </c>
      <c r="E204" s="74" t="s">
        <v>115</v>
      </c>
      <c r="F204" s="92">
        <v>44971</v>
      </c>
      <c r="G204" s="76">
        <v>14329.223456</v>
      </c>
      <c r="H204" s="78">
        <v>-4.337917</v>
      </c>
      <c r="I204" s="76">
        <v>-0.62158981300000005</v>
      </c>
      <c r="J204" s="79">
        <f t="shared" ref="J204:J267" si="3">IFERROR(I204/$I$11,0)</f>
        <v>4.2227664692806649E-3</v>
      </c>
      <c r="K204" s="79">
        <f>I204/'סכום נכסי הקרן'!$C$42</f>
        <v>-1.8393675236532688E-5</v>
      </c>
    </row>
    <row r="205" spans="2:11">
      <c r="B205" s="73" t="s">
        <v>1684</v>
      </c>
      <c r="C205" s="69" t="s">
        <v>1685</v>
      </c>
      <c r="D205" s="74" t="s">
        <v>651</v>
      </c>
      <c r="E205" s="74" t="s">
        <v>115</v>
      </c>
      <c r="F205" s="92">
        <v>44971</v>
      </c>
      <c r="G205" s="76">
        <v>8062.5998769999997</v>
      </c>
      <c r="H205" s="78">
        <v>-4.4007630000000004</v>
      </c>
      <c r="I205" s="76">
        <v>-0.35481592000000006</v>
      </c>
      <c r="J205" s="79">
        <f t="shared" si="3"/>
        <v>2.4104397118602247E-3</v>
      </c>
      <c r="K205" s="79">
        <f>I205/'סכום נכסי הקרן'!$C$42</f>
        <v>-1.0499478377441755E-5</v>
      </c>
    </row>
    <row r="206" spans="2:11">
      <c r="B206" s="73" t="s">
        <v>1686</v>
      </c>
      <c r="C206" s="69" t="s">
        <v>1687</v>
      </c>
      <c r="D206" s="74" t="s">
        <v>651</v>
      </c>
      <c r="E206" s="74" t="s">
        <v>113</v>
      </c>
      <c r="F206" s="92">
        <v>44896</v>
      </c>
      <c r="G206" s="76">
        <v>7677.1682970000002</v>
      </c>
      <c r="H206" s="78">
        <v>3.154093</v>
      </c>
      <c r="I206" s="76">
        <v>0.24214502899999998</v>
      </c>
      <c r="J206" s="79">
        <f t="shared" si="3"/>
        <v>-1.6450107253675249E-3</v>
      </c>
      <c r="K206" s="79">
        <f>I206/'סכום נכסי הקרן'!$C$42</f>
        <v>7.1653957809742755E-6</v>
      </c>
    </row>
    <row r="207" spans="2:11">
      <c r="B207" s="73" t="s">
        <v>1688</v>
      </c>
      <c r="C207" s="69" t="s">
        <v>1689</v>
      </c>
      <c r="D207" s="74" t="s">
        <v>651</v>
      </c>
      <c r="E207" s="74" t="s">
        <v>111</v>
      </c>
      <c r="F207" s="92">
        <v>44971</v>
      </c>
      <c r="G207" s="76">
        <v>24663.476569999995</v>
      </c>
      <c r="H207" s="78">
        <v>-1.5438719999999999</v>
      </c>
      <c r="I207" s="76">
        <v>-0.38077247599999992</v>
      </c>
      <c r="J207" s="79">
        <f t="shared" si="3"/>
        <v>2.5867754111307747E-3</v>
      </c>
      <c r="K207" s="79">
        <f>I207/'סכום נכסי הקרן'!$C$42</f>
        <v>-1.1267567640389297E-5</v>
      </c>
    </row>
    <row r="208" spans="2:11">
      <c r="B208" s="73" t="s">
        <v>1690</v>
      </c>
      <c r="C208" s="69" t="s">
        <v>1691</v>
      </c>
      <c r="D208" s="74" t="s">
        <v>651</v>
      </c>
      <c r="E208" s="74" t="s">
        <v>111</v>
      </c>
      <c r="F208" s="92">
        <v>44971</v>
      </c>
      <c r="G208" s="76">
        <v>54612.764014999993</v>
      </c>
      <c r="H208" s="78">
        <v>-1.389672</v>
      </c>
      <c r="I208" s="76">
        <v>-0.75893812299999996</v>
      </c>
      <c r="J208" s="79">
        <f t="shared" si="3"/>
        <v>5.1558413459121552E-3</v>
      </c>
      <c r="K208" s="79">
        <f>I208/'סכום נכסי הקרן'!$C$42</f>
        <v>-2.2457995718610173E-5</v>
      </c>
    </row>
    <row r="209" spans="2:11">
      <c r="B209" s="73" t="s">
        <v>1692</v>
      </c>
      <c r="C209" s="69" t="s">
        <v>1693</v>
      </c>
      <c r="D209" s="74" t="s">
        <v>651</v>
      </c>
      <c r="E209" s="74" t="s">
        <v>111</v>
      </c>
      <c r="F209" s="92">
        <v>44971</v>
      </c>
      <c r="G209" s="76">
        <v>31710.637170000002</v>
      </c>
      <c r="H209" s="78">
        <v>-1.3416809999999999</v>
      </c>
      <c r="I209" s="76">
        <v>-0.42545569899999991</v>
      </c>
      <c r="J209" s="79">
        <f t="shared" si="3"/>
        <v>2.8903306044070686E-3</v>
      </c>
      <c r="K209" s="79">
        <f>I209/'סכום נכסי הקרן'!$C$42</f>
        <v>-1.2589804065752928E-5</v>
      </c>
    </row>
    <row r="210" spans="2:11">
      <c r="B210" s="73" t="s">
        <v>1694</v>
      </c>
      <c r="C210" s="69" t="s">
        <v>1695</v>
      </c>
      <c r="D210" s="74" t="s">
        <v>651</v>
      </c>
      <c r="E210" s="74" t="s">
        <v>111</v>
      </c>
      <c r="F210" s="92">
        <v>44971</v>
      </c>
      <c r="G210" s="76">
        <v>62635.555219000002</v>
      </c>
      <c r="H210" s="78">
        <v>-1.2307410000000001</v>
      </c>
      <c r="I210" s="76">
        <v>-0.77088168099999999</v>
      </c>
      <c r="J210" s="79">
        <f t="shared" si="3"/>
        <v>5.2369798317616787E-3</v>
      </c>
      <c r="K210" s="79">
        <f>I210/'סכום נכסי הקרן'!$C$42</f>
        <v>-2.2811421599192761E-5</v>
      </c>
    </row>
    <row r="211" spans="2:11">
      <c r="B211" s="73" t="s">
        <v>1696</v>
      </c>
      <c r="C211" s="69" t="s">
        <v>1697</v>
      </c>
      <c r="D211" s="74" t="s">
        <v>651</v>
      </c>
      <c r="E211" s="74" t="s">
        <v>111</v>
      </c>
      <c r="F211" s="92">
        <v>44987</v>
      </c>
      <c r="G211" s="76">
        <v>5496.510443000001</v>
      </c>
      <c r="H211" s="78">
        <v>1.8158749999999999</v>
      </c>
      <c r="I211" s="76">
        <v>9.9809755999999999E-2</v>
      </c>
      <c r="J211" s="79">
        <f t="shared" si="3"/>
        <v>-6.7805694708816702E-4</v>
      </c>
      <c r="K211" s="79">
        <f>I211/'סכום נכסי הקרן'!$C$42</f>
        <v>2.9535043832862324E-6</v>
      </c>
    </row>
    <row r="212" spans="2:11">
      <c r="B212" s="73" t="s">
        <v>1698</v>
      </c>
      <c r="C212" s="69" t="s">
        <v>1699</v>
      </c>
      <c r="D212" s="74" t="s">
        <v>651</v>
      </c>
      <c r="E212" s="74" t="s">
        <v>111</v>
      </c>
      <c r="F212" s="92">
        <v>44987</v>
      </c>
      <c r="G212" s="76">
        <v>24628.594869</v>
      </c>
      <c r="H212" s="78">
        <v>1.8305560000000001</v>
      </c>
      <c r="I212" s="76">
        <v>0.45084011400000001</v>
      </c>
      <c r="J212" s="79">
        <f t="shared" si="3"/>
        <v>-3.0627794674071862E-3</v>
      </c>
      <c r="K212" s="79">
        <f>I212/'סכום נכסי הקרן'!$C$42</f>
        <v>1.3340962910081303E-5</v>
      </c>
    </row>
    <row r="213" spans="2:11">
      <c r="B213" s="73" t="s">
        <v>1700</v>
      </c>
      <c r="C213" s="69" t="s">
        <v>1701</v>
      </c>
      <c r="D213" s="74" t="s">
        <v>651</v>
      </c>
      <c r="E213" s="74" t="s">
        <v>111</v>
      </c>
      <c r="F213" s="92">
        <v>44987</v>
      </c>
      <c r="G213" s="76">
        <v>7681.0210029999989</v>
      </c>
      <c r="H213" s="78">
        <v>1.8305560000000001</v>
      </c>
      <c r="I213" s="76">
        <v>0.14060535699999999</v>
      </c>
      <c r="J213" s="79">
        <f t="shared" si="3"/>
        <v>-9.5520160485776384E-4</v>
      </c>
      <c r="K213" s="79">
        <f>I213/'סכום נכסי הקרן'!$C$42</f>
        <v>4.1607008658855508E-6</v>
      </c>
    </row>
    <row r="214" spans="2:11">
      <c r="B214" s="73" t="s">
        <v>1702</v>
      </c>
      <c r="C214" s="69" t="s">
        <v>1703</v>
      </c>
      <c r="D214" s="74" t="s">
        <v>651</v>
      </c>
      <c r="E214" s="74" t="s">
        <v>111</v>
      </c>
      <c r="F214" s="92">
        <v>44970</v>
      </c>
      <c r="G214" s="76">
        <v>50179.959897000001</v>
      </c>
      <c r="H214" s="78">
        <v>1.651397</v>
      </c>
      <c r="I214" s="76">
        <v>0.82867039900000006</v>
      </c>
      <c r="J214" s="79">
        <f t="shared" si="3"/>
        <v>-5.6295671225593752E-3</v>
      </c>
      <c r="K214" s="79">
        <f>I214/'סכום נכסי הקרן'!$C$42</f>
        <v>2.4521467177477636E-5</v>
      </c>
    </row>
    <row r="215" spans="2:11">
      <c r="B215" s="73" t="s">
        <v>1704</v>
      </c>
      <c r="C215" s="69" t="s">
        <v>1705</v>
      </c>
      <c r="D215" s="74" t="s">
        <v>651</v>
      </c>
      <c r="E215" s="74" t="s">
        <v>111</v>
      </c>
      <c r="F215" s="92">
        <v>44970</v>
      </c>
      <c r="G215" s="76">
        <v>10607.598558</v>
      </c>
      <c r="H215" s="78">
        <v>1.6499220000000001</v>
      </c>
      <c r="I215" s="76">
        <v>0.17501707499999999</v>
      </c>
      <c r="J215" s="79">
        <f t="shared" si="3"/>
        <v>-1.1889773937810324E-3</v>
      </c>
      <c r="K215" s="79">
        <f>I215/'סכום נכסי הקרן'!$C$42</f>
        <v>5.1789896987869135E-6</v>
      </c>
    </row>
    <row r="216" spans="2:11">
      <c r="B216" s="73" t="s">
        <v>1706</v>
      </c>
      <c r="C216" s="69" t="s">
        <v>1707</v>
      </c>
      <c r="D216" s="74" t="s">
        <v>651</v>
      </c>
      <c r="E216" s="74" t="s">
        <v>111</v>
      </c>
      <c r="F216" s="92">
        <v>44970</v>
      </c>
      <c r="G216" s="76">
        <v>14138.152523999999</v>
      </c>
      <c r="H216" s="78">
        <v>1.613038</v>
      </c>
      <c r="I216" s="76">
        <v>0.22805376100000002</v>
      </c>
      <c r="J216" s="79">
        <f t="shared" si="3"/>
        <v>-1.549281785195773E-3</v>
      </c>
      <c r="K216" s="79">
        <f>I216/'סכום נכסי הקרן'!$C$42</f>
        <v>6.7484162844603182E-6</v>
      </c>
    </row>
    <row r="217" spans="2:11">
      <c r="B217" s="73" t="s">
        <v>1708</v>
      </c>
      <c r="C217" s="69" t="s">
        <v>1709</v>
      </c>
      <c r="D217" s="74" t="s">
        <v>651</v>
      </c>
      <c r="E217" s="74" t="s">
        <v>113</v>
      </c>
      <c r="F217" s="92">
        <v>44845</v>
      </c>
      <c r="G217" s="76">
        <v>7878.9375250000003</v>
      </c>
      <c r="H217" s="78">
        <v>-10.597344</v>
      </c>
      <c r="I217" s="76">
        <v>-0.83495810899999989</v>
      </c>
      <c r="J217" s="79">
        <f t="shared" si="3"/>
        <v>5.6722826407375341E-3</v>
      </c>
      <c r="K217" s="79">
        <f>I217/'סכום נכסי הקרן'!$C$42</f>
        <v>-2.470752893927407E-5</v>
      </c>
    </row>
    <row r="218" spans="2:11">
      <c r="B218" s="73" t="s">
        <v>1710</v>
      </c>
      <c r="C218" s="69" t="s">
        <v>1711</v>
      </c>
      <c r="D218" s="74" t="s">
        <v>651</v>
      </c>
      <c r="E218" s="74" t="s">
        <v>113</v>
      </c>
      <c r="F218" s="92">
        <v>44854</v>
      </c>
      <c r="G218" s="76">
        <v>11103.088159999999</v>
      </c>
      <c r="H218" s="78">
        <v>-9.6897590000000005</v>
      </c>
      <c r="I218" s="76">
        <v>-1.0758624450000001</v>
      </c>
      <c r="J218" s="79">
        <f t="shared" si="3"/>
        <v>7.3088647260445266E-3</v>
      </c>
      <c r="K218" s="79">
        <f>I218/'סכום נכסי הקרן'!$C$42</f>
        <v>-3.1836210952369659E-5</v>
      </c>
    </row>
    <row r="219" spans="2:11">
      <c r="B219" s="73" t="s">
        <v>1712</v>
      </c>
      <c r="C219" s="69" t="s">
        <v>1713</v>
      </c>
      <c r="D219" s="74" t="s">
        <v>651</v>
      </c>
      <c r="E219" s="74" t="s">
        <v>113</v>
      </c>
      <c r="F219" s="92">
        <v>44811</v>
      </c>
      <c r="G219" s="76">
        <v>14184.204906000001</v>
      </c>
      <c r="H219" s="78">
        <v>-8.4125829999999997</v>
      </c>
      <c r="I219" s="76">
        <v>-1.1932579780000001</v>
      </c>
      <c r="J219" s="79">
        <f t="shared" si="3"/>
        <v>8.1063905381281495E-3</v>
      </c>
      <c r="K219" s="79">
        <f>I219/'סכום נכסי הקרן'!$C$42</f>
        <v>-3.531010203465749E-5</v>
      </c>
    </row>
    <row r="220" spans="2:11">
      <c r="B220" s="73" t="s">
        <v>1714</v>
      </c>
      <c r="C220" s="69" t="s">
        <v>1715</v>
      </c>
      <c r="D220" s="74" t="s">
        <v>651</v>
      </c>
      <c r="E220" s="74" t="s">
        <v>113</v>
      </c>
      <c r="F220" s="92">
        <v>44811</v>
      </c>
      <c r="G220" s="76">
        <v>37368.466741999997</v>
      </c>
      <c r="H220" s="78">
        <v>-8.3640539999999994</v>
      </c>
      <c r="I220" s="76">
        <v>-3.1255188549999997</v>
      </c>
      <c r="J220" s="79">
        <f t="shared" si="3"/>
        <v>2.1233192603815235E-2</v>
      </c>
      <c r="K220" s="79">
        <f>I220/'סכום נכסי הקרן'!$C$42</f>
        <v>-9.248828980491913E-5</v>
      </c>
    </row>
    <row r="221" spans="2:11">
      <c r="B221" s="73" t="s">
        <v>1716</v>
      </c>
      <c r="C221" s="69" t="s">
        <v>1717</v>
      </c>
      <c r="D221" s="74" t="s">
        <v>651</v>
      </c>
      <c r="E221" s="74" t="s">
        <v>113</v>
      </c>
      <c r="F221" s="92">
        <v>44860</v>
      </c>
      <c r="G221" s="76">
        <v>8533.8828759999997</v>
      </c>
      <c r="H221" s="78">
        <v>-7.1247619999999996</v>
      </c>
      <c r="I221" s="76">
        <v>-0.60801881000000002</v>
      </c>
      <c r="J221" s="79">
        <f t="shared" si="3"/>
        <v>4.1305719461009437E-3</v>
      </c>
      <c r="K221" s="79">
        <f>I221/'סכום נכסי הקרן'!$C$42</f>
        <v>-1.7992091078305803E-5</v>
      </c>
    </row>
    <row r="222" spans="2:11">
      <c r="B222" s="73" t="s">
        <v>1718</v>
      </c>
      <c r="C222" s="69" t="s">
        <v>1719</v>
      </c>
      <c r="D222" s="74" t="s">
        <v>651</v>
      </c>
      <c r="E222" s="74" t="s">
        <v>113</v>
      </c>
      <c r="F222" s="92">
        <v>44861</v>
      </c>
      <c r="G222" s="76">
        <v>8631.6360229999991</v>
      </c>
      <c r="H222" s="78">
        <v>-6.7711819999999996</v>
      </c>
      <c r="I222" s="76">
        <v>-0.58446381599999997</v>
      </c>
      <c r="J222" s="79">
        <f t="shared" si="3"/>
        <v>3.9705512431115466E-3</v>
      </c>
      <c r="K222" s="79">
        <f>I222/'סכום נכסי הקרן'!$C$42</f>
        <v>-1.7295067252024922E-5</v>
      </c>
    </row>
    <row r="223" spans="2:11">
      <c r="B223" s="73" t="s">
        <v>1720</v>
      </c>
      <c r="C223" s="69" t="s">
        <v>1721</v>
      </c>
      <c r="D223" s="74" t="s">
        <v>651</v>
      </c>
      <c r="E223" s="74" t="s">
        <v>113</v>
      </c>
      <c r="F223" s="92">
        <v>44755</v>
      </c>
      <c r="G223" s="76">
        <v>14243.916619</v>
      </c>
      <c r="H223" s="78">
        <v>-5.8416990000000002</v>
      </c>
      <c r="I223" s="76">
        <v>-0.8320867019999999</v>
      </c>
      <c r="J223" s="79">
        <f t="shared" si="3"/>
        <v>5.6527757554159473E-3</v>
      </c>
      <c r="K223" s="79">
        <f>I223/'סכום נכסי הקרן'!$C$42</f>
        <v>-2.4622560159661998E-5</v>
      </c>
    </row>
    <row r="224" spans="2:11">
      <c r="B224" s="73" t="s">
        <v>1722</v>
      </c>
      <c r="C224" s="69" t="s">
        <v>1723</v>
      </c>
      <c r="D224" s="74" t="s">
        <v>651</v>
      </c>
      <c r="E224" s="74" t="s">
        <v>113</v>
      </c>
      <c r="F224" s="92">
        <v>44753</v>
      </c>
      <c r="G224" s="76">
        <v>19371.128979000001</v>
      </c>
      <c r="H224" s="78">
        <v>-5.7254940000000003</v>
      </c>
      <c r="I224" s="76">
        <v>-1.1090928849999999</v>
      </c>
      <c r="J224" s="79">
        <f t="shared" si="3"/>
        <v>7.5346155103345556E-3</v>
      </c>
      <c r="K224" s="79">
        <f>I224/'סכום נכסי הקרן'!$C$42</f>
        <v>-3.2819544186833534E-5</v>
      </c>
    </row>
    <row r="225" spans="2:11">
      <c r="B225" s="73" t="s">
        <v>1724</v>
      </c>
      <c r="C225" s="69" t="s">
        <v>1725</v>
      </c>
      <c r="D225" s="74" t="s">
        <v>651</v>
      </c>
      <c r="E225" s="74" t="s">
        <v>113</v>
      </c>
      <c r="F225" s="92">
        <v>44769</v>
      </c>
      <c r="G225" s="76">
        <v>54343.184759999996</v>
      </c>
      <c r="H225" s="78">
        <v>-5.2050650000000003</v>
      </c>
      <c r="I225" s="76">
        <v>-2.8285981589999998</v>
      </c>
      <c r="J225" s="79">
        <f t="shared" si="3"/>
        <v>1.9216063730591121E-2</v>
      </c>
      <c r="K225" s="79">
        <f>I225/'סכום נכסי הקרן'!$C$42</f>
        <v>-8.3702008660975656E-5</v>
      </c>
    </row>
    <row r="226" spans="2:11">
      <c r="B226" s="73" t="s">
        <v>1726</v>
      </c>
      <c r="C226" s="69" t="s">
        <v>1727</v>
      </c>
      <c r="D226" s="74" t="s">
        <v>651</v>
      </c>
      <c r="E226" s="74" t="s">
        <v>113</v>
      </c>
      <c r="F226" s="92">
        <v>44769</v>
      </c>
      <c r="G226" s="76">
        <v>60023.418474999999</v>
      </c>
      <c r="H226" s="78">
        <v>-5.154261</v>
      </c>
      <c r="I226" s="76">
        <v>-3.0937636849999999</v>
      </c>
      <c r="J226" s="79">
        <f t="shared" si="3"/>
        <v>2.1017464056953886E-2</v>
      </c>
      <c r="K226" s="79">
        <f>I226/'סכום נכסי הקרן'!$C$42</f>
        <v>-9.1548611785998826E-5</v>
      </c>
    </row>
    <row r="227" spans="2:11">
      <c r="B227" s="73" t="s">
        <v>1728</v>
      </c>
      <c r="C227" s="69" t="s">
        <v>1729</v>
      </c>
      <c r="D227" s="74" t="s">
        <v>651</v>
      </c>
      <c r="E227" s="74" t="s">
        <v>113</v>
      </c>
      <c r="F227" s="92">
        <v>44784</v>
      </c>
      <c r="G227" s="76">
        <v>24730.7827</v>
      </c>
      <c r="H227" s="78">
        <v>-3.5158399999999999</v>
      </c>
      <c r="I227" s="76">
        <v>-0.86949463100000002</v>
      </c>
      <c r="J227" s="79">
        <f t="shared" si="3"/>
        <v>5.906906284846667E-3</v>
      </c>
      <c r="K227" s="79">
        <f>I227/'סכום נכסי הקרן'!$C$42</f>
        <v>-2.5729510889720493E-5</v>
      </c>
    </row>
    <row r="228" spans="2:11">
      <c r="B228" s="73" t="s">
        <v>1730</v>
      </c>
      <c r="C228" s="69" t="s">
        <v>1731</v>
      </c>
      <c r="D228" s="74" t="s">
        <v>651</v>
      </c>
      <c r="E228" s="74" t="s">
        <v>113</v>
      </c>
      <c r="F228" s="92">
        <v>44880</v>
      </c>
      <c r="G228" s="76">
        <v>27267.264184</v>
      </c>
      <c r="H228" s="78">
        <v>-3.478154</v>
      </c>
      <c r="I228" s="76">
        <v>-0.94839750100000009</v>
      </c>
      <c r="J228" s="79">
        <f t="shared" si="3"/>
        <v>6.4429324339206574E-3</v>
      </c>
      <c r="K228" s="79">
        <f>I228/'סכום נכסי הקרן'!$C$42</f>
        <v>-2.8064352509800841E-5</v>
      </c>
    </row>
    <row r="229" spans="2:11">
      <c r="B229" s="73" t="s">
        <v>1732</v>
      </c>
      <c r="C229" s="69" t="s">
        <v>1733</v>
      </c>
      <c r="D229" s="74" t="s">
        <v>651</v>
      </c>
      <c r="E229" s="74" t="s">
        <v>113</v>
      </c>
      <c r="F229" s="92">
        <v>44880</v>
      </c>
      <c r="G229" s="76">
        <v>9920.5445670000008</v>
      </c>
      <c r="H229" s="78">
        <v>-3.4241670000000002</v>
      </c>
      <c r="I229" s="76">
        <v>-0.339696047</v>
      </c>
      <c r="J229" s="79">
        <f t="shared" si="3"/>
        <v>2.3077229501166046E-3</v>
      </c>
      <c r="K229" s="79">
        <f>I229/'סכום נכסי הקרן'!$C$42</f>
        <v>-1.0052061081078148E-5</v>
      </c>
    </row>
    <row r="230" spans="2:11">
      <c r="B230" s="73" t="s">
        <v>1734</v>
      </c>
      <c r="C230" s="69" t="s">
        <v>1735</v>
      </c>
      <c r="D230" s="74" t="s">
        <v>651</v>
      </c>
      <c r="E230" s="74" t="s">
        <v>113</v>
      </c>
      <c r="F230" s="92">
        <v>44880</v>
      </c>
      <c r="G230" s="76">
        <v>54084.918409999998</v>
      </c>
      <c r="H230" s="78">
        <v>-3.3898410000000001</v>
      </c>
      <c r="I230" s="76">
        <v>-1.83339293</v>
      </c>
      <c r="J230" s="79">
        <f t="shared" si="3"/>
        <v>1.2455143292092904E-2</v>
      </c>
      <c r="K230" s="79">
        <f>I230/'סכום נכסי הקרן'!$C$42</f>
        <v>-5.4252552776914806E-5</v>
      </c>
    </row>
    <row r="231" spans="2:11">
      <c r="B231" s="73" t="s">
        <v>1736</v>
      </c>
      <c r="C231" s="69" t="s">
        <v>1737</v>
      </c>
      <c r="D231" s="74" t="s">
        <v>651</v>
      </c>
      <c r="E231" s="74" t="s">
        <v>113</v>
      </c>
      <c r="F231" s="92">
        <v>44903</v>
      </c>
      <c r="G231" s="76">
        <v>17976.907577999998</v>
      </c>
      <c r="H231" s="78">
        <v>-2.5326499999999998</v>
      </c>
      <c r="I231" s="76">
        <v>-0.45529209999999998</v>
      </c>
      <c r="J231" s="79">
        <f t="shared" si="3"/>
        <v>3.093024006183929E-3</v>
      </c>
      <c r="K231" s="79">
        <f>I231/'סכום נכסי הקרן'!$C$42</f>
        <v>-1.347270313961687E-5</v>
      </c>
    </row>
    <row r="232" spans="2:11">
      <c r="B232" s="73" t="s">
        <v>1738</v>
      </c>
      <c r="C232" s="69" t="s">
        <v>1739</v>
      </c>
      <c r="D232" s="74" t="s">
        <v>651</v>
      </c>
      <c r="E232" s="74" t="s">
        <v>113</v>
      </c>
      <c r="F232" s="92">
        <v>44984</v>
      </c>
      <c r="G232" s="76">
        <v>1501.632799</v>
      </c>
      <c r="H232" s="78">
        <v>-2.7607870000000001</v>
      </c>
      <c r="I232" s="76">
        <v>-4.1456887000000012E-2</v>
      </c>
      <c r="J232" s="79">
        <f t="shared" si="3"/>
        <v>2.8163710003458104E-4</v>
      </c>
      <c r="K232" s="79">
        <f>I232/'סכום נכסי הקרן'!$C$42</f>
        <v>-1.2267648211854367E-6</v>
      </c>
    </row>
    <row r="233" spans="2:11">
      <c r="B233" s="73" t="s">
        <v>1740</v>
      </c>
      <c r="C233" s="69" t="s">
        <v>1741</v>
      </c>
      <c r="D233" s="74" t="s">
        <v>651</v>
      </c>
      <c r="E233" s="74" t="s">
        <v>113</v>
      </c>
      <c r="F233" s="92">
        <v>44907</v>
      </c>
      <c r="G233" s="76">
        <v>15562.089687000002</v>
      </c>
      <c r="H233" s="78">
        <v>-2.0496029999999998</v>
      </c>
      <c r="I233" s="76">
        <v>-0.31896112399999998</v>
      </c>
      <c r="J233" s="79">
        <f t="shared" si="3"/>
        <v>2.1668603816569821E-3</v>
      </c>
      <c r="K233" s="79">
        <f>I233/'סכום נכסי הקרן'!$C$42</f>
        <v>-9.4384869334006138E-6</v>
      </c>
    </row>
    <row r="234" spans="2:11">
      <c r="B234" s="73" t="s">
        <v>1742</v>
      </c>
      <c r="C234" s="69" t="s">
        <v>1743</v>
      </c>
      <c r="D234" s="74" t="s">
        <v>651</v>
      </c>
      <c r="E234" s="74" t="s">
        <v>113</v>
      </c>
      <c r="F234" s="92">
        <v>44900</v>
      </c>
      <c r="G234" s="76">
        <v>10052.762032000001</v>
      </c>
      <c r="H234" s="78">
        <v>-1.978361</v>
      </c>
      <c r="I234" s="76">
        <v>-0.198879892</v>
      </c>
      <c r="J234" s="79">
        <f t="shared" si="3"/>
        <v>1.3510892903770286E-3</v>
      </c>
      <c r="K234" s="79">
        <f>I234/'סכום נכסי הקרן'!$C$42</f>
        <v>-5.8851224199916146E-6</v>
      </c>
    </row>
    <row r="235" spans="2:11">
      <c r="B235" s="73" t="s">
        <v>1744</v>
      </c>
      <c r="C235" s="69" t="s">
        <v>1745</v>
      </c>
      <c r="D235" s="74" t="s">
        <v>651</v>
      </c>
      <c r="E235" s="74" t="s">
        <v>113</v>
      </c>
      <c r="F235" s="92">
        <v>44907</v>
      </c>
      <c r="G235" s="76">
        <v>48819.336710000003</v>
      </c>
      <c r="H235" s="78">
        <v>-2.08243</v>
      </c>
      <c r="I235" s="76">
        <v>-1.0166285469999998</v>
      </c>
      <c r="J235" s="79">
        <f t="shared" si="3"/>
        <v>6.9064596140431299E-3</v>
      </c>
      <c r="K235" s="79">
        <f>I235/'סכום נכסי הקרן'!$C$42</f>
        <v>-3.0083400561949207E-5</v>
      </c>
    </row>
    <row r="236" spans="2:11">
      <c r="B236" s="73" t="s">
        <v>1746</v>
      </c>
      <c r="C236" s="69" t="s">
        <v>1747</v>
      </c>
      <c r="D236" s="74" t="s">
        <v>651</v>
      </c>
      <c r="E236" s="74" t="s">
        <v>113</v>
      </c>
      <c r="F236" s="92">
        <v>44907</v>
      </c>
      <c r="G236" s="76">
        <v>12588.067203999999</v>
      </c>
      <c r="H236" s="78">
        <v>-2.0356879999999999</v>
      </c>
      <c r="I236" s="76">
        <v>-0.25625373800000001</v>
      </c>
      <c r="J236" s="79">
        <f t="shared" si="3"/>
        <v>1.7408581508626373E-3</v>
      </c>
      <c r="K236" s="79">
        <f>I236/'סכום נכסי הקרן'!$C$42</f>
        <v>-7.5828913800418658E-6</v>
      </c>
    </row>
    <row r="237" spans="2:11">
      <c r="B237" s="73" t="s">
        <v>1748</v>
      </c>
      <c r="C237" s="69" t="s">
        <v>1749</v>
      </c>
      <c r="D237" s="74" t="s">
        <v>651</v>
      </c>
      <c r="E237" s="74" t="s">
        <v>113</v>
      </c>
      <c r="F237" s="92">
        <v>44979</v>
      </c>
      <c r="G237" s="76">
        <v>34510.678798000001</v>
      </c>
      <c r="H237" s="78">
        <v>-2.0747239999999998</v>
      </c>
      <c r="I237" s="76">
        <v>-0.71600128100000004</v>
      </c>
      <c r="J237" s="79">
        <f t="shared" si="3"/>
        <v>4.8641501809309788E-3</v>
      </c>
      <c r="K237" s="79">
        <f>I237/'סכום נכסי הקרן'!$C$42</f>
        <v>-2.1187437046455235E-5</v>
      </c>
    </row>
    <row r="238" spans="2:11">
      <c r="B238" s="73" t="s">
        <v>1750</v>
      </c>
      <c r="C238" s="69" t="s">
        <v>1751</v>
      </c>
      <c r="D238" s="74" t="s">
        <v>651</v>
      </c>
      <c r="E238" s="74" t="s">
        <v>113</v>
      </c>
      <c r="F238" s="92">
        <v>44987</v>
      </c>
      <c r="G238" s="76">
        <v>41968.844968999998</v>
      </c>
      <c r="H238" s="78">
        <v>-2.160088</v>
      </c>
      <c r="I238" s="76">
        <v>-0.90656394600000001</v>
      </c>
      <c r="J238" s="79">
        <f t="shared" si="3"/>
        <v>6.158736442206731E-3</v>
      </c>
      <c r="K238" s="79">
        <f>I238/'סכום נכסי הקרן'!$C$42</f>
        <v>-2.6826441577918129E-5</v>
      </c>
    </row>
    <row r="239" spans="2:11">
      <c r="B239" s="73" t="s">
        <v>1752</v>
      </c>
      <c r="C239" s="69" t="s">
        <v>1753</v>
      </c>
      <c r="D239" s="74" t="s">
        <v>651</v>
      </c>
      <c r="E239" s="74" t="s">
        <v>113</v>
      </c>
      <c r="F239" s="92">
        <v>44987</v>
      </c>
      <c r="G239" s="76">
        <v>12604.770834000001</v>
      </c>
      <c r="H239" s="78">
        <v>-2.160088</v>
      </c>
      <c r="I239" s="76">
        <v>-0.27227413100000003</v>
      </c>
      <c r="J239" s="79">
        <f t="shared" si="3"/>
        <v>1.8496925895394804E-3</v>
      </c>
      <c r="K239" s="79">
        <f>I239/'סכום נכסי הקרן'!$C$42</f>
        <v>-8.0569562695248951E-6</v>
      </c>
    </row>
    <row r="240" spans="2:11">
      <c r="B240" s="73" t="s">
        <v>1754</v>
      </c>
      <c r="C240" s="69" t="s">
        <v>1755</v>
      </c>
      <c r="D240" s="74" t="s">
        <v>651</v>
      </c>
      <c r="E240" s="74" t="s">
        <v>113</v>
      </c>
      <c r="F240" s="92">
        <v>44987</v>
      </c>
      <c r="G240" s="76">
        <v>35295.663907000002</v>
      </c>
      <c r="H240" s="78">
        <v>-2.1534149999999999</v>
      </c>
      <c r="I240" s="76">
        <v>-0.76006199500000005</v>
      </c>
      <c r="J240" s="79">
        <f t="shared" si="3"/>
        <v>5.1634763632469128E-3</v>
      </c>
      <c r="K240" s="79">
        <f>I240/'סכום נכסי הקרן'!$C$42</f>
        <v>-2.2491252596607678E-5</v>
      </c>
    </row>
    <row r="241" spans="2:11">
      <c r="B241" s="73" t="s">
        <v>1756</v>
      </c>
      <c r="C241" s="69" t="s">
        <v>1757</v>
      </c>
      <c r="D241" s="74" t="s">
        <v>651</v>
      </c>
      <c r="E241" s="74" t="s">
        <v>113</v>
      </c>
      <c r="F241" s="92">
        <v>44991</v>
      </c>
      <c r="G241" s="76">
        <v>16164.973094000001</v>
      </c>
      <c r="H241" s="78">
        <v>-1.965017</v>
      </c>
      <c r="I241" s="76">
        <v>-0.31764446199999996</v>
      </c>
      <c r="J241" s="79">
        <f t="shared" si="3"/>
        <v>2.1579156466746924E-3</v>
      </c>
      <c r="K241" s="79">
        <f>I241/'סכום נכסי הקרן'!$C$42</f>
        <v>-9.399525141045301E-6</v>
      </c>
    </row>
    <row r="242" spans="2:11">
      <c r="B242" s="73" t="s">
        <v>1758</v>
      </c>
      <c r="C242" s="69" t="s">
        <v>1759</v>
      </c>
      <c r="D242" s="74" t="s">
        <v>651</v>
      </c>
      <c r="E242" s="74" t="s">
        <v>113</v>
      </c>
      <c r="F242" s="92">
        <v>44910</v>
      </c>
      <c r="G242" s="76">
        <v>22264.103566999998</v>
      </c>
      <c r="H242" s="78">
        <v>-1.5356620000000001</v>
      </c>
      <c r="I242" s="76">
        <v>-0.341901293</v>
      </c>
      <c r="J242" s="79">
        <f t="shared" si="3"/>
        <v>2.3227042748914933E-3</v>
      </c>
      <c r="K242" s="79">
        <f>I242/'סכום נכסי הקרן'!$C$42</f>
        <v>-1.0117317264323645E-5</v>
      </c>
    </row>
    <row r="243" spans="2:11">
      <c r="B243" s="73" t="s">
        <v>1760</v>
      </c>
      <c r="C243" s="69" t="s">
        <v>1761</v>
      </c>
      <c r="D243" s="74" t="s">
        <v>651</v>
      </c>
      <c r="E243" s="74" t="s">
        <v>113</v>
      </c>
      <c r="F243" s="92">
        <v>44970</v>
      </c>
      <c r="G243" s="76">
        <v>3851.6805060000002</v>
      </c>
      <c r="H243" s="78">
        <v>-1.6258790000000001</v>
      </c>
      <c r="I243" s="76">
        <v>-6.2623663999999996E-2</v>
      </c>
      <c r="J243" s="79">
        <f t="shared" si="3"/>
        <v>4.2543346591604882E-4</v>
      </c>
      <c r="K243" s="79">
        <f>I243/'סכום נכסי הקרן'!$C$42</f>
        <v>-1.8531181072263541E-6</v>
      </c>
    </row>
    <row r="244" spans="2:11">
      <c r="B244" s="73" t="s">
        <v>1762</v>
      </c>
      <c r="C244" s="69" t="s">
        <v>1763</v>
      </c>
      <c r="D244" s="74" t="s">
        <v>651</v>
      </c>
      <c r="E244" s="74" t="s">
        <v>113</v>
      </c>
      <c r="F244" s="92">
        <v>45005</v>
      </c>
      <c r="G244" s="76">
        <v>15243.238566</v>
      </c>
      <c r="H244" s="78">
        <v>-1.4743010000000001</v>
      </c>
      <c r="I244" s="76">
        <v>-0.224731177</v>
      </c>
      <c r="J244" s="79">
        <f t="shared" si="3"/>
        <v>1.5267098317738649E-3</v>
      </c>
      <c r="K244" s="79">
        <f>I244/'סכום נכסי הקרן'!$C$42</f>
        <v>-6.6500965730301377E-6</v>
      </c>
    </row>
    <row r="245" spans="2:11">
      <c r="B245" s="73" t="s">
        <v>1764</v>
      </c>
      <c r="C245" s="69" t="s">
        <v>1765</v>
      </c>
      <c r="D245" s="74" t="s">
        <v>651</v>
      </c>
      <c r="E245" s="74" t="s">
        <v>113</v>
      </c>
      <c r="F245" s="92">
        <v>45005</v>
      </c>
      <c r="G245" s="76">
        <v>10168.040604</v>
      </c>
      <c r="H245" s="78">
        <v>-1.4156040000000001</v>
      </c>
      <c r="I245" s="76">
        <v>-0.143939225</v>
      </c>
      <c r="J245" s="79">
        <f t="shared" si="3"/>
        <v>9.7785021606241356E-4</v>
      </c>
      <c r="K245" s="79">
        <f>I245/'סכום נכסי הקרן'!$C$42</f>
        <v>-4.2593544859915624E-6</v>
      </c>
    </row>
    <row r="246" spans="2:11">
      <c r="B246" s="73" t="s">
        <v>1766</v>
      </c>
      <c r="C246" s="69" t="s">
        <v>1767</v>
      </c>
      <c r="D246" s="74" t="s">
        <v>651</v>
      </c>
      <c r="E246" s="74" t="s">
        <v>113</v>
      </c>
      <c r="F246" s="92">
        <v>45005</v>
      </c>
      <c r="G246" s="76">
        <v>15815.693135</v>
      </c>
      <c r="H246" s="78">
        <v>-1.387454</v>
      </c>
      <c r="I246" s="76">
        <v>-0.21943549900000001</v>
      </c>
      <c r="J246" s="79">
        <f t="shared" si="3"/>
        <v>1.4907336767230302E-3</v>
      </c>
      <c r="K246" s="79">
        <f>I246/'סכום נכסי הקרן'!$C$42</f>
        <v>-6.4933903670208521E-6</v>
      </c>
    </row>
    <row r="247" spans="2:11">
      <c r="B247" s="73" t="s">
        <v>1768</v>
      </c>
      <c r="C247" s="69" t="s">
        <v>1769</v>
      </c>
      <c r="D247" s="74" t="s">
        <v>651</v>
      </c>
      <c r="E247" s="74" t="s">
        <v>114</v>
      </c>
      <c r="F247" s="92">
        <v>44888</v>
      </c>
      <c r="G247" s="76">
        <v>24238.613774000001</v>
      </c>
      <c r="H247" s="78">
        <v>-3.2620960000000001</v>
      </c>
      <c r="I247" s="76">
        <v>-0.79068676800000004</v>
      </c>
      <c r="J247" s="79">
        <f t="shared" si="3"/>
        <v>5.371525565227209E-3</v>
      </c>
      <c r="K247" s="79">
        <f>I247/'סכום נכסי הקרן'!$C$42</f>
        <v>-2.3397480654039719E-5</v>
      </c>
    </row>
    <row r="248" spans="2:11">
      <c r="B248" s="73" t="s">
        <v>1770</v>
      </c>
      <c r="C248" s="69" t="s">
        <v>1771</v>
      </c>
      <c r="D248" s="74" t="s">
        <v>651</v>
      </c>
      <c r="E248" s="74" t="s">
        <v>114</v>
      </c>
      <c r="F248" s="92">
        <v>44888</v>
      </c>
      <c r="G248" s="76">
        <v>11273.773848999999</v>
      </c>
      <c r="H248" s="78">
        <v>-3.2620960000000001</v>
      </c>
      <c r="I248" s="76">
        <v>-0.36776128700000005</v>
      </c>
      <c r="J248" s="79">
        <f t="shared" si="3"/>
        <v>2.4983839808248327E-3</v>
      </c>
      <c r="K248" s="79">
        <f>I248/'סכום נכסי הקרן'!$C$42</f>
        <v>-1.088254912833858E-5</v>
      </c>
    </row>
    <row r="249" spans="2:11">
      <c r="B249" s="73" t="s">
        <v>1772</v>
      </c>
      <c r="C249" s="69" t="s">
        <v>1773</v>
      </c>
      <c r="D249" s="74" t="s">
        <v>651</v>
      </c>
      <c r="E249" s="74" t="s">
        <v>114</v>
      </c>
      <c r="F249" s="92">
        <v>44888</v>
      </c>
      <c r="G249" s="76">
        <v>19737.338419</v>
      </c>
      <c r="H249" s="78">
        <v>-3.2190159999999999</v>
      </c>
      <c r="I249" s="76">
        <v>-0.63534807000000004</v>
      </c>
      <c r="J249" s="79">
        <f t="shared" si="3"/>
        <v>4.3162331013268792E-3</v>
      </c>
      <c r="K249" s="79">
        <f>I249/'סכום נכסי הקרן'!$C$42</f>
        <v>-1.880080049146146E-5</v>
      </c>
    </row>
    <row r="250" spans="2:11">
      <c r="B250" s="73" t="s">
        <v>1774</v>
      </c>
      <c r="C250" s="69" t="s">
        <v>1775</v>
      </c>
      <c r="D250" s="74" t="s">
        <v>651</v>
      </c>
      <c r="E250" s="74" t="s">
        <v>114</v>
      </c>
      <c r="F250" s="92">
        <v>44966</v>
      </c>
      <c r="G250" s="76">
        <v>42945.385283000003</v>
      </c>
      <c r="H250" s="78">
        <v>-1.7383710000000001</v>
      </c>
      <c r="I250" s="76">
        <v>-0.74655012700000001</v>
      </c>
      <c r="J250" s="79">
        <f t="shared" si="3"/>
        <v>5.0716835733162534E-3</v>
      </c>
      <c r="K250" s="79">
        <f>I250/'סכום נכסי הקרן'!$C$42</f>
        <v>-2.2091418322246911E-5</v>
      </c>
    </row>
    <row r="251" spans="2:11">
      <c r="B251" s="73" t="s">
        <v>1776</v>
      </c>
      <c r="C251" s="69" t="s">
        <v>1777</v>
      </c>
      <c r="D251" s="74" t="s">
        <v>651</v>
      </c>
      <c r="E251" s="74" t="s">
        <v>114</v>
      </c>
      <c r="F251" s="92">
        <v>44966</v>
      </c>
      <c r="G251" s="76">
        <v>27353.510633999998</v>
      </c>
      <c r="H251" s="78">
        <v>-1.736699</v>
      </c>
      <c r="I251" s="76">
        <v>-0.47504815</v>
      </c>
      <c r="J251" s="79">
        <f t="shared" si="3"/>
        <v>3.2272366070996272E-3</v>
      </c>
      <c r="K251" s="79">
        <f>I251/'סכום נכסי הקרן'!$C$42</f>
        <v>-1.4057311123944795E-5</v>
      </c>
    </row>
    <row r="252" spans="2:11">
      <c r="B252" s="73" t="s">
        <v>1778</v>
      </c>
      <c r="C252" s="69" t="s">
        <v>1779</v>
      </c>
      <c r="D252" s="74" t="s">
        <v>651</v>
      </c>
      <c r="E252" s="74" t="s">
        <v>114</v>
      </c>
      <c r="F252" s="92">
        <v>44966</v>
      </c>
      <c r="G252" s="76">
        <v>40099.816067</v>
      </c>
      <c r="H252" s="78">
        <v>-1.6940820000000001</v>
      </c>
      <c r="I252" s="76">
        <v>-0.67932364900000008</v>
      </c>
      <c r="J252" s="79">
        <f t="shared" si="3"/>
        <v>4.6149809195579396E-3</v>
      </c>
      <c r="K252" s="79">
        <f>I252/'סכום נכסי הקרן'!$C$42</f>
        <v>-2.010209678291868E-5</v>
      </c>
    </row>
    <row r="253" spans="2:11">
      <c r="B253" s="73" t="s">
        <v>1780</v>
      </c>
      <c r="C253" s="69" t="s">
        <v>1781</v>
      </c>
      <c r="D253" s="74" t="s">
        <v>651</v>
      </c>
      <c r="E253" s="74" t="s">
        <v>114</v>
      </c>
      <c r="F253" s="92">
        <v>44781</v>
      </c>
      <c r="G253" s="76">
        <v>22927.167094</v>
      </c>
      <c r="H253" s="78">
        <v>-1.4801569999999999</v>
      </c>
      <c r="I253" s="76">
        <v>-0.33935807699999998</v>
      </c>
      <c r="J253" s="79">
        <f t="shared" si="3"/>
        <v>2.3054269530558827E-3</v>
      </c>
      <c r="K253" s="79">
        <f>I253/'סכום נכסי הקרן'!$C$42</f>
        <v>-1.0042060096039977E-5</v>
      </c>
    </row>
    <row r="254" spans="2:11">
      <c r="B254" s="73" t="s">
        <v>1782</v>
      </c>
      <c r="C254" s="69" t="s">
        <v>1783</v>
      </c>
      <c r="D254" s="74" t="s">
        <v>651</v>
      </c>
      <c r="E254" s="74" t="s">
        <v>114</v>
      </c>
      <c r="F254" s="92">
        <v>44781</v>
      </c>
      <c r="G254" s="76">
        <v>5745.591324</v>
      </c>
      <c r="H254" s="78">
        <v>-1.3761319999999999</v>
      </c>
      <c r="I254" s="76">
        <v>-7.9066920999999998E-2</v>
      </c>
      <c r="J254" s="79">
        <f t="shared" si="3"/>
        <v>5.3714062850650874E-4</v>
      </c>
      <c r="K254" s="79">
        <f>I254/'סכום נכסי הקרן'!$C$42</f>
        <v>-2.3396961089299355E-6</v>
      </c>
    </row>
    <row r="255" spans="2:11">
      <c r="B255" s="73" t="s">
        <v>1784</v>
      </c>
      <c r="C255" s="69" t="s">
        <v>1785</v>
      </c>
      <c r="D255" s="74" t="s">
        <v>651</v>
      </c>
      <c r="E255" s="74" t="s">
        <v>114</v>
      </c>
      <c r="F255" s="92">
        <v>44909</v>
      </c>
      <c r="G255" s="76">
        <v>14610.382730000001</v>
      </c>
      <c r="H255" s="78">
        <v>0.40015200000000001</v>
      </c>
      <c r="I255" s="76">
        <v>5.8463810999999991E-2</v>
      </c>
      <c r="J255" s="79">
        <f t="shared" si="3"/>
        <v>-3.9717353082998811E-4</v>
      </c>
      <c r="K255" s="79">
        <f>I255/'סכום נכסי הקרן'!$C$42</f>
        <v>1.7300224844965841E-6</v>
      </c>
    </row>
    <row r="256" spans="2:11">
      <c r="B256" s="73" t="s">
        <v>1786</v>
      </c>
      <c r="C256" s="69" t="s">
        <v>1787</v>
      </c>
      <c r="D256" s="74" t="s">
        <v>651</v>
      </c>
      <c r="E256" s="74" t="s">
        <v>114</v>
      </c>
      <c r="F256" s="92">
        <v>44908</v>
      </c>
      <c r="G256" s="76">
        <v>20498.835730999999</v>
      </c>
      <c r="H256" s="78">
        <v>0.68601999999999996</v>
      </c>
      <c r="I256" s="76">
        <v>0.140626206</v>
      </c>
      <c r="J256" s="79">
        <f t="shared" si="3"/>
        <v>-9.5534324240760266E-4</v>
      </c>
      <c r="K256" s="79">
        <f>I256/'סכום נכסי הקרן'!$C$42</f>
        <v>4.1613178157244743E-6</v>
      </c>
    </row>
    <row r="257" spans="2:11">
      <c r="B257" s="73" t="s">
        <v>1788</v>
      </c>
      <c r="C257" s="69" t="s">
        <v>1789</v>
      </c>
      <c r="D257" s="74" t="s">
        <v>651</v>
      </c>
      <c r="E257" s="74" t="s">
        <v>113</v>
      </c>
      <c r="F257" s="92">
        <v>44994</v>
      </c>
      <c r="G257" s="76">
        <v>117966</v>
      </c>
      <c r="H257" s="78">
        <v>2.7821410000000002</v>
      </c>
      <c r="I257" s="76">
        <v>3.2819799999999999</v>
      </c>
      <c r="J257" s="79">
        <f t="shared" si="3"/>
        <v>-2.229611040432182E-2</v>
      </c>
      <c r="K257" s="79">
        <f>I257/'סכום נכסי הקרן'!$C$42</f>
        <v>9.7118184677835999E-5</v>
      </c>
    </row>
    <row r="258" spans="2:11">
      <c r="B258" s="73" t="s">
        <v>1702</v>
      </c>
      <c r="C258" s="69" t="s">
        <v>1790</v>
      </c>
      <c r="D258" s="74" t="s">
        <v>651</v>
      </c>
      <c r="E258" s="74" t="s">
        <v>111</v>
      </c>
      <c r="F258" s="92">
        <v>44970</v>
      </c>
      <c r="G258" s="76">
        <v>16299.71</v>
      </c>
      <c r="H258" s="78">
        <v>1.6513789999999999</v>
      </c>
      <c r="I258" s="76">
        <v>0.26917000000000002</v>
      </c>
      <c r="J258" s="79">
        <f t="shared" si="3"/>
        <v>-1.8286046951935433E-3</v>
      </c>
      <c r="K258" s="79">
        <f>I258/'סכום נכסי הקרן'!$C$42</f>
        <v>7.965100875000189E-6</v>
      </c>
    </row>
    <row r="259" spans="2:11">
      <c r="B259" s="73" t="s">
        <v>1791</v>
      </c>
      <c r="C259" s="69" t="s">
        <v>1792</v>
      </c>
      <c r="D259" s="74" t="s">
        <v>651</v>
      </c>
      <c r="E259" s="74" t="s">
        <v>111</v>
      </c>
      <c r="F259" s="92">
        <v>44971</v>
      </c>
      <c r="G259" s="76">
        <v>53597.65</v>
      </c>
      <c r="H259" s="78">
        <v>1.347615</v>
      </c>
      <c r="I259" s="76">
        <v>0.72228999999999999</v>
      </c>
      <c r="J259" s="79">
        <f t="shared" si="3"/>
        <v>-4.9068725537442671E-3</v>
      </c>
      <c r="K259" s="79">
        <f>I259/'סכום נכסי הקרן'!$C$42</f>
        <v>2.137352866591331E-5</v>
      </c>
    </row>
    <row r="260" spans="2:11">
      <c r="B260" s="75"/>
      <c r="C260" s="69"/>
      <c r="D260" s="69"/>
      <c r="E260" s="69"/>
      <c r="F260" s="69"/>
      <c r="G260" s="76"/>
      <c r="H260" s="78"/>
      <c r="I260" s="69"/>
      <c r="J260" s="79"/>
      <c r="K260" s="69"/>
    </row>
    <row r="261" spans="2:11">
      <c r="B261" s="85" t="s">
        <v>175</v>
      </c>
      <c r="C261" s="72"/>
      <c r="D261" s="72"/>
      <c r="E261" s="72"/>
      <c r="F261" s="72"/>
      <c r="G261" s="80"/>
      <c r="H261" s="82"/>
      <c r="I261" s="80">
        <v>-8.5525087929999994</v>
      </c>
      <c r="J261" s="83">
        <f t="shared" si="3"/>
        <v>5.8101414476218978E-2</v>
      </c>
      <c r="K261" s="83">
        <f>I261/'סכום נכסי הקרן'!$C$42</f>
        <v>-2.5308019196259278E-4</v>
      </c>
    </row>
    <row r="262" spans="2:11">
      <c r="B262" s="71" t="s">
        <v>170</v>
      </c>
      <c r="C262" s="72"/>
      <c r="D262" s="72"/>
      <c r="E262" s="72"/>
      <c r="F262" s="72"/>
      <c r="G262" s="80"/>
      <c r="H262" s="82"/>
      <c r="I262" s="80">
        <v>-8.5525087929999994</v>
      </c>
      <c r="J262" s="83">
        <f t="shared" si="3"/>
        <v>5.8101414476218978E-2</v>
      </c>
      <c r="K262" s="83">
        <f>I262/'סכום נכסי הקרן'!$C$42</f>
        <v>-2.5308019196259278E-4</v>
      </c>
    </row>
    <row r="263" spans="2:11">
      <c r="B263" s="73" t="s">
        <v>1793</v>
      </c>
      <c r="C263" s="69" t="s">
        <v>1794</v>
      </c>
      <c r="D263" s="74" t="s">
        <v>651</v>
      </c>
      <c r="E263" s="74" t="s">
        <v>120</v>
      </c>
      <c r="F263" s="92">
        <v>44909</v>
      </c>
      <c r="G263" s="76">
        <v>91468.139878000002</v>
      </c>
      <c r="H263" s="78">
        <v>1.126398</v>
      </c>
      <c r="I263" s="76">
        <v>1.0302948590000001</v>
      </c>
      <c r="J263" s="79">
        <f t="shared" si="3"/>
        <v>-6.9993016183124779E-3</v>
      </c>
      <c r="K263" s="79">
        <f>I263/'סכום נכסי הקרן'!$C$42</f>
        <v>3.0487805041160218E-5</v>
      </c>
    </row>
    <row r="264" spans="2:11">
      <c r="B264" s="73" t="s">
        <v>1795</v>
      </c>
      <c r="C264" s="69" t="s">
        <v>1796</v>
      </c>
      <c r="D264" s="74" t="s">
        <v>651</v>
      </c>
      <c r="E264" s="74" t="s">
        <v>111</v>
      </c>
      <c r="F264" s="92">
        <v>44868</v>
      </c>
      <c r="G264" s="76">
        <v>52967.405615000011</v>
      </c>
      <c r="H264" s="78">
        <v>5.6490989999999996</v>
      </c>
      <c r="I264" s="76">
        <v>2.9921813180000001</v>
      </c>
      <c r="J264" s="79">
        <f t="shared" si="3"/>
        <v>-2.0327364888231246E-2</v>
      </c>
      <c r="K264" s="79">
        <f>I264/'סכום נכסי הקרן'!$C$42</f>
        <v>8.8542653468666704E-5</v>
      </c>
    </row>
    <row r="265" spans="2:11">
      <c r="B265" s="73" t="s">
        <v>1797</v>
      </c>
      <c r="C265" s="69" t="s">
        <v>1798</v>
      </c>
      <c r="D265" s="74" t="s">
        <v>651</v>
      </c>
      <c r="E265" s="74" t="s">
        <v>111</v>
      </c>
      <c r="F265" s="92">
        <v>44972</v>
      </c>
      <c r="G265" s="76">
        <v>234521.35456099999</v>
      </c>
      <c r="H265" s="78">
        <v>-1.1627050000000001</v>
      </c>
      <c r="I265" s="76">
        <v>-2.7267911109999998</v>
      </c>
      <c r="J265" s="79">
        <f t="shared" si="3"/>
        <v>1.8524438192913838E-2</v>
      </c>
      <c r="K265" s="79">
        <f>I265/'סכום נכסי הקרן'!$C$42</f>
        <v>-8.0689401731875142E-5</v>
      </c>
    </row>
    <row r="266" spans="2:11">
      <c r="B266" s="73" t="s">
        <v>1797</v>
      </c>
      <c r="C266" s="69" t="s">
        <v>1799</v>
      </c>
      <c r="D266" s="74" t="s">
        <v>651</v>
      </c>
      <c r="E266" s="74" t="s">
        <v>111</v>
      </c>
      <c r="F266" s="92">
        <v>44712</v>
      </c>
      <c r="G266" s="76">
        <v>329127.97075500002</v>
      </c>
      <c r="H266" s="78">
        <v>-1.6457630000000001</v>
      </c>
      <c r="I266" s="76">
        <v>-5.4166674029999999</v>
      </c>
      <c r="J266" s="79">
        <f t="shared" si="3"/>
        <v>3.6798095796067971E-2</v>
      </c>
      <c r="K266" s="79">
        <f>I266/'סכום נכסי הקרן'!$C$42</f>
        <v>-1.6028644451915257E-4</v>
      </c>
    </row>
    <row r="267" spans="2:11">
      <c r="B267" s="73" t="s">
        <v>1797</v>
      </c>
      <c r="C267" s="69" t="s">
        <v>1800</v>
      </c>
      <c r="D267" s="74" t="s">
        <v>651</v>
      </c>
      <c r="E267" s="74" t="s">
        <v>111</v>
      </c>
      <c r="F267" s="92">
        <v>44788</v>
      </c>
      <c r="G267" s="76">
        <v>237622.12909900001</v>
      </c>
      <c r="H267" s="78">
        <v>-3.8102130000000001</v>
      </c>
      <c r="I267" s="76">
        <v>-9.0539080920000004</v>
      </c>
      <c r="J267" s="79">
        <f t="shared" si="3"/>
        <v>6.1507667447642807E-2</v>
      </c>
      <c r="K267" s="79">
        <f>I267/'סכום נכסי הקרן'!$C$42</f>
        <v>-2.6791726888494437E-4</v>
      </c>
    </row>
    <row r="268" spans="2:11">
      <c r="B268" s="73" t="s">
        <v>1801</v>
      </c>
      <c r="C268" s="69" t="s">
        <v>1802</v>
      </c>
      <c r="D268" s="74" t="s">
        <v>651</v>
      </c>
      <c r="E268" s="74" t="s">
        <v>111</v>
      </c>
      <c r="F268" s="92">
        <v>44946</v>
      </c>
      <c r="G268" s="76">
        <v>35337.476622000002</v>
      </c>
      <c r="H268" s="78">
        <v>-1.4855400000000001</v>
      </c>
      <c r="I268" s="76">
        <v>-0.52495234400000002</v>
      </c>
      <c r="J268" s="79">
        <f t="shared" ref="J268:J270" si="4">IFERROR(I268/$I$11,0)</f>
        <v>3.56626043389403E-3</v>
      </c>
      <c r="K268" s="79">
        <f>I268/'סכום נכסי הקרן'!$C$42</f>
        <v>-1.5534043075111638E-5</v>
      </c>
    </row>
    <row r="269" spans="2:11">
      <c r="B269" s="73" t="s">
        <v>1803</v>
      </c>
      <c r="C269" s="69" t="s">
        <v>1804</v>
      </c>
      <c r="D269" s="74" t="s">
        <v>651</v>
      </c>
      <c r="E269" s="74" t="s">
        <v>120</v>
      </c>
      <c r="F269" s="92">
        <v>44715</v>
      </c>
      <c r="G269" s="76">
        <v>54729.207740999998</v>
      </c>
      <c r="H269" s="78">
        <v>6.4239090000000001</v>
      </c>
      <c r="I269" s="76">
        <v>3.5157543850000006</v>
      </c>
      <c r="J269" s="79">
        <f t="shared" si="4"/>
        <v>-2.3884255212535902E-2</v>
      </c>
      <c r="K269" s="79">
        <f>I269/'סכום נכסי הקרן'!$C$42</f>
        <v>1.0403588188969518E-4</v>
      </c>
    </row>
    <row r="270" spans="2:11">
      <c r="B270" s="73" t="s">
        <v>1803</v>
      </c>
      <c r="C270" s="69" t="s">
        <v>1805</v>
      </c>
      <c r="D270" s="74" t="s">
        <v>651</v>
      </c>
      <c r="E270" s="74" t="s">
        <v>120</v>
      </c>
      <c r="F270" s="92">
        <v>44972</v>
      </c>
      <c r="G270" s="76">
        <v>123749.19467299999</v>
      </c>
      <c r="H270" s="78">
        <v>1.318457</v>
      </c>
      <c r="I270" s="76">
        <v>1.6315795949999998</v>
      </c>
      <c r="J270" s="79">
        <f t="shared" si="4"/>
        <v>-1.1084125675220045E-2</v>
      </c>
      <c r="K270" s="79">
        <f>I270/'סכום נכסי הקרן'!$C$42</f>
        <v>4.8280625848968866E-5</v>
      </c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12" t="s">
        <v>193</v>
      </c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12" t="s">
        <v>92</v>
      </c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12" t="s">
        <v>176</v>
      </c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12" t="s">
        <v>184</v>
      </c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125</v>
      </c>
      <c r="C1" s="67" t="s" vm="1">
        <v>200</v>
      </c>
    </row>
    <row r="2" spans="2:17">
      <c r="B2" s="46" t="s">
        <v>124</v>
      </c>
      <c r="C2" s="67" t="s">
        <v>201</v>
      </c>
    </row>
    <row r="3" spans="2:17">
      <c r="B3" s="46" t="s">
        <v>126</v>
      </c>
      <c r="C3" s="67" t="s">
        <v>202</v>
      </c>
    </row>
    <row r="4" spans="2:17">
      <c r="B4" s="46" t="s">
        <v>127</v>
      </c>
      <c r="C4" s="67">
        <v>12147</v>
      </c>
    </row>
    <row r="6" spans="2:17" ht="26.25" customHeight="1">
      <c r="B6" s="125" t="s">
        <v>153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17" ht="26.25" customHeight="1">
      <c r="B7" s="125" t="s">
        <v>82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17" s="3" customFormat="1" ht="47.25">
      <c r="B8" s="21" t="s">
        <v>96</v>
      </c>
      <c r="C8" s="29" t="s">
        <v>35</v>
      </c>
      <c r="D8" s="29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178</v>
      </c>
      <c r="M8" s="29" t="s">
        <v>177</v>
      </c>
      <c r="N8" s="29" t="s">
        <v>91</v>
      </c>
      <c r="O8" s="29" t="s">
        <v>45</v>
      </c>
      <c r="P8" s="29" t="s">
        <v>128</v>
      </c>
      <c r="Q8" s="30" t="s">
        <v>130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185</v>
      </c>
      <c r="M9" s="15"/>
      <c r="N9" s="15" t="s">
        <v>181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17" s="4" customFormat="1" ht="18" customHeight="1">
      <c r="B11" s="108" t="s">
        <v>1849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9">
        <v>0</v>
      </c>
      <c r="O11" s="68"/>
      <c r="P11" s="110">
        <v>0</v>
      </c>
      <c r="Q11" s="110">
        <v>0</v>
      </c>
    </row>
    <row r="12" spans="2:17" ht="18" customHeight="1">
      <c r="B12" s="112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2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2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2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04"/>
      <c r="C506" s="104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04"/>
      <c r="C507" s="104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04"/>
      <c r="C508" s="104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04"/>
      <c r="C509" s="104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04"/>
      <c r="C511" s="104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04"/>
      <c r="C512" s="104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04"/>
      <c r="C513" s="104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04"/>
      <c r="C514" s="104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04"/>
      <c r="C515" s="104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04"/>
      <c r="C516" s="104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04"/>
      <c r="C517" s="104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04"/>
      <c r="C518" s="104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04"/>
      <c r="C519" s="104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04"/>
      <c r="C520" s="104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04"/>
      <c r="C521" s="104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04"/>
      <c r="C522" s="104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04"/>
      <c r="C523" s="104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04"/>
      <c r="C524" s="104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04"/>
      <c r="C525" s="104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04"/>
      <c r="C526" s="104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04"/>
      <c r="C528" s="104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04"/>
      <c r="C529" s="104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04"/>
      <c r="C531" s="104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04"/>
      <c r="C532" s="104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04"/>
      <c r="C533" s="104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04"/>
      <c r="C534" s="104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04"/>
      <c r="C535" s="104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04"/>
      <c r="C536" s="104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04"/>
      <c r="C537" s="104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04"/>
      <c r="C538" s="104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04"/>
      <c r="C539" s="104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04"/>
      <c r="C540" s="104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04"/>
      <c r="C542" s="104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04"/>
      <c r="C543" s="104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04"/>
      <c r="C544" s="104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04"/>
      <c r="C545" s="104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04"/>
      <c r="C546" s="104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04"/>
      <c r="C547" s="104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04"/>
      <c r="C548" s="104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04"/>
      <c r="C549" s="104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04"/>
      <c r="C550" s="104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04"/>
      <c r="C551" s="104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04"/>
      <c r="C552" s="104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04"/>
      <c r="C553" s="104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04"/>
      <c r="C554" s="104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04"/>
      <c r="C555" s="104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04"/>
      <c r="C556" s="104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04"/>
      <c r="C557" s="104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04"/>
      <c r="C558" s="104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125</v>
      </c>
      <c r="C1" s="67" t="s" vm="1">
        <v>200</v>
      </c>
    </row>
    <row r="2" spans="2:18">
      <c r="B2" s="46" t="s">
        <v>124</v>
      </c>
      <c r="C2" s="67" t="s">
        <v>201</v>
      </c>
    </row>
    <row r="3" spans="2:18">
      <c r="B3" s="46" t="s">
        <v>126</v>
      </c>
      <c r="C3" s="67" t="s">
        <v>202</v>
      </c>
    </row>
    <row r="4" spans="2:18">
      <c r="B4" s="46" t="s">
        <v>127</v>
      </c>
      <c r="C4" s="67">
        <v>12147</v>
      </c>
    </row>
    <row r="6" spans="2:18" ht="26.25" customHeight="1">
      <c r="B6" s="125" t="s">
        <v>154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s="3" customFormat="1" ht="78.75">
      <c r="B7" s="47" t="s">
        <v>96</v>
      </c>
      <c r="C7" s="48" t="s">
        <v>166</v>
      </c>
      <c r="D7" s="48" t="s">
        <v>35</v>
      </c>
      <c r="E7" s="48" t="s">
        <v>97</v>
      </c>
      <c r="F7" s="48" t="s">
        <v>14</v>
      </c>
      <c r="G7" s="48" t="s">
        <v>84</v>
      </c>
      <c r="H7" s="48" t="s">
        <v>50</v>
      </c>
      <c r="I7" s="48" t="s">
        <v>17</v>
      </c>
      <c r="J7" s="48" t="s">
        <v>199</v>
      </c>
      <c r="K7" s="48" t="s">
        <v>83</v>
      </c>
      <c r="L7" s="48" t="s">
        <v>30</v>
      </c>
      <c r="M7" s="48" t="s">
        <v>18</v>
      </c>
      <c r="N7" s="48" t="s">
        <v>178</v>
      </c>
      <c r="O7" s="48" t="s">
        <v>177</v>
      </c>
      <c r="P7" s="48" t="s">
        <v>91</v>
      </c>
      <c r="Q7" s="48" t="s">
        <v>128</v>
      </c>
      <c r="R7" s="50" t="s">
        <v>130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185</v>
      </c>
      <c r="O8" s="15"/>
      <c r="P8" s="15" t="s">
        <v>181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93</v>
      </c>
      <c r="R9" s="19" t="s">
        <v>94</v>
      </c>
    </row>
    <row r="10" spans="2:18" s="4" customFormat="1" ht="18" customHeight="1">
      <c r="B10" s="108" t="s">
        <v>1851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9">
        <v>0</v>
      </c>
      <c r="Q10" s="110">
        <v>0</v>
      </c>
      <c r="R10" s="110">
        <v>0</v>
      </c>
    </row>
    <row r="11" spans="2:18" ht="21.75" customHeight="1">
      <c r="B11" s="112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2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2" t="s">
        <v>176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2" t="s">
        <v>184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  <row r="701" spans="2:18">
      <c r="B701" s="104"/>
      <c r="C701" s="104"/>
      <c r="D701" s="104"/>
      <c r="E701" s="104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</row>
    <row r="702" spans="2:18">
      <c r="B702" s="104"/>
      <c r="C702" s="104"/>
      <c r="D702" s="104"/>
      <c r="E702" s="104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</row>
    <row r="703" spans="2:18">
      <c r="B703" s="104"/>
      <c r="C703" s="104"/>
      <c r="D703" s="104"/>
      <c r="E703" s="104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</row>
    <row r="704" spans="2:18">
      <c r="B704" s="104"/>
      <c r="C704" s="104"/>
      <c r="D704" s="104"/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</row>
    <row r="705" spans="2:18">
      <c r="B705" s="104"/>
      <c r="C705" s="104"/>
      <c r="D705" s="104"/>
      <c r="E705" s="104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</row>
    <row r="706" spans="2:18">
      <c r="B706" s="104"/>
      <c r="C706" s="104"/>
      <c r="D706" s="104"/>
      <c r="E706" s="104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</row>
    <row r="707" spans="2:18">
      <c r="B707" s="104"/>
      <c r="C707" s="104"/>
      <c r="D707" s="104"/>
      <c r="E707" s="104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</row>
    <row r="708" spans="2:18">
      <c r="B708" s="104"/>
      <c r="C708" s="104"/>
      <c r="D708" s="104"/>
      <c r="E708" s="104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</row>
    <row r="709" spans="2:18">
      <c r="B709" s="104"/>
      <c r="C709" s="104"/>
      <c r="D709" s="104"/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</row>
    <row r="710" spans="2:18">
      <c r="B710" s="104"/>
      <c r="C710" s="104"/>
      <c r="D710" s="104"/>
      <c r="E710" s="104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</row>
    <row r="711" spans="2:18">
      <c r="B711" s="104"/>
      <c r="C711" s="104"/>
      <c r="D711" s="104"/>
      <c r="E711" s="104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</row>
    <row r="712" spans="2:18">
      <c r="B712" s="104"/>
      <c r="C712" s="104"/>
      <c r="D712" s="104"/>
      <c r="E712" s="104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</row>
    <row r="713" spans="2:18">
      <c r="B713" s="104"/>
      <c r="C713" s="104"/>
      <c r="D713" s="104"/>
      <c r="E713" s="104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</row>
    <row r="714" spans="2:18">
      <c r="B714" s="104"/>
      <c r="C714" s="104"/>
      <c r="D714" s="104"/>
      <c r="E714" s="104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</row>
    <row r="715" spans="2:18">
      <c r="B715" s="104"/>
      <c r="C715" s="104"/>
      <c r="D715" s="104"/>
      <c r="E715" s="104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</row>
    <row r="716" spans="2:18">
      <c r="B716" s="104"/>
      <c r="C716" s="104"/>
      <c r="D716" s="104"/>
      <c r="E716" s="104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</row>
    <row r="717" spans="2:18">
      <c r="B717" s="104"/>
      <c r="C717" s="104"/>
      <c r="D717" s="104"/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</row>
    <row r="718" spans="2:18">
      <c r="B718" s="104"/>
      <c r="C718" s="104"/>
      <c r="D718" s="104"/>
      <c r="E718" s="104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</row>
    <row r="719" spans="2:18">
      <c r="B719" s="104"/>
      <c r="C719" s="104"/>
      <c r="D719" s="104"/>
      <c r="E719" s="104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</row>
    <row r="720" spans="2:18">
      <c r="B720" s="104"/>
      <c r="C720" s="104"/>
      <c r="D720" s="104"/>
      <c r="E720" s="104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</row>
    <row r="721" spans="2:18">
      <c r="B721" s="104"/>
      <c r="C721" s="104"/>
      <c r="D721" s="104"/>
      <c r="E721" s="104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</row>
    <row r="722" spans="2:18">
      <c r="B722" s="104"/>
      <c r="C722" s="104"/>
      <c r="D722" s="104"/>
      <c r="E722" s="104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</row>
    <row r="723" spans="2:18">
      <c r="B723" s="104"/>
      <c r="C723" s="104"/>
      <c r="D723" s="104"/>
      <c r="E723" s="104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</row>
    <row r="724" spans="2:18">
      <c r="B724" s="104"/>
      <c r="C724" s="104"/>
      <c r="D724" s="104"/>
      <c r="E724" s="104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</row>
    <row r="725" spans="2:18">
      <c r="B725" s="104"/>
      <c r="C725" s="104"/>
      <c r="D725" s="104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</row>
    <row r="726" spans="2:18">
      <c r="B726" s="104"/>
      <c r="C726" s="104"/>
      <c r="D726" s="104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</row>
    <row r="727" spans="2:18">
      <c r="B727" s="104"/>
      <c r="C727" s="104"/>
      <c r="D727" s="104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</row>
    <row r="728" spans="2:18">
      <c r="B728" s="104"/>
      <c r="C728" s="104"/>
      <c r="D728" s="104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</row>
    <row r="729" spans="2:18">
      <c r="B729" s="104"/>
      <c r="C729" s="104"/>
      <c r="D729" s="104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</row>
    <row r="730" spans="2:18">
      <c r="B730" s="104"/>
      <c r="C730" s="104"/>
      <c r="D730" s="104"/>
      <c r="E730" s="104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</row>
    <row r="731" spans="2:18">
      <c r="B731" s="104"/>
      <c r="C731" s="104"/>
      <c r="D731" s="104"/>
      <c r="E731" s="104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</row>
    <row r="732" spans="2:18">
      <c r="B732" s="104"/>
      <c r="C732" s="104"/>
      <c r="D732" s="104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</row>
    <row r="733" spans="2:18">
      <c r="B733" s="104"/>
      <c r="C733" s="104"/>
      <c r="D733" s="104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</row>
    <row r="734" spans="2:18">
      <c r="B734" s="104"/>
      <c r="C734" s="104"/>
      <c r="D734" s="104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</row>
    <row r="735" spans="2:18">
      <c r="B735" s="104"/>
      <c r="C735" s="104"/>
      <c r="D735" s="104"/>
      <c r="E735" s="104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</row>
    <row r="736" spans="2:18">
      <c r="B736" s="104"/>
      <c r="C736" s="104"/>
      <c r="D736" s="104"/>
      <c r="E736" s="104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</row>
    <row r="737" spans="2:18">
      <c r="B737" s="104"/>
      <c r="C737" s="104"/>
      <c r="D737" s="104"/>
      <c r="E737" s="104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</row>
    <row r="738" spans="2:18">
      <c r="B738" s="104"/>
      <c r="C738" s="104"/>
      <c r="D738" s="104"/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</row>
    <row r="739" spans="2:18">
      <c r="B739" s="104"/>
      <c r="C739" s="104"/>
      <c r="D739" s="104"/>
      <c r="E739" s="104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</row>
    <row r="740" spans="2:18">
      <c r="B740" s="104"/>
      <c r="C740" s="104"/>
      <c r="D740" s="104"/>
      <c r="E740" s="104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</row>
    <row r="741" spans="2:18">
      <c r="B741" s="104"/>
      <c r="C741" s="104"/>
      <c r="D741" s="104"/>
      <c r="E741" s="104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</row>
    <row r="742" spans="2:18">
      <c r="B742" s="104"/>
      <c r="C742" s="104"/>
      <c r="D742" s="104"/>
      <c r="E742" s="104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</row>
    <row r="743" spans="2:18">
      <c r="B743" s="104"/>
      <c r="C743" s="104"/>
      <c r="D743" s="104"/>
      <c r="E743" s="104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</row>
    <row r="744" spans="2:18">
      <c r="B744" s="104"/>
      <c r="C744" s="104"/>
      <c r="D744" s="104"/>
      <c r="E744" s="104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</row>
    <row r="745" spans="2:18">
      <c r="B745" s="104"/>
      <c r="C745" s="104"/>
      <c r="D745" s="104"/>
      <c r="E745" s="104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</row>
    <row r="746" spans="2:18">
      <c r="B746" s="104"/>
      <c r="C746" s="104"/>
      <c r="D746" s="104"/>
      <c r="E746" s="104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</row>
    <row r="747" spans="2:18">
      <c r="B747" s="104"/>
      <c r="C747" s="104"/>
      <c r="D747" s="104"/>
      <c r="E747" s="104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</row>
    <row r="748" spans="2:18">
      <c r="B748" s="104"/>
      <c r="C748" s="104"/>
      <c r="D748" s="104"/>
      <c r="E748" s="104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</row>
    <row r="749" spans="2:18">
      <c r="B749" s="104"/>
      <c r="C749" s="104"/>
      <c r="D749" s="104"/>
      <c r="E749" s="104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</row>
    <row r="750" spans="2:18">
      <c r="B750" s="104"/>
      <c r="C750" s="104"/>
      <c r="D750" s="104"/>
      <c r="E750" s="104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</row>
    <row r="751" spans="2:18">
      <c r="B751" s="104"/>
      <c r="C751" s="104"/>
      <c r="D751" s="104"/>
      <c r="E751" s="104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</row>
    <row r="752" spans="2:18">
      <c r="B752" s="104"/>
      <c r="C752" s="104"/>
      <c r="D752" s="104"/>
      <c r="E752" s="104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</row>
    <row r="753" spans="2:18">
      <c r="B753" s="104"/>
      <c r="C753" s="104"/>
      <c r="D753" s="104"/>
      <c r="E753" s="104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</row>
    <row r="754" spans="2:18">
      <c r="B754" s="104"/>
      <c r="C754" s="104"/>
      <c r="D754" s="104"/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</row>
    <row r="755" spans="2:18">
      <c r="B755" s="104"/>
      <c r="C755" s="104"/>
      <c r="D755" s="104"/>
      <c r="E755" s="104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</row>
    <row r="756" spans="2:18">
      <c r="B756" s="104"/>
      <c r="C756" s="104"/>
      <c r="D756" s="104"/>
      <c r="E756" s="104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</row>
    <row r="757" spans="2:18">
      <c r="B757" s="104"/>
      <c r="C757" s="104"/>
      <c r="D757" s="104"/>
      <c r="E757" s="104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</row>
    <row r="758" spans="2:18">
      <c r="B758" s="104"/>
      <c r="C758" s="104"/>
      <c r="D758" s="104"/>
      <c r="E758" s="104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</row>
    <row r="759" spans="2:18">
      <c r="B759" s="104"/>
      <c r="C759" s="104"/>
      <c r="D759" s="104"/>
      <c r="E759" s="104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</row>
    <row r="760" spans="2:18">
      <c r="B760" s="104"/>
      <c r="C760" s="104"/>
      <c r="D760" s="104"/>
      <c r="E760" s="104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</row>
    <row r="761" spans="2:18">
      <c r="B761" s="104"/>
      <c r="C761" s="104"/>
      <c r="D761" s="104"/>
      <c r="E761" s="104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</row>
    <row r="762" spans="2:18">
      <c r="B762" s="104"/>
      <c r="C762" s="104"/>
      <c r="D762" s="104"/>
      <c r="E762" s="104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</row>
    <row r="763" spans="2:18">
      <c r="B763" s="104"/>
      <c r="C763" s="104"/>
      <c r="D763" s="104"/>
      <c r="E763" s="104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</row>
    <row r="764" spans="2:18">
      <c r="B764" s="104"/>
      <c r="C764" s="104"/>
      <c r="D764" s="104"/>
      <c r="E764" s="104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</row>
    <row r="765" spans="2:18">
      <c r="B765" s="104"/>
      <c r="C765" s="104"/>
      <c r="D765" s="104"/>
      <c r="E765" s="104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</row>
    <row r="766" spans="2:18">
      <c r="B766" s="104"/>
      <c r="C766" s="104"/>
      <c r="D766" s="104"/>
      <c r="E766" s="104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</row>
    <row r="767" spans="2:18">
      <c r="B767" s="104"/>
      <c r="C767" s="104"/>
      <c r="D767" s="104"/>
      <c r="E767" s="104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</row>
    <row r="768" spans="2:18">
      <c r="B768" s="104"/>
      <c r="C768" s="104"/>
      <c r="D768" s="104"/>
      <c r="E768" s="104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</row>
    <row r="769" spans="2:18">
      <c r="B769" s="104"/>
      <c r="C769" s="104"/>
      <c r="D769" s="104"/>
      <c r="E769" s="104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</row>
    <row r="770" spans="2:18">
      <c r="B770" s="104"/>
      <c r="C770" s="104"/>
      <c r="D770" s="104"/>
      <c r="E770" s="104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</row>
    <row r="771" spans="2:18">
      <c r="B771" s="104"/>
      <c r="C771" s="104"/>
      <c r="D771" s="104"/>
      <c r="E771" s="104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</row>
    <row r="772" spans="2:18">
      <c r="B772" s="104"/>
      <c r="C772" s="104"/>
      <c r="D772" s="104"/>
      <c r="E772" s="104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</row>
    <row r="773" spans="2:18">
      <c r="B773" s="104"/>
      <c r="C773" s="104"/>
      <c r="D773" s="104"/>
      <c r="E773" s="104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</row>
    <row r="774" spans="2:18">
      <c r="B774" s="104"/>
      <c r="C774" s="104"/>
      <c r="D774" s="104"/>
      <c r="E774" s="104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</row>
    <row r="775" spans="2:18">
      <c r="B775" s="104"/>
      <c r="C775" s="104"/>
      <c r="D775" s="104"/>
      <c r="E775" s="104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</row>
    <row r="776" spans="2:18">
      <c r="B776" s="104"/>
      <c r="C776" s="104"/>
      <c r="D776" s="104"/>
      <c r="E776" s="104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</row>
    <row r="777" spans="2:18">
      <c r="B777" s="104"/>
      <c r="C777" s="104"/>
      <c r="D777" s="104"/>
      <c r="E777" s="104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</row>
    <row r="778" spans="2:18">
      <c r="B778" s="104"/>
      <c r="C778" s="104"/>
      <c r="D778" s="104"/>
      <c r="E778" s="104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</row>
    <row r="779" spans="2:18">
      <c r="B779" s="104"/>
      <c r="C779" s="104"/>
      <c r="D779" s="104"/>
      <c r="E779" s="104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</row>
    <row r="780" spans="2:18">
      <c r="B780" s="104"/>
      <c r="C780" s="104"/>
      <c r="D780" s="104"/>
      <c r="E780" s="104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</row>
    <row r="781" spans="2:18">
      <c r="B781" s="104"/>
      <c r="C781" s="104"/>
      <c r="D781" s="104"/>
      <c r="E781" s="104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</row>
    <row r="782" spans="2:18">
      <c r="B782" s="104"/>
      <c r="C782" s="104"/>
      <c r="D782" s="104"/>
      <c r="E782" s="104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</row>
    <row r="783" spans="2:18">
      <c r="B783" s="104"/>
      <c r="C783" s="104"/>
      <c r="D783" s="104"/>
      <c r="E783" s="104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</row>
    <row r="784" spans="2:18">
      <c r="B784" s="104"/>
      <c r="C784" s="104"/>
      <c r="D784" s="104"/>
      <c r="E784" s="104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</row>
    <row r="785" spans="2:18">
      <c r="B785" s="104"/>
      <c r="C785" s="104"/>
      <c r="D785" s="104"/>
      <c r="E785" s="104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</row>
    <row r="786" spans="2:18">
      <c r="B786" s="104"/>
      <c r="C786" s="104"/>
      <c r="D786" s="104"/>
      <c r="E786" s="104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</row>
    <row r="787" spans="2:18">
      <c r="B787" s="104"/>
      <c r="C787" s="104"/>
      <c r="D787" s="104"/>
      <c r="E787" s="104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</row>
    <row r="788" spans="2:18">
      <c r="B788" s="104"/>
      <c r="C788" s="104"/>
      <c r="D788" s="104"/>
      <c r="E788" s="104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</row>
    <row r="789" spans="2:18">
      <c r="B789" s="104"/>
      <c r="C789" s="104"/>
      <c r="D789" s="104"/>
      <c r="E789" s="104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</row>
    <row r="790" spans="2:18">
      <c r="B790" s="104"/>
      <c r="C790" s="104"/>
      <c r="D790" s="104"/>
      <c r="E790" s="104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</row>
    <row r="791" spans="2:18">
      <c r="B791" s="104"/>
      <c r="C791" s="104"/>
      <c r="D791" s="104"/>
      <c r="E791" s="104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</row>
    <row r="792" spans="2:18">
      <c r="B792" s="104"/>
      <c r="C792" s="104"/>
      <c r="D792" s="104"/>
      <c r="E792" s="104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</row>
    <row r="793" spans="2:18">
      <c r="B793" s="104"/>
      <c r="C793" s="104"/>
      <c r="D793" s="104"/>
      <c r="E793" s="104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</row>
    <row r="794" spans="2:18">
      <c r="B794" s="104"/>
      <c r="C794" s="104"/>
      <c r="D794" s="104"/>
      <c r="E794" s="104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</row>
    <row r="795" spans="2:18">
      <c r="B795" s="104"/>
      <c r="C795" s="104"/>
      <c r="D795" s="104"/>
      <c r="E795" s="104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</row>
    <row r="796" spans="2:18">
      <c r="B796" s="104"/>
      <c r="C796" s="104"/>
      <c r="D796" s="104"/>
      <c r="E796" s="104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</row>
    <row r="797" spans="2:18">
      <c r="B797" s="104"/>
      <c r="C797" s="104"/>
      <c r="D797" s="104"/>
      <c r="E797" s="104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</row>
    <row r="798" spans="2:18">
      <c r="B798" s="104"/>
      <c r="C798" s="104"/>
      <c r="D798" s="104"/>
      <c r="E798" s="104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</row>
    <row r="799" spans="2:18">
      <c r="B799" s="104"/>
      <c r="C799" s="104"/>
      <c r="D799" s="104"/>
      <c r="E799" s="104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</row>
    <row r="800" spans="2:18">
      <c r="B800" s="104"/>
      <c r="C800" s="104"/>
      <c r="D800" s="104"/>
      <c r="E800" s="104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</row>
    <row r="801" spans="2:18">
      <c r="B801" s="104"/>
      <c r="C801" s="104"/>
      <c r="D801" s="104"/>
      <c r="E801" s="104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</row>
    <row r="802" spans="2:18">
      <c r="B802" s="104"/>
      <c r="C802" s="104"/>
      <c r="D802" s="104"/>
      <c r="E802" s="104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</row>
    <row r="803" spans="2:18">
      <c r="B803" s="104"/>
      <c r="C803" s="104"/>
      <c r="D803" s="104"/>
      <c r="E803" s="104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</row>
    <row r="804" spans="2:18">
      <c r="B804" s="104"/>
      <c r="C804" s="104"/>
      <c r="D804" s="104"/>
      <c r="E804" s="104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</row>
    <row r="805" spans="2:18">
      <c r="B805" s="104"/>
      <c r="C805" s="104"/>
      <c r="D805" s="104"/>
      <c r="E805" s="104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</row>
    <row r="806" spans="2:18">
      <c r="B806" s="104"/>
      <c r="C806" s="104"/>
      <c r="D806" s="104"/>
      <c r="E806" s="104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</row>
    <row r="807" spans="2:18">
      <c r="B807" s="104"/>
      <c r="C807" s="104"/>
      <c r="D807" s="104"/>
      <c r="E807" s="104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</row>
    <row r="808" spans="2:18">
      <c r="B808" s="104"/>
      <c r="C808" s="104"/>
      <c r="D808" s="104"/>
      <c r="E808" s="104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</row>
    <row r="809" spans="2:18">
      <c r="B809" s="104"/>
      <c r="C809" s="104"/>
      <c r="D809" s="104"/>
      <c r="E809" s="104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</row>
    <row r="810" spans="2:18">
      <c r="B810" s="104"/>
      <c r="C810" s="104"/>
      <c r="D810" s="104"/>
      <c r="E810" s="104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</row>
    <row r="811" spans="2:18">
      <c r="B811" s="104"/>
      <c r="C811" s="104"/>
      <c r="D811" s="104"/>
      <c r="E811" s="104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</row>
    <row r="812" spans="2:18">
      <c r="B812" s="104"/>
      <c r="C812" s="104"/>
      <c r="D812" s="104"/>
      <c r="E812" s="104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</row>
    <row r="813" spans="2:18">
      <c r="B813" s="104"/>
      <c r="C813" s="104"/>
      <c r="D813" s="104"/>
      <c r="E813" s="104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</row>
    <row r="814" spans="2:18">
      <c r="B814" s="104"/>
      <c r="C814" s="104"/>
      <c r="D814" s="104"/>
      <c r="E814" s="104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</row>
    <row r="815" spans="2:18">
      <c r="B815" s="104"/>
      <c r="C815" s="104"/>
      <c r="D815" s="104"/>
      <c r="E815" s="104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</row>
    <row r="816" spans="2:18">
      <c r="B816" s="104"/>
      <c r="C816" s="104"/>
      <c r="D816" s="104"/>
      <c r="E816" s="104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</row>
    <row r="817" spans="2:18">
      <c r="B817" s="104"/>
      <c r="C817" s="104"/>
      <c r="D817" s="104"/>
      <c r="E817" s="104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</row>
    <row r="818" spans="2:18">
      <c r="B818" s="104"/>
      <c r="C818" s="104"/>
      <c r="D818" s="104"/>
      <c r="E818" s="104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</row>
    <row r="819" spans="2:18">
      <c r="B819" s="104"/>
      <c r="C819" s="104"/>
      <c r="D819" s="104"/>
      <c r="E819" s="104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</row>
    <row r="820" spans="2:18">
      <c r="B820" s="104"/>
      <c r="C820" s="104"/>
      <c r="D820" s="104"/>
      <c r="E820" s="104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</row>
    <row r="821" spans="2:18">
      <c r="B821" s="104"/>
      <c r="C821" s="104"/>
      <c r="D821" s="104"/>
      <c r="E821" s="104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</row>
    <row r="822" spans="2:18">
      <c r="B822" s="104"/>
      <c r="C822" s="104"/>
      <c r="D822" s="104"/>
      <c r="E822" s="104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</row>
    <row r="823" spans="2:18">
      <c r="B823" s="104"/>
      <c r="C823" s="104"/>
      <c r="D823" s="104"/>
      <c r="E823" s="104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</row>
    <row r="824" spans="2:18">
      <c r="B824" s="104"/>
      <c r="C824" s="104"/>
      <c r="D824" s="104"/>
      <c r="E824" s="104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</row>
    <row r="825" spans="2:18">
      <c r="B825" s="104"/>
      <c r="C825" s="104"/>
      <c r="D825" s="104"/>
      <c r="E825" s="104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</row>
    <row r="826" spans="2:18">
      <c r="B826" s="104"/>
      <c r="C826" s="104"/>
      <c r="D826" s="104"/>
      <c r="E826" s="104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</row>
    <row r="827" spans="2:18">
      <c r="B827" s="104"/>
      <c r="C827" s="104"/>
      <c r="D827" s="104"/>
      <c r="E827" s="104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</row>
    <row r="828" spans="2:18">
      <c r="B828" s="104"/>
      <c r="C828" s="104"/>
      <c r="D828" s="104"/>
      <c r="E828" s="104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</row>
    <row r="829" spans="2:18">
      <c r="B829" s="104"/>
      <c r="C829" s="104"/>
      <c r="D829" s="104"/>
      <c r="E829" s="104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</row>
    <row r="830" spans="2:18">
      <c r="B830" s="104"/>
      <c r="C830" s="104"/>
      <c r="D830" s="104"/>
      <c r="E830" s="104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</row>
    <row r="831" spans="2:18">
      <c r="B831" s="104"/>
      <c r="C831" s="104"/>
      <c r="D831" s="104"/>
      <c r="E831" s="104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</row>
    <row r="832" spans="2:18">
      <c r="B832" s="104"/>
      <c r="C832" s="104"/>
      <c r="D832" s="104"/>
      <c r="E832" s="104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</row>
    <row r="833" spans="2:18">
      <c r="B833" s="104"/>
      <c r="C833" s="104"/>
      <c r="D833" s="104"/>
      <c r="E833" s="104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</row>
    <row r="834" spans="2:18">
      <c r="B834" s="104"/>
      <c r="C834" s="104"/>
      <c r="D834" s="104"/>
      <c r="E834" s="104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</row>
    <row r="835" spans="2:18">
      <c r="B835" s="104"/>
      <c r="C835" s="104"/>
      <c r="D835" s="104"/>
      <c r="E835" s="104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</row>
    <row r="836" spans="2:18">
      <c r="B836" s="104"/>
      <c r="C836" s="104"/>
      <c r="D836" s="104"/>
      <c r="E836" s="104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</row>
    <row r="837" spans="2:18">
      <c r="B837" s="104"/>
      <c r="C837" s="104"/>
      <c r="D837" s="104"/>
      <c r="E837" s="104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</row>
    <row r="838" spans="2:18">
      <c r="B838" s="104"/>
      <c r="C838" s="104"/>
      <c r="D838" s="104"/>
      <c r="E838" s="104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</row>
    <row r="839" spans="2:18">
      <c r="B839" s="104"/>
      <c r="C839" s="104"/>
      <c r="D839" s="104"/>
      <c r="E839" s="104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</row>
    <row r="840" spans="2:18">
      <c r="B840" s="104"/>
      <c r="C840" s="104"/>
      <c r="D840" s="104"/>
      <c r="E840" s="104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</row>
    <row r="841" spans="2:18">
      <c r="B841" s="104"/>
      <c r="C841" s="104"/>
      <c r="D841" s="104"/>
      <c r="E841" s="104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</row>
    <row r="842" spans="2:18">
      <c r="B842" s="104"/>
      <c r="C842" s="104"/>
      <c r="D842" s="104"/>
      <c r="E842" s="104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</row>
    <row r="843" spans="2:18">
      <c r="B843" s="104"/>
      <c r="C843" s="104"/>
      <c r="D843" s="104"/>
      <c r="E843" s="104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</row>
    <row r="844" spans="2:18">
      <c r="B844" s="104"/>
      <c r="C844" s="104"/>
      <c r="D844" s="104"/>
      <c r="E844" s="104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</row>
    <row r="845" spans="2:18">
      <c r="B845" s="104"/>
      <c r="C845" s="104"/>
      <c r="D845" s="104"/>
      <c r="E845" s="104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</row>
    <row r="846" spans="2:18">
      <c r="B846" s="104"/>
      <c r="C846" s="104"/>
      <c r="D846" s="104"/>
      <c r="E846" s="104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</row>
    <row r="847" spans="2:18">
      <c r="B847" s="104"/>
      <c r="C847" s="104"/>
      <c r="D847" s="104"/>
      <c r="E847" s="104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</row>
    <row r="848" spans="2:18">
      <c r="B848" s="104"/>
      <c r="C848" s="104"/>
      <c r="D848" s="104"/>
      <c r="E848" s="104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</row>
    <row r="849" spans="2:18">
      <c r="B849" s="104"/>
      <c r="C849" s="104"/>
      <c r="D849" s="104"/>
      <c r="E849" s="104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</row>
    <row r="850" spans="2:18">
      <c r="B850" s="104"/>
      <c r="C850" s="104"/>
      <c r="D850" s="104"/>
      <c r="E850" s="104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</row>
    <row r="851" spans="2:18">
      <c r="B851" s="104"/>
      <c r="C851" s="104"/>
      <c r="D851" s="104"/>
      <c r="E851" s="104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</row>
    <row r="852" spans="2:18">
      <c r="B852" s="104"/>
      <c r="C852" s="104"/>
      <c r="D852" s="104"/>
      <c r="E852" s="104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</row>
    <row r="853" spans="2:18">
      <c r="B853" s="104"/>
      <c r="C853" s="104"/>
      <c r="D853" s="104"/>
      <c r="E853" s="104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</row>
    <row r="854" spans="2:18">
      <c r="B854" s="104"/>
      <c r="C854" s="104"/>
      <c r="D854" s="104"/>
      <c r="E854" s="104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</row>
    <row r="855" spans="2:18">
      <c r="B855" s="104"/>
      <c r="C855" s="104"/>
      <c r="D855" s="104"/>
      <c r="E855" s="104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</row>
    <row r="856" spans="2:18">
      <c r="B856" s="104"/>
      <c r="C856" s="104"/>
      <c r="D856" s="104"/>
      <c r="E856" s="104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</row>
    <row r="857" spans="2:18">
      <c r="B857" s="104"/>
      <c r="C857" s="104"/>
      <c r="D857" s="104"/>
      <c r="E857" s="104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</row>
    <row r="858" spans="2:18">
      <c r="B858" s="104"/>
      <c r="C858" s="104"/>
      <c r="D858" s="104"/>
      <c r="E858" s="104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</row>
    <row r="859" spans="2:18">
      <c r="B859" s="104"/>
      <c r="C859" s="104"/>
      <c r="D859" s="104"/>
      <c r="E859" s="104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</row>
    <row r="860" spans="2:18">
      <c r="B860" s="104"/>
      <c r="C860" s="104"/>
      <c r="D860" s="104"/>
      <c r="E860" s="104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</row>
    <row r="861" spans="2:18">
      <c r="B861" s="104"/>
      <c r="C861" s="104"/>
      <c r="D861" s="104"/>
      <c r="E861" s="104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</row>
    <row r="862" spans="2:18">
      <c r="B862" s="104"/>
      <c r="C862" s="104"/>
      <c r="D862" s="104"/>
      <c r="E862" s="104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</row>
    <row r="863" spans="2:18">
      <c r="B863" s="104"/>
      <c r="C863" s="104"/>
      <c r="D863" s="104"/>
      <c r="E863" s="104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</row>
    <row r="864" spans="2:18">
      <c r="B864" s="104"/>
      <c r="C864" s="104"/>
      <c r="D864" s="104"/>
      <c r="E864" s="104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</row>
    <row r="865" spans="2:18">
      <c r="B865" s="104"/>
      <c r="C865" s="104"/>
      <c r="D865" s="104"/>
      <c r="E865" s="104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</row>
    <row r="866" spans="2:18">
      <c r="B866" s="104"/>
      <c r="C866" s="104"/>
      <c r="D866" s="104"/>
      <c r="E866" s="104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</row>
    <row r="867" spans="2:18">
      <c r="B867" s="104"/>
      <c r="C867" s="104"/>
      <c r="D867" s="104"/>
      <c r="E867" s="104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</row>
    <row r="868" spans="2:18">
      <c r="B868" s="104"/>
      <c r="C868" s="104"/>
      <c r="D868" s="104"/>
      <c r="E868" s="104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</row>
    <row r="869" spans="2:18">
      <c r="B869" s="104"/>
      <c r="C869" s="104"/>
      <c r="D869" s="104"/>
      <c r="E869" s="104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</row>
    <row r="870" spans="2:18">
      <c r="B870" s="104"/>
      <c r="C870" s="104"/>
      <c r="D870" s="104"/>
      <c r="E870" s="104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</row>
    <row r="871" spans="2:18">
      <c r="B871" s="104"/>
      <c r="C871" s="104"/>
      <c r="D871" s="104"/>
      <c r="E871" s="104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</row>
    <row r="872" spans="2:18">
      <c r="B872" s="104"/>
      <c r="C872" s="104"/>
      <c r="D872" s="104"/>
      <c r="E872" s="104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</row>
    <row r="873" spans="2:18">
      <c r="B873" s="104"/>
      <c r="C873" s="104"/>
      <c r="D873" s="104"/>
      <c r="E873" s="104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</row>
    <row r="874" spans="2:18">
      <c r="B874" s="104"/>
      <c r="C874" s="104"/>
      <c r="D874" s="104"/>
      <c r="E874" s="104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</row>
    <row r="875" spans="2:18">
      <c r="B875" s="104"/>
      <c r="C875" s="104"/>
      <c r="D875" s="104"/>
      <c r="E875" s="104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</row>
    <row r="876" spans="2:18">
      <c r="B876" s="104"/>
      <c r="C876" s="104"/>
      <c r="D876" s="104"/>
      <c r="E876" s="104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</row>
    <row r="877" spans="2:18">
      <c r="B877" s="104"/>
      <c r="C877" s="104"/>
      <c r="D877" s="104"/>
      <c r="E877" s="104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</row>
    <row r="878" spans="2:18">
      <c r="B878" s="104"/>
      <c r="C878" s="104"/>
      <c r="D878" s="104"/>
      <c r="E878" s="104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</row>
    <row r="879" spans="2:18">
      <c r="B879" s="104"/>
      <c r="C879" s="104"/>
      <c r="D879" s="104"/>
      <c r="E879" s="104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</row>
    <row r="880" spans="2:18">
      <c r="B880" s="104"/>
      <c r="C880" s="104"/>
      <c r="D880" s="104"/>
      <c r="E880" s="104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</row>
    <row r="881" spans="2:18">
      <c r="B881" s="104"/>
      <c r="C881" s="104"/>
      <c r="D881" s="104"/>
      <c r="E881" s="104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</row>
    <row r="882" spans="2:18">
      <c r="B882" s="104"/>
      <c r="C882" s="104"/>
      <c r="D882" s="104"/>
      <c r="E882" s="104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</row>
    <row r="883" spans="2:18">
      <c r="B883" s="104"/>
      <c r="C883" s="104"/>
      <c r="D883" s="104"/>
      <c r="E883" s="104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</row>
    <row r="884" spans="2:18">
      <c r="B884" s="104"/>
      <c r="C884" s="104"/>
      <c r="D884" s="104"/>
      <c r="E884" s="104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</row>
    <row r="885" spans="2:18">
      <c r="B885" s="104"/>
      <c r="C885" s="104"/>
      <c r="D885" s="104"/>
      <c r="E885" s="104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</row>
    <row r="886" spans="2:18">
      <c r="B886" s="104"/>
      <c r="C886" s="104"/>
      <c r="D886" s="104"/>
      <c r="E886" s="104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</row>
    <row r="887" spans="2:18">
      <c r="B887" s="104"/>
      <c r="C887" s="104"/>
      <c r="D887" s="104"/>
      <c r="E887" s="104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</row>
    <row r="888" spans="2:18">
      <c r="B888" s="104"/>
      <c r="C888" s="104"/>
      <c r="D888" s="104"/>
      <c r="E888" s="104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</row>
    <row r="889" spans="2:18">
      <c r="B889" s="104"/>
      <c r="C889" s="104"/>
      <c r="D889" s="104"/>
      <c r="E889" s="104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</row>
    <row r="890" spans="2:18">
      <c r="B890" s="104"/>
      <c r="C890" s="104"/>
      <c r="D890" s="104"/>
      <c r="E890" s="104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</row>
    <row r="891" spans="2:18">
      <c r="B891" s="104"/>
      <c r="C891" s="104"/>
      <c r="D891" s="104"/>
      <c r="E891" s="104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</row>
    <row r="892" spans="2:18">
      <c r="B892" s="104"/>
      <c r="C892" s="104"/>
      <c r="D892" s="104"/>
      <c r="E892" s="104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</row>
    <row r="893" spans="2:18">
      <c r="B893" s="104"/>
      <c r="C893" s="104"/>
      <c r="D893" s="104"/>
      <c r="E893" s="104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</row>
    <row r="894" spans="2:18">
      <c r="B894" s="104"/>
      <c r="C894" s="104"/>
      <c r="D894" s="104"/>
      <c r="E894" s="104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</row>
    <row r="895" spans="2:18">
      <c r="B895" s="104"/>
      <c r="C895" s="104"/>
      <c r="D895" s="104"/>
      <c r="E895" s="104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</row>
    <row r="896" spans="2:18">
      <c r="B896" s="104"/>
      <c r="C896" s="104"/>
      <c r="D896" s="104"/>
      <c r="E896" s="104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</row>
    <row r="897" spans="2:18">
      <c r="B897" s="104"/>
      <c r="C897" s="104"/>
      <c r="D897" s="104"/>
      <c r="E897" s="104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</row>
    <row r="898" spans="2:18">
      <c r="B898" s="104"/>
      <c r="C898" s="104"/>
      <c r="D898" s="104"/>
      <c r="E898" s="104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</row>
    <row r="899" spans="2:18">
      <c r="B899" s="104"/>
      <c r="C899" s="104"/>
      <c r="D899" s="104"/>
      <c r="E899" s="104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</row>
    <row r="900" spans="2:18">
      <c r="B900" s="104"/>
      <c r="C900" s="104"/>
      <c r="D900" s="104"/>
      <c r="E900" s="104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</row>
    <row r="901" spans="2:18">
      <c r="B901" s="104"/>
      <c r="C901" s="104"/>
      <c r="D901" s="104"/>
      <c r="E901" s="104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</row>
    <row r="902" spans="2:18">
      <c r="B902" s="104"/>
      <c r="C902" s="104"/>
      <c r="D902" s="104"/>
      <c r="E902" s="104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</row>
    <row r="903" spans="2:18">
      <c r="B903" s="104"/>
      <c r="C903" s="104"/>
      <c r="D903" s="104"/>
      <c r="E903" s="104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</row>
    <row r="904" spans="2:18">
      <c r="B904" s="104"/>
      <c r="C904" s="104"/>
      <c r="D904" s="104"/>
      <c r="E904" s="104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</row>
    <row r="905" spans="2:18">
      <c r="B905" s="104"/>
      <c r="C905" s="104"/>
      <c r="D905" s="104"/>
      <c r="E905" s="104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</row>
    <row r="906" spans="2:18">
      <c r="B906" s="104"/>
      <c r="C906" s="104"/>
      <c r="D906" s="104"/>
      <c r="E906" s="104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</row>
    <row r="907" spans="2:18">
      <c r="B907" s="104"/>
      <c r="C907" s="104"/>
      <c r="D907" s="104"/>
      <c r="E907" s="104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</row>
    <row r="908" spans="2:18">
      <c r="B908" s="104"/>
      <c r="C908" s="104"/>
      <c r="D908" s="104"/>
      <c r="E908" s="104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</row>
    <row r="909" spans="2:18">
      <c r="B909" s="104"/>
      <c r="C909" s="104"/>
      <c r="D909" s="104"/>
      <c r="E909" s="104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</row>
    <row r="910" spans="2:18">
      <c r="B910" s="104"/>
      <c r="C910" s="104"/>
      <c r="D910" s="104"/>
      <c r="E910" s="104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</row>
    <row r="911" spans="2:18">
      <c r="B911" s="104"/>
      <c r="C911" s="104"/>
      <c r="D911" s="104"/>
      <c r="E911" s="104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</row>
    <row r="912" spans="2:18">
      <c r="B912" s="104"/>
      <c r="C912" s="104"/>
      <c r="D912" s="104"/>
      <c r="E912" s="104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</row>
    <row r="913" spans="2:18">
      <c r="B913" s="104"/>
      <c r="C913" s="104"/>
      <c r="D913" s="104"/>
      <c r="E913" s="104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</row>
    <row r="914" spans="2:18">
      <c r="B914" s="104"/>
      <c r="C914" s="104"/>
      <c r="D914" s="104"/>
      <c r="E914" s="104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</row>
    <row r="915" spans="2:18">
      <c r="B915" s="104"/>
      <c r="C915" s="104"/>
      <c r="D915" s="104"/>
      <c r="E915" s="104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</row>
    <row r="916" spans="2:18">
      <c r="B916" s="104"/>
      <c r="C916" s="104"/>
      <c r="D916" s="104"/>
      <c r="E916" s="104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</row>
    <row r="917" spans="2:18">
      <c r="B917" s="104"/>
      <c r="C917" s="104"/>
      <c r="D917" s="104"/>
      <c r="E917" s="104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</row>
    <row r="918" spans="2:18">
      <c r="B918" s="104"/>
      <c r="C918" s="104"/>
      <c r="D918" s="104"/>
      <c r="E918" s="104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</row>
    <row r="919" spans="2:18">
      <c r="B919" s="104"/>
      <c r="C919" s="104"/>
      <c r="D919" s="104"/>
      <c r="E919" s="104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</row>
    <row r="920" spans="2:18">
      <c r="B920" s="104"/>
      <c r="C920" s="104"/>
      <c r="D920" s="104"/>
      <c r="E920" s="104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</row>
    <row r="921" spans="2:18">
      <c r="B921" s="104"/>
      <c r="C921" s="104"/>
      <c r="D921" s="104"/>
      <c r="E921" s="104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</row>
    <row r="922" spans="2:18">
      <c r="B922" s="104"/>
      <c r="C922" s="104"/>
      <c r="D922" s="104"/>
      <c r="E922" s="104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</row>
    <row r="923" spans="2:18">
      <c r="B923" s="104"/>
      <c r="C923" s="104"/>
      <c r="D923" s="104"/>
      <c r="E923" s="104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</row>
    <row r="924" spans="2:18">
      <c r="B924" s="104"/>
      <c r="C924" s="104"/>
      <c r="D924" s="104"/>
      <c r="E924" s="104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</row>
    <row r="925" spans="2:18">
      <c r="B925" s="104"/>
      <c r="C925" s="104"/>
      <c r="D925" s="104"/>
      <c r="E925" s="104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</row>
    <row r="926" spans="2:18">
      <c r="B926" s="104"/>
      <c r="C926" s="104"/>
      <c r="D926" s="104"/>
      <c r="E926" s="104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</row>
    <row r="927" spans="2:18">
      <c r="B927" s="104"/>
      <c r="C927" s="104"/>
      <c r="D927" s="104"/>
      <c r="E927" s="104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</row>
    <row r="928" spans="2:18">
      <c r="B928" s="104"/>
      <c r="C928" s="104"/>
      <c r="D928" s="104"/>
      <c r="E928" s="104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</row>
    <row r="929" spans="2:18">
      <c r="B929" s="104"/>
      <c r="C929" s="104"/>
      <c r="D929" s="104"/>
      <c r="E929" s="104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</row>
    <row r="930" spans="2:18">
      <c r="B930" s="104"/>
      <c r="C930" s="104"/>
      <c r="D930" s="104"/>
      <c r="E930" s="104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</row>
    <row r="931" spans="2:18">
      <c r="B931" s="104"/>
      <c r="C931" s="104"/>
      <c r="D931" s="104"/>
      <c r="E931" s="104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</row>
    <row r="932" spans="2:18">
      <c r="B932" s="104"/>
      <c r="C932" s="104"/>
      <c r="D932" s="104"/>
      <c r="E932" s="104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</row>
    <row r="933" spans="2:18">
      <c r="B933" s="104"/>
      <c r="C933" s="104"/>
      <c r="D933" s="104"/>
      <c r="E933" s="104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</row>
    <row r="934" spans="2:18">
      <c r="B934" s="104"/>
      <c r="C934" s="104"/>
      <c r="D934" s="104"/>
      <c r="E934" s="104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</row>
    <row r="935" spans="2:18">
      <c r="B935" s="104"/>
      <c r="C935" s="104"/>
      <c r="D935" s="104"/>
      <c r="E935" s="104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</row>
    <row r="936" spans="2:18">
      <c r="B936" s="104"/>
      <c r="C936" s="104"/>
      <c r="D936" s="104"/>
      <c r="E936" s="104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</row>
    <row r="937" spans="2:18">
      <c r="B937" s="104"/>
      <c r="C937" s="104"/>
      <c r="D937" s="104"/>
      <c r="E937" s="104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</row>
    <row r="938" spans="2:18">
      <c r="B938" s="104"/>
      <c r="C938" s="104"/>
      <c r="D938" s="104"/>
      <c r="E938" s="104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</row>
    <row r="939" spans="2:18">
      <c r="B939" s="104"/>
      <c r="C939" s="104"/>
      <c r="D939" s="104"/>
      <c r="E939" s="104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</row>
    <row r="940" spans="2:18">
      <c r="B940" s="104"/>
      <c r="C940" s="104"/>
      <c r="D940" s="104"/>
      <c r="E940" s="104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</row>
    <row r="941" spans="2:18">
      <c r="B941" s="104"/>
      <c r="C941" s="104"/>
      <c r="D941" s="104"/>
      <c r="E941" s="104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</row>
    <row r="942" spans="2:18">
      <c r="B942" s="104"/>
      <c r="C942" s="104"/>
      <c r="D942" s="104"/>
      <c r="E942" s="104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</row>
    <row r="943" spans="2:18">
      <c r="B943" s="104"/>
      <c r="C943" s="104"/>
      <c r="D943" s="104"/>
      <c r="E943" s="104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</row>
    <row r="944" spans="2:18">
      <c r="B944" s="104"/>
      <c r="C944" s="104"/>
      <c r="D944" s="104"/>
      <c r="E944" s="104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</row>
    <row r="945" spans="2:18">
      <c r="B945" s="104"/>
      <c r="C945" s="104"/>
      <c r="D945" s="104"/>
      <c r="E945" s="104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</row>
    <row r="946" spans="2:18">
      <c r="B946" s="104"/>
      <c r="C946" s="104"/>
      <c r="D946" s="104"/>
      <c r="E946" s="104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</row>
    <row r="947" spans="2:18">
      <c r="B947" s="104"/>
      <c r="C947" s="104"/>
      <c r="D947" s="104"/>
      <c r="E947" s="104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</row>
    <row r="948" spans="2:18">
      <c r="B948" s="104"/>
      <c r="C948" s="104"/>
      <c r="D948" s="104"/>
      <c r="E948" s="104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</row>
    <row r="949" spans="2:18">
      <c r="B949" s="104"/>
      <c r="C949" s="104"/>
      <c r="D949" s="104"/>
      <c r="E949" s="104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</row>
    <row r="950" spans="2:18">
      <c r="B950" s="104"/>
      <c r="C950" s="104"/>
      <c r="D950" s="104"/>
      <c r="E950" s="104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</row>
    <row r="951" spans="2:18">
      <c r="B951" s="104"/>
      <c r="C951" s="104"/>
      <c r="D951" s="104"/>
      <c r="E951" s="104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</row>
    <row r="952" spans="2:18">
      <c r="B952" s="104"/>
      <c r="C952" s="104"/>
      <c r="D952" s="104"/>
      <c r="E952" s="104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</row>
    <row r="953" spans="2:18">
      <c r="B953" s="104"/>
      <c r="C953" s="104"/>
      <c r="D953" s="104"/>
      <c r="E953" s="104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</row>
    <row r="954" spans="2:18">
      <c r="B954" s="104"/>
      <c r="C954" s="104"/>
      <c r="D954" s="104"/>
      <c r="E954" s="104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</row>
    <row r="955" spans="2:18">
      <c r="B955" s="104"/>
      <c r="C955" s="104"/>
      <c r="D955" s="104"/>
      <c r="E955" s="104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</row>
    <row r="956" spans="2:18">
      <c r="B956" s="104"/>
      <c r="C956" s="104"/>
      <c r="D956" s="104"/>
      <c r="E956" s="104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</row>
    <row r="957" spans="2:18">
      <c r="B957" s="104"/>
      <c r="C957" s="104"/>
      <c r="D957" s="104"/>
      <c r="E957" s="104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</row>
    <row r="958" spans="2:18">
      <c r="B958" s="104"/>
      <c r="C958" s="104"/>
      <c r="D958" s="104"/>
      <c r="E958" s="104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</row>
    <row r="959" spans="2:18">
      <c r="B959" s="104"/>
      <c r="C959" s="104"/>
      <c r="D959" s="104"/>
      <c r="E959" s="104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</row>
    <row r="960" spans="2:18">
      <c r="B960" s="104"/>
      <c r="C960" s="104"/>
      <c r="D960" s="104"/>
      <c r="E960" s="104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</row>
    <row r="961" spans="2:18">
      <c r="B961" s="104"/>
      <c r="C961" s="104"/>
      <c r="D961" s="104"/>
      <c r="E961" s="104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</row>
    <row r="962" spans="2:18">
      <c r="B962" s="104"/>
      <c r="C962" s="104"/>
      <c r="D962" s="104"/>
      <c r="E962" s="104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</row>
    <row r="963" spans="2:18">
      <c r="B963" s="104"/>
      <c r="C963" s="104"/>
      <c r="D963" s="104"/>
      <c r="E963" s="104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</row>
    <row r="964" spans="2:18">
      <c r="B964" s="104"/>
      <c r="C964" s="104"/>
      <c r="D964" s="104"/>
      <c r="E964" s="104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</row>
    <row r="965" spans="2:18">
      <c r="B965" s="104"/>
      <c r="C965" s="104"/>
      <c r="D965" s="104"/>
      <c r="E965" s="104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</row>
    <row r="966" spans="2:18">
      <c r="B966" s="104"/>
      <c r="C966" s="104"/>
      <c r="D966" s="104"/>
      <c r="E966" s="104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</row>
    <row r="967" spans="2:18">
      <c r="B967" s="104"/>
      <c r="C967" s="104"/>
      <c r="D967" s="104"/>
      <c r="E967" s="104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</row>
    <row r="968" spans="2:18">
      <c r="B968" s="104"/>
      <c r="C968" s="104"/>
      <c r="D968" s="104"/>
      <c r="E968" s="104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</row>
    <row r="969" spans="2:18">
      <c r="B969" s="104"/>
      <c r="C969" s="104"/>
      <c r="D969" s="104"/>
      <c r="E969" s="104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</row>
    <row r="970" spans="2:18">
      <c r="B970" s="104"/>
      <c r="C970" s="104"/>
      <c r="D970" s="104"/>
      <c r="E970" s="104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</row>
    <row r="971" spans="2:18">
      <c r="B971" s="104"/>
      <c r="C971" s="104"/>
      <c r="D971" s="104"/>
      <c r="E971" s="104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</row>
    <row r="972" spans="2:18">
      <c r="B972" s="104"/>
      <c r="C972" s="104"/>
      <c r="D972" s="104"/>
      <c r="E972" s="104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</row>
    <row r="973" spans="2:18">
      <c r="B973" s="104"/>
      <c r="C973" s="104"/>
      <c r="D973" s="104"/>
      <c r="E973" s="104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</row>
    <row r="974" spans="2:18">
      <c r="B974" s="104"/>
      <c r="C974" s="104"/>
      <c r="D974" s="104"/>
      <c r="E974" s="104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</row>
    <row r="975" spans="2:18">
      <c r="B975" s="104"/>
      <c r="C975" s="104"/>
      <c r="D975" s="104"/>
      <c r="E975" s="104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</row>
    <row r="976" spans="2:18">
      <c r="B976" s="104"/>
      <c r="C976" s="104"/>
      <c r="D976" s="104"/>
      <c r="E976" s="104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</row>
    <row r="977" spans="2:18">
      <c r="B977" s="104"/>
      <c r="C977" s="104"/>
      <c r="D977" s="104"/>
      <c r="E977" s="104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</row>
    <row r="978" spans="2:18">
      <c r="B978" s="104"/>
      <c r="C978" s="104"/>
      <c r="D978" s="104"/>
      <c r="E978" s="104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</row>
    <row r="979" spans="2:18">
      <c r="B979" s="104"/>
      <c r="C979" s="104"/>
      <c r="D979" s="104"/>
      <c r="E979" s="104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</row>
    <row r="980" spans="2:18">
      <c r="B980" s="104"/>
      <c r="C980" s="104"/>
      <c r="D980" s="104"/>
      <c r="E980" s="104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</row>
    <row r="981" spans="2:18">
      <c r="B981" s="104"/>
      <c r="C981" s="104"/>
      <c r="D981" s="104"/>
      <c r="E981" s="104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</row>
    <row r="982" spans="2:18">
      <c r="B982" s="104"/>
      <c r="C982" s="104"/>
      <c r="D982" s="104"/>
      <c r="E982" s="104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</row>
    <row r="983" spans="2:18">
      <c r="B983" s="104"/>
      <c r="C983" s="104"/>
      <c r="D983" s="104"/>
      <c r="E983" s="104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</row>
    <row r="984" spans="2:18">
      <c r="B984" s="104"/>
      <c r="C984" s="104"/>
      <c r="D984" s="104"/>
      <c r="E984" s="104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</row>
    <row r="985" spans="2:18">
      <c r="B985" s="104"/>
      <c r="C985" s="104"/>
      <c r="D985" s="104"/>
      <c r="E985" s="104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</row>
    <row r="986" spans="2:18">
      <c r="B986" s="104"/>
      <c r="C986" s="104"/>
      <c r="D986" s="104"/>
      <c r="E986" s="104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</row>
    <row r="987" spans="2:18">
      <c r="B987" s="104"/>
      <c r="C987" s="104"/>
      <c r="D987" s="104"/>
      <c r="E987" s="104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</row>
    <row r="988" spans="2:18">
      <c r="B988" s="104"/>
      <c r="C988" s="104"/>
      <c r="D988" s="104"/>
      <c r="E988" s="104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</row>
    <row r="989" spans="2:18">
      <c r="B989" s="104"/>
      <c r="C989" s="104"/>
      <c r="D989" s="104"/>
      <c r="E989" s="104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</row>
    <row r="990" spans="2:18">
      <c r="B990" s="104"/>
      <c r="C990" s="104"/>
      <c r="D990" s="104"/>
      <c r="E990" s="104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</row>
    <row r="991" spans="2:18">
      <c r="B991" s="104"/>
      <c r="C991" s="104"/>
      <c r="D991" s="104"/>
      <c r="E991" s="104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</row>
    <row r="992" spans="2:18">
      <c r="B992" s="104"/>
      <c r="C992" s="104"/>
      <c r="D992" s="104"/>
      <c r="E992" s="104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</row>
    <row r="993" spans="2:18">
      <c r="B993" s="104"/>
      <c r="C993" s="104"/>
      <c r="D993" s="104"/>
      <c r="E993" s="104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</row>
    <row r="994" spans="2:18">
      <c r="B994" s="104"/>
      <c r="C994" s="104"/>
      <c r="D994" s="104"/>
      <c r="E994" s="104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</row>
    <row r="995" spans="2:18">
      <c r="B995" s="104"/>
      <c r="C995" s="104"/>
      <c r="D995" s="104"/>
      <c r="E995" s="104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</row>
    <row r="996" spans="2:18">
      <c r="B996" s="104"/>
      <c r="C996" s="104"/>
      <c r="D996" s="104"/>
      <c r="E996" s="104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</row>
    <row r="997" spans="2:18">
      <c r="B997" s="104"/>
      <c r="C997" s="104"/>
      <c r="D997" s="104"/>
      <c r="E997" s="104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</row>
    <row r="998" spans="2:18">
      <c r="B998" s="104"/>
      <c r="C998" s="104"/>
      <c r="D998" s="104"/>
      <c r="E998" s="104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</row>
    <row r="999" spans="2:18">
      <c r="B999" s="104"/>
      <c r="C999" s="104"/>
      <c r="D999" s="104"/>
      <c r="E999" s="104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</row>
    <row r="1000" spans="2:18">
      <c r="B1000" s="104"/>
      <c r="C1000" s="104"/>
      <c r="D1000" s="104"/>
      <c r="E1000" s="104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</row>
    <row r="1001" spans="2:18">
      <c r="B1001" s="104"/>
      <c r="C1001" s="104"/>
      <c r="D1001" s="104"/>
      <c r="E1001" s="104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</row>
    <row r="1002" spans="2:18">
      <c r="B1002" s="104"/>
      <c r="C1002" s="104"/>
      <c r="D1002" s="104"/>
      <c r="E1002" s="104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</row>
    <row r="1003" spans="2:18">
      <c r="B1003" s="104"/>
      <c r="C1003" s="104"/>
      <c r="D1003" s="104"/>
      <c r="E1003" s="104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</row>
    <row r="1004" spans="2:18">
      <c r="B1004" s="104"/>
      <c r="C1004" s="104"/>
      <c r="D1004" s="104"/>
      <c r="E1004" s="104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</row>
    <row r="1005" spans="2:18">
      <c r="B1005" s="104"/>
      <c r="C1005" s="104"/>
      <c r="D1005" s="104"/>
      <c r="E1005" s="104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</row>
    <row r="1006" spans="2:18">
      <c r="B1006" s="104"/>
      <c r="C1006" s="104"/>
      <c r="D1006" s="104"/>
      <c r="E1006" s="104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</row>
    <row r="1007" spans="2:18">
      <c r="B1007" s="104"/>
      <c r="C1007" s="104"/>
      <c r="D1007" s="104"/>
      <c r="E1007" s="104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</row>
    <row r="1008" spans="2:18">
      <c r="B1008" s="104"/>
      <c r="C1008" s="104"/>
      <c r="D1008" s="104"/>
      <c r="E1008" s="104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</row>
    <row r="1009" spans="2:18">
      <c r="B1009" s="104"/>
      <c r="C1009" s="104"/>
      <c r="D1009" s="104"/>
      <c r="E1009" s="104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2:18">
      <c r="B1010" s="104"/>
      <c r="C1010" s="104"/>
      <c r="D1010" s="104"/>
      <c r="E1010" s="104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2:18">
      <c r="B1011" s="104"/>
      <c r="C1011" s="104"/>
      <c r="D1011" s="104"/>
      <c r="E1011" s="104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2:18">
      <c r="B1012" s="104"/>
      <c r="C1012" s="104"/>
      <c r="D1012" s="104"/>
      <c r="E1012" s="104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2:18">
      <c r="B1013" s="104"/>
      <c r="C1013" s="104"/>
      <c r="D1013" s="104"/>
      <c r="E1013" s="104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2:18">
      <c r="B1014" s="104"/>
      <c r="C1014" s="104"/>
      <c r="D1014" s="104"/>
      <c r="E1014" s="104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2:18">
      <c r="B1015" s="104"/>
      <c r="C1015" s="104"/>
      <c r="D1015" s="104"/>
      <c r="E1015" s="104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2:18">
      <c r="B1016" s="104"/>
      <c r="C1016" s="104"/>
      <c r="D1016" s="104"/>
      <c r="E1016" s="104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2:18">
      <c r="B1017" s="104"/>
      <c r="C1017" s="104"/>
      <c r="D1017" s="104"/>
      <c r="E1017" s="104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2:18">
      <c r="B1018" s="104"/>
      <c r="C1018" s="104"/>
      <c r="D1018" s="104"/>
      <c r="E1018" s="104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2:18">
      <c r="B1019" s="104"/>
      <c r="C1019" s="104"/>
      <c r="D1019" s="104"/>
      <c r="E1019" s="104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2:18">
      <c r="B1020" s="104"/>
      <c r="C1020" s="104"/>
      <c r="D1020" s="104"/>
      <c r="E1020" s="104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2:18">
      <c r="B1021" s="104"/>
      <c r="C1021" s="104"/>
      <c r="D1021" s="104"/>
      <c r="E1021" s="104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2:18">
      <c r="B1022" s="104"/>
      <c r="C1022" s="104"/>
      <c r="D1022" s="104"/>
      <c r="E1022" s="104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2:18">
      <c r="B1023" s="104"/>
      <c r="C1023" s="104"/>
      <c r="D1023" s="104"/>
      <c r="E1023" s="104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2:18">
      <c r="B1024" s="104"/>
      <c r="C1024" s="104"/>
      <c r="D1024" s="104"/>
      <c r="E1024" s="104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2:18">
      <c r="B1025" s="104"/>
      <c r="C1025" s="104"/>
      <c r="D1025" s="104"/>
      <c r="E1025" s="104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2:18">
      <c r="B1026" s="104"/>
      <c r="C1026" s="104"/>
      <c r="D1026" s="104"/>
      <c r="E1026" s="104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2:18">
      <c r="B1027" s="104"/>
      <c r="C1027" s="104"/>
      <c r="D1027" s="104"/>
      <c r="E1027" s="104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2:18">
      <c r="B1028" s="104"/>
      <c r="C1028" s="104"/>
      <c r="D1028" s="104"/>
      <c r="E1028" s="104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2:18">
      <c r="B1029" s="104"/>
      <c r="C1029" s="104"/>
      <c r="D1029" s="104"/>
      <c r="E1029" s="104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2:18">
      <c r="B1030" s="104"/>
      <c r="C1030" s="104"/>
      <c r="D1030" s="104"/>
      <c r="E1030" s="104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2:18">
      <c r="B1031" s="104"/>
      <c r="C1031" s="104"/>
      <c r="D1031" s="104"/>
      <c r="E1031" s="104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2:18">
      <c r="B1032" s="104"/>
      <c r="C1032" s="104"/>
      <c r="D1032" s="104"/>
      <c r="E1032" s="104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2:18">
      <c r="B1033" s="104"/>
      <c r="C1033" s="104"/>
      <c r="D1033" s="104"/>
      <c r="E1033" s="104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2:18">
      <c r="B1034" s="104"/>
      <c r="C1034" s="104"/>
      <c r="D1034" s="104"/>
      <c r="E1034" s="104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2:18">
      <c r="B1035" s="104"/>
      <c r="C1035" s="104"/>
      <c r="D1035" s="104"/>
      <c r="E1035" s="104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2:18">
      <c r="B1036" s="104"/>
      <c r="C1036" s="104"/>
      <c r="D1036" s="104"/>
      <c r="E1036" s="104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2:18">
      <c r="B1037" s="104"/>
      <c r="C1037" s="104"/>
      <c r="D1037" s="104"/>
      <c r="E1037" s="104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2:18">
      <c r="B1038" s="104"/>
      <c r="C1038" s="104"/>
      <c r="D1038" s="104"/>
      <c r="E1038" s="104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2:18">
      <c r="B1039" s="104"/>
      <c r="C1039" s="104"/>
      <c r="D1039" s="104"/>
      <c r="E1039" s="104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2:18">
      <c r="B1040" s="104"/>
      <c r="C1040" s="104"/>
      <c r="D1040" s="104"/>
      <c r="E1040" s="104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2:18">
      <c r="B1041" s="104"/>
      <c r="C1041" s="104"/>
      <c r="D1041" s="104"/>
      <c r="E1041" s="104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2:18">
      <c r="B1042" s="104"/>
      <c r="C1042" s="104"/>
      <c r="D1042" s="104"/>
      <c r="E1042" s="104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2:18">
      <c r="B1043" s="104"/>
      <c r="C1043" s="104"/>
      <c r="D1043" s="104"/>
      <c r="E1043" s="104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2:18">
      <c r="B1044" s="104"/>
      <c r="C1044" s="104"/>
      <c r="D1044" s="104"/>
      <c r="E1044" s="104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2:18">
      <c r="B1045" s="104"/>
      <c r="C1045" s="104"/>
      <c r="D1045" s="104"/>
      <c r="E1045" s="104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2:18">
      <c r="B1046" s="104"/>
      <c r="C1046" s="104"/>
      <c r="D1046" s="104"/>
      <c r="E1046" s="104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2:18">
      <c r="B1047" s="104"/>
      <c r="C1047" s="104"/>
      <c r="D1047" s="104"/>
      <c r="E1047" s="104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2:18">
      <c r="B1048" s="104"/>
      <c r="C1048" s="104"/>
      <c r="D1048" s="104"/>
      <c r="E1048" s="104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2:18">
      <c r="B1049" s="104"/>
      <c r="C1049" s="104"/>
      <c r="D1049" s="104"/>
      <c r="E1049" s="104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2:18">
      <c r="B1050" s="104"/>
      <c r="C1050" s="104"/>
      <c r="D1050" s="104"/>
      <c r="E1050" s="104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2:18">
      <c r="B1051" s="104"/>
      <c r="C1051" s="104"/>
      <c r="D1051" s="104"/>
      <c r="E1051" s="104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2:18">
      <c r="B1052" s="104"/>
      <c r="C1052" s="104"/>
      <c r="D1052" s="104"/>
      <c r="E1052" s="104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2:18">
      <c r="B1053" s="104"/>
      <c r="C1053" s="104"/>
      <c r="D1053" s="104"/>
      <c r="E1053" s="104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2:18">
      <c r="B1054" s="104"/>
      <c r="C1054" s="104"/>
      <c r="D1054" s="104"/>
      <c r="E1054" s="104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2:18">
      <c r="B1055" s="104"/>
      <c r="C1055" s="104"/>
      <c r="D1055" s="104"/>
      <c r="E1055" s="104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2:18">
      <c r="B1056" s="104"/>
      <c r="C1056" s="104"/>
      <c r="D1056" s="104"/>
      <c r="E1056" s="104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2:18">
      <c r="B1057" s="104"/>
      <c r="C1057" s="104"/>
      <c r="D1057" s="104"/>
      <c r="E1057" s="104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2:18">
      <c r="B1058" s="104"/>
      <c r="C1058" s="104"/>
      <c r="D1058" s="104"/>
      <c r="E1058" s="104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2:18">
      <c r="B1059" s="104"/>
      <c r="C1059" s="104"/>
      <c r="D1059" s="104"/>
      <c r="E1059" s="104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2:18">
      <c r="B1060" s="104"/>
      <c r="C1060" s="104"/>
      <c r="D1060" s="104"/>
      <c r="E1060" s="104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2:18">
      <c r="B1061" s="104"/>
      <c r="C1061" s="104"/>
      <c r="D1061" s="104"/>
      <c r="E1061" s="104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2:18">
      <c r="B1062" s="104"/>
      <c r="C1062" s="104"/>
      <c r="D1062" s="104"/>
      <c r="E1062" s="104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2:18">
      <c r="B1063" s="104"/>
      <c r="C1063" s="104"/>
      <c r="D1063" s="104"/>
      <c r="E1063" s="104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2:18">
      <c r="B1064" s="104"/>
      <c r="C1064" s="104"/>
      <c r="D1064" s="104"/>
      <c r="E1064" s="104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2:18">
      <c r="B1065" s="104"/>
      <c r="C1065" s="104"/>
      <c r="D1065" s="104"/>
      <c r="E1065" s="104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2:18">
      <c r="B1066" s="104"/>
      <c r="C1066" s="104"/>
      <c r="D1066" s="104"/>
      <c r="E1066" s="104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200</v>
      </c>
    </row>
    <row r="2" spans="2:15">
      <c r="B2" s="46" t="s">
        <v>124</v>
      </c>
      <c r="C2" s="67" t="s">
        <v>201</v>
      </c>
    </row>
    <row r="3" spans="2:15">
      <c r="B3" s="46" t="s">
        <v>126</v>
      </c>
      <c r="C3" s="67" t="s">
        <v>202</v>
      </c>
    </row>
    <row r="4" spans="2:15">
      <c r="B4" s="46" t="s">
        <v>127</v>
      </c>
      <c r="C4" s="67">
        <v>12147</v>
      </c>
    </row>
    <row r="6" spans="2:15" ht="26.25" customHeight="1">
      <c r="B6" s="125" t="s">
        <v>155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s="3" customFormat="1" ht="78.75">
      <c r="B7" s="47" t="s">
        <v>96</v>
      </c>
      <c r="C7" s="48" t="s">
        <v>35</v>
      </c>
      <c r="D7" s="48" t="s">
        <v>97</v>
      </c>
      <c r="E7" s="48" t="s">
        <v>14</v>
      </c>
      <c r="F7" s="48" t="s">
        <v>50</v>
      </c>
      <c r="G7" s="48" t="s">
        <v>17</v>
      </c>
      <c r="H7" s="48" t="s">
        <v>83</v>
      </c>
      <c r="I7" s="48" t="s">
        <v>40</v>
      </c>
      <c r="J7" s="48" t="s">
        <v>18</v>
      </c>
      <c r="K7" s="48" t="s">
        <v>178</v>
      </c>
      <c r="L7" s="48" t="s">
        <v>177</v>
      </c>
      <c r="M7" s="48" t="s">
        <v>91</v>
      </c>
      <c r="N7" s="48" t="s">
        <v>128</v>
      </c>
      <c r="O7" s="50" t="s">
        <v>130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185</v>
      </c>
      <c r="L8" s="31"/>
      <c r="M8" s="31" t="s">
        <v>181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8" t="s">
        <v>1852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9">
        <v>0</v>
      </c>
      <c r="N10" s="110">
        <v>0</v>
      </c>
      <c r="O10" s="110">
        <v>0</v>
      </c>
    </row>
    <row r="11" spans="2:15" ht="20.25" customHeight="1">
      <c r="B11" s="112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2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2" t="s">
        <v>176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2" t="s">
        <v>184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125</v>
      </c>
      <c r="C1" s="67" t="s" vm="1">
        <v>200</v>
      </c>
    </row>
    <row r="2" spans="2:10">
      <c r="B2" s="46" t="s">
        <v>124</v>
      </c>
      <c r="C2" s="67" t="s">
        <v>201</v>
      </c>
    </row>
    <row r="3" spans="2:10">
      <c r="B3" s="46" t="s">
        <v>126</v>
      </c>
      <c r="C3" s="67" t="s">
        <v>202</v>
      </c>
    </row>
    <row r="4" spans="2:10">
      <c r="B4" s="46" t="s">
        <v>127</v>
      </c>
      <c r="C4" s="67">
        <v>12147</v>
      </c>
    </row>
    <row r="6" spans="2:10" ht="26.25" customHeight="1">
      <c r="B6" s="125" t="s">
        <v>156</v>
      </c>
      <c r="C6" s="126"/>
      <c r="D6" s="126"/>
      <c r="E6" s="126"/>
      <c r="F6" s="126"/>
      <c r="G6" s="126"/>
      <c r="H6" s="126"/>
      <c r="I6" s="126"/>
      <c r="J6" s="127"/>
    </row>
    <row r="7" spans="2:10" s="3" customFormat="1" ht="78.75">
      <c r="B7" s="47" t="s">
        <v>96</v>
      </c>
      <c r="C7" s="49" t="s">
        <v>42</v>
      </c>
      <c r="D7" s="49" t="s">
        <v>68</v>
      </c>
      <c r="E7" s="49" t="s">
        <v>43</v>
      </c>
      <c r="F7" s="49" t="s">
        <v>83</v>
      </c>
      <c r="G7" s="49" t="s">
        <v>167</v>
      </c>
      <c r="H7" s="49" t="s">
        <v>128</v>
      </c>
      <c r="I7" s="49" t="s">
        <v>129</v>
      </c>
      <c r="J7" s="64" t="s">
        <v>188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8" t="s">
        <v>1853</v>
      </c>
      <c r="C10" s="68"/>
      <c r="D10" s="68"/>
      <c r="E10" s="68"/>
      <c r="F10" s="68"/>
      <c r="G10" s="109">
        <v>0</v>
      </c>
      <c r="H10" s="110">
        <v>0</v>
      </c>
      <c r="I10" s="110">
        <v>0</v>
      </c>
      <c r="J10" s="68"/>
    </row>
    <row r="11" spans="2:10" ht="22.5" customHeight="1">
      <c r="B11" s="107"/>
      <c r="C11" s="68"/>
      <c r="D11" s="68"/>
      <c r="E11" s="68"/>
      <c r="F11" s="68"/>
      <c r="G11" s="68"/>
      <c r="H11" s="68"/>
      <c r="I11" s="68"/>
      <c r="J11" s="68"/>
    </row>
    <row r="12" spans="2:10">
      <c r="B12" s="107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14"/>
      <c r="G110" s="114"/>
      <c r="H110" s="114"/>
      <c r="I110" s="114"/>
      <c r="J110" s="105"/>
    </row>
    <row r="111" spans="2:10">
      <c r="B111" s="104"/>
      <c r="C111" s="104"/>
      <c r="D111" s="105"/>
      <c r="E111" s="105"/>
      <c r="F111" s="114"/>
      <c r="G111" s="114"/>
      <c r="H111" s="114"/>
      <c r="I111" s="114"/>
      <c r="J111" s="105"/>
    </row>
    <row r="112" spans="2:10">
      <c r="B112" s="104"/>
      <c r="C112" s="104"/>
      <c r="D112" s="105"/>
      <c r="E112" s="105"/>
      <c r="F112" s="114"/>
      <c r="G112" s="114"/>
      <c r="H112" s="114"/>
      <c r="I112" s="114"/>
      <c r="J112" s="105"/>
    </row>
    <row r="113" spans="2:10">
      <c r="B113" s="104"/>
      <c r="C113" s="104"/>
      <c r="D113" s="105"/>
      <c r="E113" s="105"/>
      <c r="F113" s="114"/>
      <c r="G113" s="114"/>
      <c r="H113" s="114"/>
      <c r="I113" s="114"/>
      <c r="J113" s="105"/>
    </row>
    <row r="114" spans="2:10">
      <c r="B114" s="104"/>
      <c r="C114" s="104"/>
      <c r="D114" s="105"/>
      <c r="E114" s="105"/>
      <c r="F114" s="114"/>
      <c r="G114" s="114"/>
      <c r="H114" s="114"/>
      <c r="I114" s="114"/>
      <c r="J114" s="105"/>
    </row>
    <row r="115" spans="2:10">
      <c r="B115" s="104"/>
      <c r="C115" s="104"/>
      <c r="D115" s="105"/>
      <c r="E115" s="105"/>
      <c r="F115" s="114"/>
      <c r="G115" s="114"/>
      <c r="H115" s="114"/>
      <c r="I115" s="114"/>
      <c r="J115" s="105"/>
    </row>
    <row r="116" spans="2:10">
      <c r="B116" s="104"/>
      <c r="C116" s="104"/>
      <c r="D116" s="105"/>
      <c r="E116" s="105"/>
      <c r="F116" s="114"/>
      <c r="G116" s="114"/>
      <c r="H116" s="114"/>
      <c r="I116" s="114"/>
      <c r="J116" s="105"/>
    </row>
    <row r="117" spans="2:10">
      <c r="B117" s="104"/>
      <c r="C117" s="104"/>
      <c r="D117" s="105"/>
      <c r="E117" s="105"/>
      <c r="F117" s="114"/>
      <c r="G117" s="114"/>
      <c r="H117" s="114"/>
      <c r="I117" s="114"/>
      <c r="J117" s="105"/>
    </row>
    <row r="118" spans="2:10">
      <c r="B118" s="104"/>
      <c r="C118" s="104"/>
      <c r="D118" s="105"/>
      <c r="E118" s="105"/>
      <c r="F118" s="114"/>
      <c r="G118" s="114"/>
      <c r="H118" s="114"/>
      <c r="I118" s="114"/>
      <c r="J118" s="105"/>
    </row>
    <row r="119" spans="2:10">
      <c r="B119" s="104"/>
      <c r="C119" s="104"/>
      <c r="D119" s="105"/>
      <c r="E119" s="105"/>
      <c r="F119" s="114"/>
      <c r="G119" s="114"/>
      <c r="H119" s="114"/>
      <c r="I119" s="114"/>
      <c r="J119" s="105"/>
    </row>
    <row r="120" spans="2:10">
      <c r="B120" s="104"/>
      <c r="C120" s="104"/>
      <c r="D120" s="105"/>
      <c r="E120" s="105"/>
      <c r="F120" s="114"/>
      <c r="G120" s="114"/>
      <c r="H120" s="114"/>
      <c r="I120" s="114"/>
      <c r="J120" s="105"/>
    </row>
    <row r="121" spans="2:10">
      <c r="B121" s="104"/>
      <c r="C121" s="104"/>
      <c r="D121" s="105"/>
      <c r="E121" s="105"/>
      <c r="F121" s="114"/>
      <c r="G121" s="114"/>
      <c r="H121" s="114"/>
      <c r="I121" s="114"/>
      <c r="J121" s="105"/>
    </row>
    <row r="122" spans="2:10">
      <c r="B122" s="104"/>
      <c r="C122" s="104"/>
      <c r="D122" s="105"/>
      <c r="E122" s="105"/>
      <c r="F122" s="114"/>
      <c r="G122" s="114"/>
      <c r="H122" s="114"/>
      <c r="I122" s="114"/>
      <c r="J122" s="105"/>
    </row>
    <row r="123" spans="2:10">
      <c r="B123" s="104"/>
      <c r="C123" s="104"/>
      <c r="D123" s="105"/>
      <c r="E123" s="105"/>
      <c r="F123" s="114"/>
      <c r="G123" s="114"/>
      <c r="H123" s="114"/>
      <c r="I123" s="114"/>
      <c r="J123" s="105"/>
    </row>
    <row r="124" spans="2:10">
      <c r="B124" s="104"/>
      <c r="C124" s="104"/>
      <c r="D124" s="105"/>
      <c r="E124" s="105"/>
      <c r="F124" s="114"/>
      <c r="G124" s="114"/>
      <c r="H124" s="114"/>
      <c r="I124" s="114"/>
      <c r="J124" s="105"/>
    </row>
    <row r="125" spans="2:10">
      <c r="B125" s="104"/>
      <c r="C125" s="104"/>
      <c r="D125" s="105"/>
      <c r="E125" s="105"/>
      <c r="F125" s="114"/>
      <c r="G125" s="114"/>
      <c r="H125" s="114"/>
      <c r="I125" s="114"/>
      <c r="J125" s="105"/>
    </row>
    <row r="126" spans="2:10">
      <c r="B126" s="104"/>
      <c r="C126" s="104"/>
      <c r="D126" s="105"/>
      <c r="E126" s="105"/>
      <c r="F126" s="114"/>
      <c r="G126" s="114"/>
      <c r="H126" s="114"/>
      <c r="I126" s="114"/>
      <c r="J126" s="105"/>
    </row>
    <row r="127" spans="2:10">
      <c r="B127" s="104"/>
      <c r="C127" s="104"/>
      <c r="D127" s="105"/>
      <c r="E127" s="105"/>
      <c r="F127" s="114"/>
      <c r="G127" s="114"/>
      <c r="H127" s="114"/>
      <c r="I127" s="114"/>
      <c r="J127" s="105"/>
    </row>
    <row r="128" spans="2:10">
      <c r="B128" s="104"/>
      <c r="C128" s="104"/>
      <c r="D128" s="105"/>
      <c r="E128" s="105"/>
      <c r="F128" s="114"/>
      <c r="G128" s="114"/>
      <c r="H128" s="114"/>
      <c r="I128" s="114"/>
      <c r="J128" s="105"/>
    </row>
    <row r="129" spans="2:10">
      <c r="B129" s="104"/>
      <c r="C129" s="104"/>
      <c r="D129" s="105"/>
      <c r="E129" s="105"/>
      <c r="F129" s="114"/>
      <c r="G129" s="114"/>
      <c r="H129" s="114"/>
      <c r="I129" s="114"/>
      <c r="J129" s="105"/>
    </row>
    <row r="130" spans="2:10">
      <c r="B130" s="104"/>
      <c r="C130" s="104"/>
      <c r="D130" s="105"/>
      <c r="E130" s="105"/>
      <c r="F130" s="114"/>
      <c r="G130" s="114"/>
      <c r="H130" s="114"/>
      <c r="I130" s="114"/>
      <c r="J130" s="105"/>
    </row>
    <row r="131" spans="2:10">
      <c r="B131" s="104"/>
      <c r="C131" s="104"/>
      <c r="D131" s="105"/>
      <c r="E131" s="105"/>
      <c r="F131" s="114"/>
      <c r="G131" s="114"/>
      <c r="H131" s="114"/>
      <c r="I131" s="114"/>
      <c r="J131" s="105"/>
    </row>
    <row r="132" spans="2:10">
      <c r="B132" s="104"/>
      <c r="C132" s="104"/>
      <c r="D132" s="105"/>
      <c r="E132" s="105"/>
      <c r="F132" s="114"/>
      <c r="G132" s="114"/>
      <c r="H132" s="114"/>
      <c r="I132" s="114"/>
      <c r="J132" s="105"/>
    </row>
    <row r="133" spans="2:10">
      <c r="B133" s="104"/>
      <c r="C133" s="104"/>
      <c r="D133" s="105"/>
      <c r="E133" s="105"/>
      <c r="F133" s="114"/>
      <c r="G133" s="114"/>
      <c r="H133" s="114"/>
      <c r="I133" s="114"/>
      <c r="J133" s="105"/>
    </row>
    <row r="134" spans="2:10">
      <c r="B134" s="104"/>
      <c r="C134" s="104"/>
      <c r="D134" s="105"/>
      <c r="E134" s="105"/>
      <c r="F134" s="114"/>
      <c r="G134" s="114"/>
      <c r="H134" s="114"/>
      <c r="I134" s="114"/>
      <c r="J134" s="105"/>
    </row>
    <row r="135" spans="2:10">
      <c r="B135" s="104"/>
      <c r="C135" s="104"/>
      <c r="D135" s="105"/>
      <c r="E135" s="105"/>
      <c r="F135" s="114"/>
      <c r="G135" s="114"/>
      <c r="H135" s="114"/>
      <c r="I135" s="114"/>
      <c r="J135" s="105"/>
    </row>
    <row r="136" spans="2:10">
      <c r="B136" s="104"/>
      <c r="C136" s="104"/>
      <c r="D136" s="105"/>
      <c r="E136" s="105"/>
      <c r="F136" s="114"/>
      <c r="G136" s="114"/>
      <c r="H136" s="114"/>
      <c r="I136" s="114"/>
      <c r="J136" s="105"/>
    </row>
    <row r="137" spans="2:10">
      <c r="B137" s="104"/>
      <c r="C137" s="104"/>
      <c r="D137" s="105"/>
      <c r="E137" s="105"/>
      <c r="F137" s="114"/>
      <c r="G137" s="114"/>
      <c r="H137" s="114"/>
      <c r="I137" s="114"/>
      <c r="J137" s="105"/>
    </row>
    <row r="138" spans="2:10">
      <c r="B138" s="104"/>
      <c r="C138" s="104"/>
      <c r="D138" s="105"/>
      <c r="E138" s="105"/>
      <c r="F138" s="114"/>
      <c r="G138" s="114"/>
      <c r="H138" s="114"/>
      <c r="I138" s="114"/>
      <c r="J138" s="105"/>
    </row>
    <row r="139" spans="2:10">
      <c r="B139" s="104"/>
      <c r="C139" s="104"/>
      <c r="D139" s="105"/>
      <c r="E139" s="105"/>
      <c r="F139" s="114"/>
      <c r="G139" s="114"/>
      <c r="H139" s="114"/>
      <c r="I139" s="114"/>
      <c r="J139" s="105"/>
    </row>
    <row r="140" spans="2:10">
      <c r="B140" s="104"/>
      <c r="C140" s="104"/>
      <c r="D140" s="105"/>
      <c r="E140" s="105"/>
      <c r="F140" s="114"/>
      <c r="G140" s="114"/>
      <c r="H140" s="114"/>
      <c r="I140" s="114"/>
      <c r="J140" s="105"/>
    </row>
    <row r="141" spans="2:10">
      <c r="B141" s="104"/>
      <c r="C141" s="104"/>
      <c r="D141" s="105"/>
      <c r="E141" s="105"/>
      <c r="F141" s="114"/>
      <c r="G141" s="114"/>
      <c r="H141" s="114"/>
      <c r="I141" s="114"/>
      <c r="J141" s="105"/>
    </row>
    <row r="142" spans="2:10">
      <c r="B142" s="104"/>
      <c r="C142" s="104"/>
      <c r="D142" s="105"/>
      <c r="E142" s="105"/>
      <c r="F142" s="114"/>
      <c r="G142" s="114"/>
      <c r="H142" s="114"/>
      <c r="I142" s="114"/>
      <c r="J142" s="105"/>
    </row>
    <row r="143" spans="2:10">
      <c r="B143" s="104"/>
      <c r="C143" s="104"/>
      <c r="D143" s="105"/>
      <c r="E143" s="105"/>
      <c r="F143" s="114"/>
      <c r="G143" s="114"/>
      <c r="H143" s="114"/>
      <c r="I143" s="114"/>
      <c r="J143" s="105"/>
    </row>
    <row r="144" spans="2:10">
      <c r="B144" s="104"/>
      <c r="C144" s="104"/>
      <c r="D144" s="105"/>
      <c r="E144" s="105"/>
      <c r="F144" s="114"/>
      <c r="G144" s="114"/>
      <c r="H144" s="114"/>
      <c r="I144" s="114"/>
      <c r="J144" s="105"/>
    </row>
    <row r="145" spans="2:10">
      <c r="B145" s="104"/>
      <c r="C145" s="104"/>
      <c r="D145" s="105"/>
      <c r="E145" s="105"/>
      <c r="F145" s="114"/>
      <c r="G145" s="114"/>
      <c r="H145" s="114"/>
      <c r="I145" s="114"/>
      <c r="J145" s="105"/>
    </row>
    <row r="146" spans="2:10">
      <c r="B146" s="104"/>
      <c r="C146" s="104"/>
      <c r="D146" s="105"/>
      <c r="E146" s="105"/>
      <c r="F146" s="114"/>
      <c r="G146" s="114"/>
      <c r="H146" s="114"/>
      <c r="I146" s="114"/>
      <c r="J146" s="105"/>
    </row>
    <row r="147" spans="2:10">
      <c r="B147" s="104"/>
      <c r="C147" s="104"/>
      <c r="D147" s="105"/>
      <c r="E147" s="105"/>
      <c r="F147" s="114"/>
      <c r="G147" s="114"/>
      <c r="H147" s="114"/>
      <c r="I147" s="114"/>
      <c r="J147" s="105"/>
    </row>
    <row r="148" spans="2:10">
      <c r="B148" s="104"/>
      <c r="C148" s="104"/>
      <c r="D148" s="105"/>
      <c r="E148" s="105"/>
      <c r="F148" s="114"/>
      <c r="G148" s="114"/>
      <c r="H148" s="114"/>
      <c r="I148" s="114"/>
      <c r="J148" s="105"/>
    </row>
    <row r="149" spans="2:10">
      <c r="B149" s="104"/>
      <c r="C149" s="104"/>
      <c r="D149" s="105"/>
      <c r="E149" s="105"/>
      <c r="F149" s="114"/>
      <c r="G149" s="114"/>
      <c r="H149" s="114"/>
      <c r="I149" s="114"/>
      <c r="J149" s="105"/>
    </row>
    <row r="150" spans="2:10">
      <c r="B150" s="104"/>
      <c r="C150" s="104"/>
      <c r="D150" s="105"/>
      <c r="E150" s="105"/>
      <c r="F150" s="114"/>
      <c r="G150" s="114"/>
      <c r="H150" s="114"/>
      <c r="I150" s="114"/>
      <c r="J150" s="105"/>
    </row>
    <row r="151" spans="2:10">
      <c r="B151" s="104"/>
      <c r="C151" s="104"/>
      <c r="D151" s="105"/>
      <c r="E151" s="105"/>
      <c r="F151" s="114"/>
      <c r="G151" s="114"/>
      <c r="H151" s="114"/>
      <c r="I151" s="114"/>
      <c r="J151" s="105"/>
    </row>
    <row r="152" spans="2:10">
      <c r="B152" s="104"/>
      <c r="C152" s="104"/>
      <c r="D152" s="105"/>
      <c r="E152" s="105"/>
      <c r="F152" s="114"/>
      <c r="G152" s="114"/>
      <c r="H152" s="114"/>
      <c r="I152" s="114"/>
      <c r="J152" s="105"/>
    </row>
    <row r="153" spans="2:10">
      <c r="B153" s="104"/>
      <c r="C153" s="104"/>
      <c r="D153" s="105"/>
      <c r="E153" s="105"/>
      <c r="F153" s="114"/>
      <c r="G153" s="114"/>
      <c r="H153" s="114"/>
      <c r="I153" s="114"/>
      <c r="J153" s="105"/>
    </row>
    <row r="154" spans="2:10">
      <c r="B154" s="104"/>
      <c r="C154" s="104"/>
      <c r="D154" s="105"/>
      <c r="E154" s="105"/>
      <c r="F154" s="114"/>
      <c r="G154" s="114"/>
      <c r="H154" s="114"/>
      <c r="I154" s="114"/>
      <c r="J154" s="105"/>
    </row>
    <row r="155" spans="2:10">
      <c r="B155" s="104"/>
      <c r="C155" s="104"/>
      <c r="D155" s="105"/>
      <c r="E155" s="105"/>
      <c r="F155" s="114"/>
      <c r="G155" s="114"/>
      <c r="H155" s="114"/>
      <c r="I155" s="114"/>
      <c r="J155" s="105"/>
    </row>
    <row r="156" spans="2:10">
      <c r="B156" s="104"/>
      <c r="C156" s="104"/>
      <c r="D156" s="105"/>
      <c r="E156" s="105"/>
      <c r="F156" s="114"/>
      <c r="G156" s="114"/>
      <c r="H156" s="114"/>
      <c r="I156" s="114"/>
      <c r="J156" s="105"/>
    </row>
    <row r="157" spans="2:10">
      <c r="B157" s="104"/>
      <c r="C157" s="104"/>
      <c r="D157" s="105"/>
      <c r="E157" s="105"/>
      <c r="F157" s="114"/>
      <c r="G157" s="114"/>
      <c r="H157" s="114"/>
      <c r="I157" s="114"/>
      <c r="J157" s="105"/>
    </row>
    <row r="158" spans="2:10">
      <c r="B158" s="104"/>
      <c r="C158" s="104"/>
      <c r="D158" s="105"/>
      <c r="E158" s="105"/>
      <c r="F158" s="114"/>
      <c r="G158" s="114"/>
      <c r="H158" s="114"/>
      <c r="I158" s="114"/>
      <c r="J158" s="105"/>
    </row>
    <row r="159" spans="2:10">
      <c r="B159" s="104"/>
      <c r="C159" s="104"/>
      <c r="D159" s="105"/>
      <c r="E159" s="105"/>
      <c r="F159" s="114"/>
      <c r="G159" s="114"/>
      <c r="H159" s="114"/>
      <c r="I159" s="114"/>
      <c r="J159" s="105"/>
    </row>
    <row r="160" spans="2:10">
      <c r="B160" s="104"/>
      <c r="C160" s="104"/>
      <c r="D160" s="105"/>
      <c r="E160" s="105"/>
      <c r="F160" s="114"/>
      <c r="G160" s="114"/>
      <c r="H160" s="114"/>
      <c r="I160" s="114"/>
      <c r="J160" s="105"/>
    </row>
    <row r="161" spans="2:10">
      <c r="B161" s="104"/>
      <c r="C161" s="104"/>
      <c r="D161" s="105"/>
      <c r="E161" s="105"/>
      <c r="F161" s="114"/>
      <c r="G161" s="114"/>
      <c r="H161" s="114"/>
      <c r="I161" s="114"/>
      <c r="J161" s="105"/>
    </row>
    <row r="162" spans="2:10">
      <c r="B162" s="104"/>
      <c r="C162" s="104"/>
      <c r="D162" s="105"/>
      <c r="E162" s="105"/>
      <c r="F162" s="114"/>
      <c r="G162" s="114"/>
      <c r="H162" s="114"/>
      <c r="I162" s="114"/>
      <c r="J162" s="105"/>
    </row>
    <row r="163" spans="2:10">
      <c r="B163" s="104"/>
      <c r="C163" s="104"/>
      <c r="D163" s="105"/>
      <c r="E163" s="105"/>
      <c r="F163" s="114"/>
      <c r="G163" s="114"/>
      <c r="H163" s="114"/>
      <c r="I163" s="114"/>
      <c r="J163" s="105"/>
    </row>
    <row r="164" spans="2:10">
      <c r="B164" s="104"/>
      <c r="C164" s="104"/>
      <c r="D164" s="105"/>
      <c r="E164" s="105"/>
      <c r="F164" s="114"/>
      <c r="G164" s="114"/>
      <c r="H164" s="114"/>
      <c r="I164" s="114"/>
      <c r="J164" s="105"/>
    </row>
    <row r="165" spans="2:10">
      <c r="B165" s="104"/>
      <c r="C165" s="104"/>
      <c r="D165" s="105"/>
      <c r="E165" s="105"/>
      <c r="F165" s="114"/>
      <c r="G165" s="114"/>
      <c r="H165" s="114"/>
      <c r="I165" s="114"/>
      <c r="J165" s="105"/>
    </row>
    <row r="166" spans="2:10">
      <c r="B166" s="104"/>
      <c r="C166" s="104"/>
      <c r="D166" s="105"/>
      <c r="E166" s="105"/>
      <c r="F166" s="114"/>
      <c r="G166" s="114"/>
      <c r="H166" s="114"/>
      <c r="I166" s="114"/>
      <c r="J166" s="105"/>
    </row>
    <row r="167" spans="2:10">
      <c r="B167" s="104"/>
      <c r="C167" s="104"/>
      <c r="D167" s="105"/>
      <c r="E167" s="105"/>
      <c r="F167" s="114"/>
      <c r="G167" s="114"/>
      <c r="H167" s="114"/>
      <c r="I167" s="114"/>
      <c r="J167" s="105"/>
    </row>
    <row r="168" spans="2:10">
      <c r="B168" s="104"/>
      <c r="C168" s="104"/>
      <c r="D168" s="105"/>
      <c r="E168" s="105"/>
      <c r="F168" s="114"/>
      <c r="G168" s="114"/>
      <c r="H168" s="114"/>
      <c r="I168" s="114"/>
      <c r="J168" s="105"/>
    </row>
    <row r="169" spans="2:10">
      <c r="B169" s="104"/>
      <c r="C169" s="104"/>
      <c r="D169" s="105"/>
      <c r="E169" s="105"/>
      <c r="F169" s="114"/>
      <c r="G169" s="114"/>
      <c r="H169" s="114"/>
      <c r="I169" s="114"/>
      <c r="J169" s="105"/>
    </row>
    <row r="170" spans="2:10">
      <c r="B170" s="104"/>
      <c r="C170" s="104"/>
      <c r="D170" s="105"/>
      <c r="E170" s="105"/>
      <c r="F170" s="114"/>
      <c r="G170" s="114"/>
      <c r="H170" s="114"/>
      <c r="I170" s="114"/>
      <c r="J170" s="105"/>
    </row>
    <row r="171" spans="2:10">
      <c r="B171" s="104"/>
      <c r="C171" s="104"/>
      <c r="D171" s="105"/>
      <c r="E171" s="105"/>
      <c r="F171" s="114"/>
      <c r="G171" s="114"/>
      <c r="H171" s="114"/>
      <c r="I171" s="114"/>
      <c r="J171" s="105"/>
    </row>
    <row r="172" spans="2:10">
      <c r="B172" s="104"/>
      <c r="C172" s="104"/>
      <c r="D172" s="105"/>
      <c r="E172" s="105"/>
      <c r="F172" s="114"/>
      <c r="G172" s="114"/>
      <c r="H172" s="114"/>
      <c r="I172" s="114"/>
      <c r="J172" s="105"/>
    </row>
    <row r="173" spans="2:10">
      <c r="B173" s="104"/>
      <c r="C173" s="104"/>
      <c r="D173" s="105"/>
      <c r="E173" s="105"/>
      <c r="F173" s="114"/>
      <c r="G173" s="114"/>
      <c r="H173" s="114"/>
      <c r="I173" s="114"/>
      <c r="J173" s="105"/>
    </row>
    <row r="174" spans="2:10">
      <c r="B174" s="104"/>
      <c r="C174" s="104"/>
      <c r="D174" s="105"/>
      <c r="E174" s="105"/>
      <c r="F174" s="114"/>
      <c r="G174" s="114"/>
      <c r="H174" s="114"/>
      <c r="I174" s="114"/>
      <c r="J174" s="105"/>
    </row>
    <row r="175" spans="2:10">
      <c r="B175" s="104"/>
      <c r="C175" s="104"/>
      <c r="D175" s="105"/>
      <c r="E175" s="105"/>
      <c r="F175" s="114"/>
      <c r="G175" s="114"/>
      <c r="H175" s="114"/>
      <c r="I175" s="114"/>
      <c r="J175" s="105"/>
    </row>
    <row r="176" spans="2:10">
      <c r="B176" s="104"/>
      <c r="C176" s="104"/>
      <c r="D176" s="105"/>
      <c r="E176" s="105"/>
      <c r="F176" s="114"/>
      <c r="G176" s="114"/>
      <c r="H176" s="114"/>
      <c r="I176" s="114"/>
      <c r="J176" s="105"/>
    </row>
    <row r="177" spans="2:10">
      <c r="B177" s="104"/>
      <c r="C177" s="104"/>
      <c r="D177" s="105"/>
      <c r="E177" s="105"/>
      <c r="F177" s="114"/>
      <c r="G177" s="114"/>
      <c r="H177" s="114"/>
      <c r="I177" s="114"/>
      <c r="J177" s="105"/>
    </row>
    <row r="178" spans="2:10">
      <c r="B178" s="104"/>
      <c r="C178" s="104"/>
      <c r="D178" s="105"/>
      <c r="E178" s="105"/>
      <c r="F178" s="114"/>
      <c r="G178" s="114"/>
      <c r="H178" s="114"/>
      <c r="I178" s="114"/>
      <c r="J178" s="105"/>
    </row>
    <row r="179" spans="2:10">
      <c r="B179" s="104"/>
      <c r="C179" s="104"/>
      <c r="D179" s="105"/>
      <c r="E179" s="105"/>
      <c r="F179" s="114"/>
      <c r="G179" s="114"/>
      <c r="H179" s="114"/>
      <c r="I179" s="114"/>
      <c r="J179" s="105"/>
    </row>
    <row r="180" spans="2:10">
      <c r="B180" s="104"/>
      <c r="C180" s="104"/>
      <c r="D180" s="105"/>
      <c r="E180" s="105"/>
      <c r="F180" s="114"/>
      <c r="G180" s="114"/>
      <c r="H180" s="114"/>
      <c r="I180" s="114"/>
      <c r="J180" s="105"/>
    </row>
    <row r="181" spans="2:10">
      <c r="B181" s="104"/>
      <c r="C181" s="104"/>
      <c r="D181" s="105"/>
      <c r="E181" s="105"/>
      <c r="F181" s="114"/>
      <c r="G181" s="114"/>
      <c r="H181" s="114"/>
      <c r="I181" s="114"/>
      <c r="J181" s="105"/>
    </row>
    <row r="182" spans="2:10">
      <c r="B182" s="104"/>
      <c r="C182" s="104"/>
      <c r="D182" s="105"/>
      <c r="E182" s="105"/>
      <c r="F182" s="114"/>
      <c r="G182" s="114"/>
      <c r="H182" s="114"/>
      <c r="I182" s="114"/>
      <c r="J182" s="105"/>
    </row>
    <row r="183" spans="2:10">
      <c r="B183" s="104"/>
      <c r="C183" s="104"/>
      <c r="D183" s="105"/>
      <c r="E183" s="105"/>
      <c r="F183" s="114"/>
      <c r="G183" s="114"/>
      <c r="H183" s="114"/>
      <c r="I183" s="114"/>
      <c r="J183" s="105"/>
    </row>
    <row r="184" spans="2:10">
      <c r="B184" s="104"/>
      <c r="C184" s="104"/>
      <c r="D184" s="105"/>
      <c r="E184" s="105"/>
      <c r="F184" s="114"/>
      <c r="G184" s="114"/>
      <c r="H184" s="114"/>
      <c r="I184" s="114"/>
      <c r="J184" s="105"/>
    </row>
    <row r="185" spans="2:10">
      <c r="B185" s="104"/>
      <c r="C185" s="104"/>
      <c r="D185" s="105"/>
      <c r="E185" s="105"/>
      <c r="F185" s="114"/>
      <c r="G185" s="114"/>
      <c r="H185" s="114"/>
      <c r="I185" s="114"/>
      <c r="J185" s="105"/>
    </row>
    <row r="186" spans="2:10">
      <c r="B186" s="104"/>
      <c r="C186" s="104"/>
      <c r="D186" s="105"/>
      <c r="E186" s="105"/>
      <c r="F186" s="114"/>
      <c r="G186" s="114"/>
      <c r="H186" s="114"/>
      <c r="I186" s="114"/>
      <c r="J186" s="105"/>
    </row>
    <row r="187" spans="2:10">
      <c r="B187" s="104"/>
      <c r="C187" s="104"/>
      <c r="D187" s="105"/>
      <c r="E187" s="105"/>
      <c r="F187" s="114"/>
      <c r="G187" s="114"/>
      <c r="H187" s="114"/>
      <c r="I187" s="114"/>
      <c r="J187" s="105"/>
    </row>
    <row r="188" spans="2:10">
      <c r="B188" s="104"/>
      <c r="C188" s="104"/>
      <c r="D188" s="105"/>
      <c r="E188" s="105"/>
      <c r="F188" s="114"/>
      <c r="G188" s="114"/>
      <c r="H188" s="114"/>
      <c r="I188" s="114"/>
      <c r="J188" s="105"/>
    </row>
    <row r="189" spans="2:10">
      <c r="B189" s="104"/>
      <c r="C189" s="104"/>
      <c r="D189" s="105"/>
      <c r="E189" s="105"/>
      <c r="F189" s="114"/>
      <c r="G189" s="114"/>
      <c r="H189" s="114"/>
      <c r="I189" s="114"/>
      <c r="J189" s="105"/>
    </row>
    <row r="190" spans="2:10">
      <c r="B190" s="104"/>
      <c r="C190" s="104"/>
      <c r="D190" s="105"/>
      <c r="E190" s="105"/>
      <c r="F190" s="114"/>
      <c r="G190" s="114"/>
      <c r="H190" s="114"/>
      <c r="I190" s="114"/>
      <c r="J190" s="105"/>
    </row>
    <row r="191" spans="2:10">
      <c r="B191" s="104"/>
      <c r="C191" s="104"/>
      <c r="D191" s="105"/>
      <c r="E191" s="105"/>
      <c r="F191" s="114"/>
      <c r="G191" s="114"/>
      <c r="H191" s="114"/>
      <c r="I191" s="114"/>
      <c r="J191" s="105"/>
    </row>
    <row r="192" spans="2:10">
      <c r="B192" s="104"/>
      <c r="C192" s="104"/>
      <c r="D192" s="105"/>
      <c r="E192" s="105"/>
      <c r="F192" s="114"/>
      <c r="G192" s="114"/>
      <c r="H192" s="114"/>
      <c r="I192" s="114"/>
      <c r="J192" s="105"/>
    </row>
    <row r="193" spans="2:10">
      <c r="B193" s="104"/>
      <c r="C193" s="104"/>
      <c r="D193" s="105"/>
      <c r="E193" s="105"/>
      <c r="F193" s="114"/>
      <c r="G193" s="114"/>
      <c r="H193" s="114"/>
      <c r="I193" s="114"/>
      <c r="J193" s="105"/>
    </row>
    <row r="194" spans="2:10">
      <c r="B194" s="104"/>
      <c r="C194" s="104"/>
      <c r="D194" s="105"/>
      <c r="E194" s="105"/>
      <c r="F194" s="114"/>
      <c r="G194" s="114"/>
      <c r="H194" s="114"/>
      <c r="I194" s="114"/>
      <c r="J194" s="105"/>
    </row>
    <row r="195" spans="2:10">
      <c r="B195" s="104"/>
      <c r="C195" s="104"/>
      <c r="D195" s="105"/>
      <c r="E195" s="105"/>
      <c r="F195" s="114"/>
      <c r="G195" s="114"/>
      <c r="H195" s="114"/>
      <c r="I195" s="114"/>
      <c r="J195" s="105"/>
    </row>
    <row r="196" spans="2:10">
      <c r="B196" s="104"/>
      <c r="C196" s="104"/>
      <c r="D196" s="105"/>
      <c r="E196" s="105"/>
      <c r="F196" s="114"/>
      <c r="G196" s="114"/>
      <c r="H196" s="114"/>
      <c r="I196" s="114"/>
      <c r="J196" s="105"/>
    </row>
    <row r="197" spans="2:10">
      <c r="B197" s="104"/>
      <c r="C197" s="104"/>
      <c r="D197" s="105"/>
      <c r="E197" s="105"/>
      <c r="F197" s="114"/>
      <c r="G197" s="114"/>
      <c r="H197" s="114"/>
      <c r="I197" s="114"/>
      <c r="J197" s="105"/>
    </row>
    <row r="198" spans="2:10">
      <c r="B198" s="104"/>
      <c r="C198" s="104"/>
      <c r="D198" s="105"/>
      <c r="E198" s="105"/>
      <c r="F198" s="114"/>
      <c r="G198" s="114"/>
      <c r="H198" s="114"/>
      <c r="I198" s="114"/>
      <c r="J198" s="105"/>
    </row>
    <row r="199" spans="2:10">
      <c r="B199" s="104"/>
      <c r="C199" s="104"/>
      <c r="D199" s="105"/>
      <c r="E199" s="105"/>
      <c r="F199" s="114"/>
      <c r="G199" s="114"/>
      <c r="H199" s="114"/>
      <c r="I199" s="114"/>
      <c r="J199" s="105"/>
    </row>
    <row r="200" spans="2:10">
      <c r="B200" s="104"/>
      <c r="C200" s="104"/>
      <c r="D200" s="105"/>
      <c r="E200" s="105"/>
      <c r="F200" s="114"/>
      <c r="G200" s="114"/>
      <c r="H200" s="114"/>
      <c r="I200" s="114"/>
      <c r="J200" s="10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125</v>
      </c>
      <c r="C1" s="67" t="s" vm="1">
        <v>200</v>
      </c>
    </row>
    <row r="2" spans="2:11">
      <c r="B2" s="46" t="s">
        <v>124</v>
      </c>
      <c r="C2" s="67" t="s">
        <v>201</v>
      </c>
    </row>
    <row r="3" spans="2:11">
      <c r="B3" s="46" t="s">
        <v>126</v>
      </c>
      <c r="C3" s="67" t="s">
        <v>202</v>
      </c>
    </row>
    <row r="4" spans="2:11">
      <c r="B4" s="46" t="s">
        <v>127</v>
      </c>
      <c r="C4" s="67">
        <v>12147</v>
      </c>
    </row>
    <row r="6" spans="2:11" ht="26.25" customHeight="1">
      <c r="B6" s="125" t="s">
        <v>157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s="3" customFormat="1" ht="63">
      <c r="B7" s="47" t="s">
        <v>96</v>
      </c>
      <c r="C7" s="49" t="s">
        <v>97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64" t="s">
        <v>129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8" t="s">
        <v>1854</v>
      </c>
      <c r="C10" s="68"/>
      <c r="D10" s="68"/>
      <c r="E10" s="68"/>
      <c r="F10" s="68"/>
      <c r="G10" s="68"/>
      <c r="H10" s="68"/>
      <c r="I10" s="109">
        <v>0</v>
      </c>
      <c r="J10" s="110">
        <v>0</v>
      </c>
      <c r="K10" s="110">
        <v>0</v>
      </c>
    </row>
    <row r="11" spans="2:11" ht="21" customHeight="1">
      <c r="B11" s="107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7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14"/>
      <c r="E110" s="114"/>
      <c r="F110" s="114"/>
      <c r="G110" s="114"/>
      <c r="H110" s="114"/>
      <c r="I110" s="105"/>
      <c r="J110" s="105"/>
      <c r="K110" s="105"/>
    </row>
    <row r="111" spans="2:11">
      <c r="B111" s="104"/>
      <c r="C111" s="104"/>
      <c r="D111" s="114"/>
      <c r="E111" s="114"/>
      <c r="F111" s="114"/>
      <c r="G111" s="114"/>
      <c r="H111" s="114"/>
      <c r="I111" s="105"/>
      <c r="J111" s="105"/>
      <c r="K111" s="105"/>
    </row>
    <row r="112" spans="2:11">
      <c r="B112" s="104"/>
      <c r="C112" s="104"/>
      <c r="D112" s="114"/>
      <c r="E112" s="114"/>
      <c r="F112" s="114"/>
      <c r="G112" s="114"/>
      <c r="H112" s="114"/>
      <c r="I112" s="105"/>
      <c r="J112" s="105"/>
      <c r="K112" s="105"/>
    </row>
    <row r="113" spans="2:11">
      <c r="B113" s="104"/>
      <c r="C113" s="104"/>
      <c r="D113" s="114"/>
      <c r="E113" s="114"/>
      <c r="F113" s="114"/>
      <c r="G113" s="114"/>
      <c r="H113" s="114"/>
      <c r="I113" s="105"/>
      <c r="J113" s="105"/>
      <c r="K113" s="105"/>
    </row>
    <row r="114" spans="2:11">
      <c r="B114" s="104"/>
      <c r="C114" s="104"/>
      <c r="D114" s="114"/>
      <c r="E114" s="114"/>
      <c r="F114" s="114"/>
      <c r="G114" s="114"/>
      <c r="H114" s="114"/>
      <c r="I114" s="105"/>
      <c r="J114" s="105"/>
      <c r="K114" s="105"/>
    </row>
    <row r="115" spans="2:11">
      <c r="B115" s="104"/>
      <c r="C115" s="104"/>
      <c r="D115" s="114"/>
      <c r="E115" s="114"/>
      <c r="F115" s="114"/>
      <c r="G115" s="114"/>
      <c r="H115" s="114"/>
      <c r="I115" s="105"/>
      <c r="J115" s="105"/>
      <c r="K115" s="105"/>
    </row>
    <row r="116" spans="2:11">
      <c r="B116" s="104"/>
      <c r="C116" s="104"/>
      <c r="D116" s="114"/>
      <c r="E116" s="114"/>
      <c r="F116" s="114"/>
      <c r="G116" s="114"/>
      <c r="H116" s="114"/>
      <c r="I116" s="105"/>
      <c r="J116" s="105"/>
      <c r="K116" s="105"/>
    </row>
    <row r="117" spans="2:11">
      <c r="B117" s="104"/>
      <c r="C117" s="104"/>
      <c r="D117" s="114"/>
      <c r="E117" s="114"/>
      <c r="F117" s="114"/>
      <c r="G117" s="114"/>
      <c r="H117" s="114"/>
      <c r="I117" s="105"/>
      <c r="J117" s="105"/>
      <c r="K117" s="105"/>
    </row>
    <row r="118" spans="2:11">
      <c r="B118" s="104"/>
      <c r="C118" s="104"/>
      <c r="D118" s="114"/>
      <c r="E118" s="114"/>
      <c r="F118" s="114"/>
      <c r="G118" s="114"/>
      <c r="H118" s="114"/>
      <c r="I118" s="105"/>
      <c r="J118" s="105"/>
      <c r="K118" s="105"/>
    </row>
    <row r="119" spans="2:11">
      <c r="B119" s="104"/>
      <c r="C119" s="104"/>
      <c r="D119" s="114"/>
      <c r="E119" s="114"/>
      <c r="F119" s="114"/>
      <c r="G119" s="114"/>
      <c r="H119" s="114"/>
      <c r="I119" s="105"/>
      <c r="J119" s="105"/>
      <c r="K119" s="105"/>
    </row>
    <row r="120" spans="2:11">
      <c r="B120" s="104"/>
      <c r="C120" s="104"/>
      <c r="D120" s="114"/>
      <c r="E120" s="114"/>
      <c r="F120" s="114"/>
      <c r="G120" s="114"/>
      <c r="H120" s="114"/>
      <c r="I120" s="105"/>
      <c r="J120" s="105"/>
      <c r="K120" s="105"/>
    </row>
    <row r="121" spans="2:11">
      <c r="B121" s="104"/>
      <c r="C121" s="104"/>
      <c r="D121" s="114"/>
      <c r="E121" s="114"/>
      <c r="F121" s="114"/>
      <c r="G121" s="114"/>
      <c r="H121" s="114"/>
      <c r="I121" s="105"/>
      <c r="J121" s="105"/>
      <c r="K121" s="105"/>
    </row>
    <row r="122" spans="2:11">
      <c r="B122" s="104"/>
      <c r="C122" s="104"/>
      <c r="D122" s="114"/>
      <c r="E122" s="114"/>
      <c r="F122" s="114"/>
      <c r="G122" s="114"/>
      <c r="H122" s="114"/>
      <c r="I122" s="105"/>
      <c r="J122" s="105"/>
      <c r="K122" s="105"/>
    </row>
    <row r="123" spans="2:11">
      <c r="B123" s="104"/>
      <c r="C123" s="104"/>
      <c r="D123" s="114"/>
      <c r="E123" s="114"/>
      <c r="F123" s="114"/>
      <c r="G123" s="114"/>
      <c r="H123" s="114"/>
      <c r="I123" s="105"/>
      <c r="J123" s="105"/>
      <c r="K123" s="105"/>
    </row>
    <row r="124" spans="2:11">
      <c r="B124" s="104"/>
      <c r="C124" s="104"/>
      <c r="D124" s="114"/>
      <c r="E124" s="114"/>
      <c r="F124" s="114"/>
      <c r="G124" s="114"/>
      <c r="H124" s="114"/>
      <c r="I124" s="105"/>
      <c r="J124" s="105"/>
      <c r="K124" s="105"/>
    </row>
    <row r="125" spans="2:11">
      <c r="B125" s="104"/>
      <c r="C125" s="104"/>
      <c r="D125" s="114"/>
      <c r="E125" s="114"/>
      <c r="F125" s="114"/>
      <c r="G125" s="114"/>
      <c r="H125" s="114"/>
      <c r="I125" s="105"/>
      <c r="J125" s="105"/>
      <c r="K125" s="105"/>
    </row>
    <row r="126" spans="2:11">
      <c r="B126" s="104"/>
      <c r="C126" s="104"/>
      <c r="D126" s="114"/>
      <c r="E126" s="114"/>
      <c r="F126" s="114"/>
      <c r="G126" s="114"/>
      <c r="H126" s="114"/>
      <c r="I126" s="105"/>
      <c r="J126" s="105"/>
      <c r="K126" s="105"/>
    </row>
    <row r="127" spans="2:11">
      <c r="B127" s="104"/>
      <c r="C127" s="104"/>
      <c r="D127" s="114"/>
      <c r="E127" s="114"/>
      <c r="F127" s="114"/>
      <c r="G127" s="114"/>
      <c r="H127" s="114"/>
      <c r="I127" s="105"/>
      <c r="J127" s="105"/>
      <c r="K127" s="105"/>
    </row>
    <row r="128" spans="2:11">
      <c r="B128" s="104"/>
      <c r="C128" s="104"/>
      <c r="D128" s="114"/>
      <c r="E128" s="114"/>
      <c r="F128" s="114"/>
      <c r="G128" s="114"/>
      <c r="H128" s="114"/>
      <c r="I128" s="105"/>
      <c r="J128" s="105"/>
      <c r="K128" s="105"/>
    </row>
    <row r="129" spans="2:11">
      <c r="B129" s="104"/>
      <c r="C129" s="104"/>
      <c r="D129" s="114"/>
      <c r="E129" s="114"/>
      <c r="F129" s="114"/>
      <c r="G129" s="114"/>
      <c r="H129" s="114"/>
      <c r="I129" s="105"/>
      <c r="J129" s="105"/>
      <c r="K129" s="105"/>
    </row>
    <row r="130" spans="2:11">
      <c r="B130" s="104"/>
      <c r="C130" s="104"/>
      <c r="D130" s="114"/>
      <c r="E130" s="114"/>
      <c r="F130" s="114"/>
      <c r="G130" s="114"/>
      <c r="H130" s="114"/>
      <c r="I130" s="105"/>
      <c r="J130" s="105"/>
      <c r="K130" s="105"/>
    </row>
    <row r="131" spans="2:11">
      <c r="B131" s="104"/>
      <c r="C131" s="104"/>
      <c r="D131" s="114"/>
      <c r="E131" s="114"/>
      <c r="F131" s="114"/>
      <c r="G131" s="114"/>
      <c r="H131" s="114"/>
      <c r="I131" s="105"/>
      <c r="J131" s="105"/>
      <c r="K131" s="105"/>
    </row>
    <row r="132" spans="2:11">
      <c r="B132" s="104"/>
      <c r="C132" s="104"/>
      <c r="D132" s="114"/>
      <c r="E132" s="114"/>
      <c r="F132" s="114"/>
      <c r="G132" s="114"/>
      <c r="H132" s="114"/>
      <c r="I132" s="105"/>
      <c r="J132" s="105"/>
      <c r="K132" s="105"/>
    </row>
    <row r="133" spans="2:11">
      <c r="B133" s="104"/>
      <c r="C133" s="104"/>
      <c r="D133" s="114"/>
      <c r="E133" s="114"/>
      <c r="F133" s="114"/>
      <c r="G133" s="114"/>
      <c r="H133" s="114"/>
      <c r="I133" s="105"/>
      <c r="J133" s="105"/>
      <c r="K133" s="105"/>
    </row>
    <row r="134" spans="2:11">
      <c r="B134" s="104"/>
      <c r="C134" s="104"/>
      <c r="D134" s="114"/>
      <c r="E134" s="114"/>
      <c r="F134" s="114"/>
      <c r="G134" s="114"/>
      <c r="H134" s="114"/>
      <c r="I134" s="105"/>
      <c r="J134" s="105"/>
      <c r="K134" s="105"/>
    </row>
    <row r="135" spans="2:11">
      <c r="B135" s="104"/>
      <c r="C135" s="104"/>
      <c r="D135" s="114"/>
      <c r="E135" s="114"/>
      <c r="F135" s="114"/>
      <c r="G135" s="114"/>
      <c r="H135" s="114"/>
      <c r="I135" s="105"/>
      <c r="J135" s="105"/>
      <c r="K135" s="105"/>
    </row>
    <row r="136" spans="2:11">
      <c r="B136" s="104"/>
      <c r="C136" s="104"/>
      <c r="D136" s="114"/>
      <c r="E136" s="114"/>
      <c r="F136" s="114"/>
      <c r="G136" s="114"/>
      <c r="H136" s="114"/>
      <c r="I136" s="105"/>
      <c r="J136" s="105"/>
      <c r="K136" s="105"/>
    </row>
    <row r="137" spans="2:11">
      <c r="B137" s="104"/>
      <c r="C137" s="104"/>
      <c r="D137" s="114"/>
      <c r="E137" s="114"/>
      <c r="F137" s="114"/>
      <c r="G137" s="114"/>
      <c r="H137" s="114"/>
      <c r="I137" s="105"/>
      <c r="J137" s="105"/>
      <c r="K137" s="105"/>
    </row>
    <row r="138" spans="2:11">
      <c r="B138" s="104"/>
      <c r="C138" s="104"/>
      <c r="D138" s="114"/>
      <c r="E138" s="114"/>
      <c r="F138" s="114"/>
      <c r="G138" s="114"/>
      <c r="H138" s="114"/>
      <c r="I138" s="105"/>
      <c r="J138" s="105"/>
      <c r="K138" s="105"/>
    </row>
    <row r="139" spans="2:11">
      <c r="B139" s="104"/>
      <c r="C139" s="104"/>
      <c r="D139" s="114"/>
      <c r="E139" s="114"/>
      <c r="F139" s="114"/>
      <c r="G139" s="114"/>
      <c r="H139" s="114"/>
      <c r="I139" s="105"/>
      <c r="J139" s="105"/>
      <c r="K139" s="105"/>
    </row>
    <row r="140" spans="2:11">
      <c r="B140" s="104"/>
      <c r="C140" s="104"/>
      <c r="D140" s="114"/>
      <c r="E140" s="114"/>
      <c r="F140" s="114"/>
      <c r="G140" s="114"/>
      <c r="H140" s="114"/>
      <c r="I140" s="105"/>
      <c r="J140" s="105"/>
      <c r="K140" s="105"/>
    </row>
    <row r="141" spans="2:11">
      <c r="B141" s="104"/>
      <c r="C141" s="104"/>
      <c r="D141" s="114"/>
      <c r="E141" s="114"/>
      <c r="F141" s="114"/>
      <c r="G141" s="114"/>
      <c r="H141" s="114"/>
      <c r="I141" s="105"/>
      <c r="J141" s="105"/>
      <c r="K141" s="105"/>
    </row>
    <row r="142" spans="2:11">
      <c r="B142" s="104"/>
      <c r="C142" s="104"/>
      <c r="D142" s="114"/>
      <c r="E142" s="114"/>
      <c r="F142" s="114"/>
      <c r="G142" s="114"/>
      <c r="H142" s="114"/>
      <c r="I142" s="105"/>
      <c r="J142" s="105"/>
      <c r="K142" s="105"/>
    </row>
    <row r="143" spans="2:11">
      <c r="B143" s="104"/>
      <c r="C143" s="104"/>
      <c r="D143" s="114"/>
      <c r="E143" s="114"/>
      <c r="F143" s="114"/>
      <c r="G143" s="114"/>
      <c r="H143" s="114"/>
      <c r="I143" s="105"/>
      <c r="J143" s="105"/>
      <c r="K143" s="105"/>
    </row>
    <row r="144" spans="2:11">
      <c r="B144" s="104"/>
      <c r="C144" s="104"/>
      <c r="D144" s="114"/>
      <c r="E144" s="114"/>
      <c r="F144" s="114"/>
      <c r="G144" s="114"/>
      <c r="H144" s="114"/>
      <c r="I144" s="105"/>
      <c r="J144" s="105"/>
      <c r="K144" s="105"/>
    </row>
    <row r="145" spans="2:11">
      <c r="B145" s="104"/>
      <c r="C145" s="104"/>
      <c r="D145" s="114"/>
      <c r="E145" s="114"/>
      <c r="F145" s="114"/>
      <c r="G145" s="114"/>
      <c r="H145" s="114"/>
      <c r="I145" s="105"/>
      <c r="J145" s="105"/>
      <c r="K145" s="105"/>
    </row>
    <row r="146" spans="2:11">
      <c r="B146" s="104"/>
      <c r="C146" s="104"/>
      <c r="D146" s="114"/>
      <c r="E146" s="114"/>
      <c r="F146" s="114"/>
      <c r="G146" s="114"/>
      <c r="H146" s="114"/>
      <c r="I146" s="105"/>
      <c r="J146" s="105"/>
      <c r="K146" s="105"/>
    </row>
    <row r="147" spans="2:11">
      <c r="B147" s="104"/>
      <c r="C147" s="104"/>
      <c r="D147" s="114"/>
      <c r="E147" s="114"/>
      <c r="F147" s="114"/>
      <c r="G147" s="114"/>
      <c r="H147" s="114"/>
      <c r="I147" s="105"/>
      <c r="J147" s="105"/>
      <c r="K147" s="105"/>
    </row>
    <row r="148" spans="2:11">
      <c r="B148" s="104"/>
      <c r="C148" s="104"/>
      <c r="D148" s="114"/>
      <c r="E148" s="114"/>
      <c r="F148" s="114"/>
      <c r="G148" s="114"/>
      <c r="H148" s="114"/>
      <c r="I148" s="105"/>
      <c r="J148" s="105"/>
      <c r="K148" s="105"/>
    </row>
    <row r="149" spans="2:11">
      <c r="B149" s="104"/>
      <c r="C149" s="104"/>
      <c r="D149" s="114"/>
      <c r="E149" s="114"/>
      <c r="F149" s="114"/>
      <c r="G149" s="114"/>
      <c r="H149" s="114"/>
      <c r="I149" s="105"/>
      <c r="J149" s="105"/>
      <c r="K149" s="105"/>
    </row>
    <row r="150" spans="2:11">
      <c r="B150" s="104"/>
      <c r="C150" s="104"/>
      <c r="D150" s="114"/>
      <c r="E150" s="114"/>
      <c r="F150" s="114"/>
      <c r="G150" s="114"/>
      <c r="H150" s="114"/>
      <c r="I150" s="105"/>
      <c r="J150" s="105"/>
      <c r="K150" s="105"/>
    </row>
    <row r="151" spans="2:11">
      <c r="B151" s="104"/>
      <c r="C151" s="104"/>
      <c r="D151" s="114"/>
      <c r="E151" s="114"/>
      <c r="F151" s="114"/>
      <c r="G151" s="114"/>
      <c r="H151" s="114"/>
      <c r="I151" s="105"/>
      <c r="J151" s="105"/>
      <c r="K151" s="105"/>
    </row>
    <row r="152" spans="2:11">
      <c r="B152" s="104"/>
      <c r="C152" s="104"/>
      <c r="D152" s="114"/>
      <c r="E152" s="114"/>
      <c r="F152" s="114"/>
      <c r="G152" s="114"/>
      <c r="H152" s="114"/>
      <c r="I152" s="105"/>
      <c r="J152" s="105"/>
      <c r="K152" s="105"/>
    </row>
    <row r="153" spans="2:11">
      <c r="B153" s="104"/>
      <c r="C153" s="104"/>
      <c r="D153" s="114"/>
      <c r="E153" s="114"/>
      <c r="F153" s="114"/>
      <c r="G153" s="114"/>
      <c r="H153" s="114"/>
      <c r="I153" s="105"/>
      <c r="J153" s="105"/>
      <c r="K153" s="105"/>
    </row>
    <row r="154" spans="2:11">
      <c r="B154" s="104"/>
      <c r="C154" s="104"/>
      <c r="D154" s="114"/>
      <c r="E154" s="114"/>
      <c r="F154" s="114"/>
      <c r="G154" s="114"/>
      <c r="H154" s="114"/>
      <c r="I154" s="105"/>
      <c r="J154" s="105"/>
      <c r="K154" s="105"/>
    </row>
    <row r="155" spans="2:11">
      <c r="B155" s="104"/>
      <c r="C155" s="104"/>
      <c r="D155" s="114"/>
      <c r="E155" s="114"/>
      <c r="F155" s="114"/>
      <c r="G155" s="114"/>
      <c r="H155" s="114"/>
      <c r="I155" s="105"/>
      <c r="J155" s="105"/>
      <c r="K155" s="105"/>
    </row>
    <row r="156" spans="2:11">
      <c r="B156" s="104"/>
      <c r="C156" s="104"/>
      <c r="D156" s="114"/>
      <c r="E156" s="114"/>
      <c r="F156" s="114"/>
      <c r="G156" s="114"/>
      <c r="H156" s="114"/>
      <c r="I156" s="105"/>
      <c r="J156" s="105"/>
      <c r="K156" s="105"/>
    </row>
    <row r="157" spans="2:11">
      <c r="B157" s="104"/>
      <c r="C157" s="104"/>
      <c r="D157" s="114"/>
      <c r="E157" s="114"/>
      <c r="F157" s="114"/>
      <c r="G157" s="114"/>
      <c r="H157" s="114"/>
      <c r="I157" s="105"/>
      <c r="J157" s="105"/>
      <c r="K157" s="105"/>
    </row>
    <row r="158" spans="2:11">
      <c r="B158" s="104"/>
      <c r="C158" s="104"/>
      <c r="D158" s="114"/>
      <c r="E158" s="114"/>
      <c r="F158" s="114"/>
      <c r="G158" s="114"/>
      <c r="H158" s="114"/>
      <c r="I158" s="105"/>
      <c r="J158" s="105"/>
      <c r="K158" s="105"/>
    </row>
    <row r="159" spans="2:11">
      <c r="B159" s="104"/>
      <c r="C159" s="104"/>
      <c r="D159" s="114"/>
      <c r="E159" s="114"/>
      <c r="F159" s="114"/>
      <c r="G159" s="114"/>
      <c r="H159" s="114"/>
      <c r="I159" s="105"/>
      <c r="J159" s="105"/>
      <c r="K159" s="105"/>
    </row>
    <row r="160" spans="2:11">
      <c r="B160" s="104"/>
      <c r="C160" s="104"/>
      <c r="D160" s="114"/>
      <c r="E160" s="114"/>
      <c r="F160" s="114"/>
      <c r="G160" s="114"/>
      <c r="H160" s="114"/>
      <c r="I160" s="105"/>
      <c r="J160" s="105"/>
      <c r="K160" s="105"/>
    </row>
    <row r="161" spans="2:11">
      <c r="B161" s="104"/>
      <c r="C161" s="104"/>
      <c r="D161" s="114"/>
      <c r="E161" s="114"/>
      <c r="F161" s="114"/>
      <c r="G161" s="114"/>
      <c r="H161" s="114"/>
      <c r="I161" s="105"/>
      <c r="J161" s="105"/>
      <c r="K161" s="105"/>
    </row>
    <row r="162" spans="2:11">
      <c r="B162" s="104"/>
      <c r="C162" s="104"/>
      <c r="D162" s="114"/>
      <c r="E162" s="114"/>
      <c r="F162" s="114"/>
      <c r="G162" s="114"/>
      <c r="H162" s="114"/>
      <c r="I162" s="105"/>
      <c r="J162" s="105"/>
      <c r="K162" s="105"/>
    </row>
    <row r="163" spans="2:11">
      <c r="B163" s="104"/>
      <c r="C163" s="104"/>
      <c r="D163" s="114"/>
      <c r="E163" s="114"/>
      <c r="F163" s="114"/>
      <c r="G163" s="114"/>
      <c r="H163" s="114"/>
      <c r="I163" s="105"/>
      <c r="J163" s="105"/>
      <c r="K163" s="105"/>
    </row>
    <row r="164" spans="2:11">
      <c r="B164" s="104"/>
      <c r="C164" s="104"/>
      <c r="D164" s="114"/>
      <c r="E164" s="114"/>
      <c r="F164" s="114"/>
      <c r="G164" s="114"/>
      <c r="H164" s="114"/>
      <c r="I164" s="105"/>
      <c r="J164" s="105"/>
      <c r="K164" s="105"/>
    </row>
    <row r="165" spans="2:11">
      <c r="B165" s="104"/>
      <c r="C165" s="104"/>
      <c r="D165" s="114"/>
      <c r="E165" s="114"/>
      <c r="F165" s="114"/>
      <c r="G165" s="114"/>
      <c r="H165" s="114"/>
      <c r="I165" s="105"/>
      <c r="J165" s="105"/>
      <c r="K165" s="105"/>
    </row>
    <row r="166" spans="2:11">
      <c r="B166" s="104"/>
      <c r="C166" s="104"/>
      <c r="D166" s="114"/>
      <c r="E166" s="114"/>
      <c r="F166" s="114"/>
      <c r="G166" s="114"/>
      <c r="H166" s="114"/>
      <c r="I166" s="105"/>
      <c r="J166" s="105"/>
      <c r="K166" s="105"/>
    </row>
    <row r="167" spans="2:11">
      <c r="B167" s="104"/>
      <c r="C167" s="104"/>
      <c r="D167" s="114"/>
      <c r="E167" s="114"/>
      <c r="F167" s="114"/>
      <c r="G167" s="114"/>
      <c r="H167" s="114"/>
      <c r="I167" s="105"/>
      <c r="J167" s="105"/>
      <c r="K167" s="105"/>
    </row>
    <row r="168" spans="2:11">
      <c r="B168" s="104"/>
      <c r="C168" s="104"/>
      <c r="D168" s="114"/>
      <c r="E168" s="114"/>
      <c r="F168" s="114"/>
      <c r="G168" s="114"/>
      <c r="H168" s="114"/>
      <c r="I168" s="105"/>
      <c r="J168" s="105"/>
      <c r="K168" s="105"/>
    </row>
    <row r="169" spans="2:11">
      <c r="B169" s="104"/>
      <c r="C169" s="104"/>
      <c r="D169" s="114"/>
      <c r="E169" s="114"/>
      <c r="F169" s="114"/>
      <c r="G169" s="114"/>
      <c r="H169" s="114"/>
      <c r="I169" s="105"/>
      <c r="J169" s="105"/>
      <c r="K169" s="105"/>
    </row>
    <row r="170" spans="2:11">
      <c r="B170" s="104"/>
      <c r="C170" s="104"/>
      <c r="D170" s="114"/>
      <c r="E170" s="114"/>
      <c r="F170" s="114"/>
      <c r="G170" s="114"/>
      <c r="H170" s="114"/>
      <c r="I170" s="105"/>
      <c r="J170" s="105"/>
      <c r="K170" s="105"/>
    </row>
    <row r="171" spans="2:11">
      <c r="B171" s="104"/>
      <c r="C171" s="104"/>
      <c r="D171" s="114"/>
      <c r="E171" s="114"/>
      <c r="F171" s="114"/>
      <c r="G171" s="114"/>
      <c r="H171" s="114"/>
      <c r="I171" s="105"/>
      <c r="J171" s="105"/>
      <c r="K171" s="105"/>
    </row>
    <row r="172" spans="2:11">
      <c r="B172" s="104"/>
      <c r="C172" s="104"/>
      <c r="D172" s="114"/>
      <c r="E172" s="114"/>
      <c r="F172" s="114"/>
      <c r="G172" s="114"/>
      <c r="H172" s="114"/>
      <c r="I172" s="105"/>
      <c r="J172" s="105"/>
      <c r="K172" s="105"/>
    </row>
    <row r="173" spans="2:11">
      <c r="B173" s="104"/>
      <c r="C173" s="104"/>
      <c r="D173" s="114"/>
      <c r="E173" s="114"/>
      <c r="F173" s="114"/>
      <c r="G173" s="114"/>
      <c r="H173" s="114"/>
      <c r="I173" s="105"/>
      <c r="J173" s="105"/>
      <c r="K173" s="105"/>
    </row>
    <row r="174" spans="2:11">
      <c r="B174" s="104"/>
      <c r="C174" s="104"/>
      <c r="D174" s="114"/>
      <c r="E174" s="114"/>
      <c r="F174" s="114"/>
      <c r="G174" s="114"/>
      <c r="H174" s="114"/>
      <c r="I174" s="105"/>
      <c r="J174" s="105"/>
      <c r="K174" s="105"/>
    </row>
    <row r="175" spans="2:11">
      <c r="B175" s="104"/>
      <c r="C175" s="104"/>
      <c r="D175" s="114"/>
      <c r="E175" s="114"/>
      <c r="F175" s="114"/>
      <c r="G175" s="114"/>
      <c r="H175" s="114"/>
      <c r="I175" s="105"/>
      <c r="J175" s="105"/>
      <c r="K175" s="105"/>
    </row>
    <row r="176" spans="2:11">
      <c r="B176" s="104"/>
      <c r="C176" s="104"/>
      <c r="D176" s="114"/>
      <c r="E176" s="114"/>
      <c r="F176" s="114"/>
      <c r="G176" s="114"/>
      <c r="H176" s="114"/>
      <c r="I176" s="105"/>
      <c r="J176" s="105"/>
      <c r="K176" s="105"/>
    </row>
    <row r="177" spans="2:11">
      <c r="B177" s="104"/>
      <c r="C177" s="104"/>
      <c r="D177" s="114"/>
      <c r="E177" s="114"/>
      <c r="F177" s="114"/>
      <c r="G177" s="114"/>
      <c r="H177" s="114"/>
      <c r="I177" s="105"/>
      <c r="J177" s="105"/>
      <c r="K177" s="105"/>
    </row>
    <row r="178" spans="2:11">
      <c r="B178" s="104"/>
      <c r="C178" s="104"/>
      <c r="D178" s="114"/>
      <c r="E178" s="114"/>
      <c r="F178" s="114"/>
      <c r="G178" s="114"/>
      <c r="H178" s="114"/>
      <c r="I178" s="105"/>
      <c r="J178" s="105"/>
      <c r="K178" s="105"/>
    </row>
    <row r="179" spans="2:11">
      <c r="B179" s="104"/>
      <c r="C179" s="104"/>
      <c r="D179" s="114"/>
      <c r="E179" s="114"/>
      <c r="F179" s="114"/>
      <c r="G179" s="114"/>
      <c r="H179" s="114"/>
      <c r="I179" s="105"/>
      <c r="J179" s="105"/>
      <c r="K179" s="105"/>
    </row>
    <row r="180" spans="2:11">
      <c r="B180" s="104"/>
      <c r="C180" s="104"/>
      <c r="D180" s="114"/>
      <c r="E180" s="114"/>
      <c r="F180" s="114"/>
      <c r="G180" s="114"/>
      <c r="H180" s="114"/>
      <c r="I180" s="105"/>
      <c r="J180" s="105"/>
      <c r="K180" s="105"/>
    </row>
    <row r="181" spans="2:11">
      <c r="B181" s="104"/>
      <c r="C181" s="104"/>
      <c r="D181" s="114"/>
      <c r="E181" s="114"/>
      <c r="F181" s="114"/>
      <c r="G181" s="114"/>
      <c r="H181" s="114"/>
      <c r="I181" s="105"/>
      <c r="J181" s="105"/>
      <c r="K181" s="105"/>
    </row>
    <row r="182" spans="2:11">
      <c r="B182" s="104"/>
      <c r="C182" s="104"/>
      <c r="D182" s="114"/>
      <c r="E182" s="114"/>
      <c r="F182" s="114"/>
      <c r="G182" s="114"/>
      <c r="H182" s="114"/>
      <c r="I182" s="105"/>
      <c r="J182" s="105"/>
      <c r="K182" s="105"/>
    </row>
    <row r="183" spans="2:11">
      <c r="B183" s="104"/>
      <c r="C183" s="104"/>
      <c r="D183" s="114"/>
      <c r="E183" s="114"/>
      <c r="F183" s="114"/>
      <c r="G183" s="114"/>
      <c r="H183" s="114"/>
      <c r="I183" s="105"/>
      <c r="J183" s="105"/>
      <c r="K183" s="105"/>
    </row>
    <row r="184" spans="2:11">
      <c r="B184" s="104"/>
      <c r="C184" s="104"/>
      <c r="D184" s="114"/>
      <c r="E184" s="114"/>
      <c r="F184" s="114"/>
      <c r="G184" s="114"/>
      <c r="H184" s="114"/>
      <c r="I184" s="105"/>
      <c r="J184" s="105"/>
      <c r="K184" s="105"/>
    </row>
    <row r="185" spans="2:11">
      <c r="B185" s="104"/>
      <c r="C185" s="104"/>
      <c r="D185" s="114"/>
      <c r="E185" s="114"/>
      <c r="F185" s="114"/>
      <c r="G185" s="114"/>
      <c r="H185" s="114"/>
      <c r="I185" s="105"/>
      <c r="J185" s="105"/>
      <c r="K185" s="105"/>
    </row>
    <row r="186" spans="2:11">
      <c r="B186" s="104"/>
      <c r="C186" s="104"/>
      <c r="D186" s="114"/>
      <c r="E186" s="114"/>
      <c r="F186" s="114"/>
      <c r="G186" s="114"/>
      <c r="H186" s="114"/>
      <c r="I186" s="105"/>
      <c r="J186" s="105"/>
      <c r="K186" s="105"/>
    </row>
    <row r="187" spans="2:11">
      <c r="B187" s="104"/>
      <c r="C187" s="104"/>
      <c r="D187" s="114"/>
      <c r="E187" s="114"/>
      <c r="F187" s="114"/>
      <c r="G187" s="114"/>
      <c r="H187" s="114"/>
      <c r="I187" s="105"/>
      <c r="J187" s="105"/>
      <c r="K187" s="105"/>
    </row>
    <row r="188" spans="2:11">
      <c r="B188" s="104"/>
      <c r="C188" s="104"/>
      <c r="D188" s="114"/>
      <c r="E188" s="114"/>
      <c r="F188" s="114"/>
      <c r="G188" s="114"/>
      <c r="H188" s="114"/>
      <c r="I188" s="105"/>
      <c r="J188" s="105"/>
      <c r="K188" s="105"/>
    </row>
    <row r="189" spans="2:11">
      <c r="B189" s="104"/>
      <c r="C189" s="104"/>
      <c r="D189" s="114"/>
      <c r="E189" s="114"/>
      <c r="F189" s="114"/>
      <c r="G189" s="114"/>
      <c r="H189" s="114"/>
      <c r="I189" s="105"/>
      <c r="J189" s="105"/>
      <c r="K189" s="105"/>
    </row>
    <row r="190" spans="2:11">
      <c r="B190" s="104"/>
      <c r="C190" s="104"/>
      <c r="D190" s="114"/>
      <c r="E190" s="114"/>
      <c r="F190" s="114"/>
      <c r="G190" s="114"/>
      <c r="H190" s="114"/>
      <c r="I190" s="105"/>
      <c r="J190" s="105"/>
      <c r="K190" s="105"/>
    </row>
    <row r="191" spans="2:11">
      <c r="B191" s="104"/>
      <c r="C191" s="104"/>
      <c r="D191" s="114"/>
      <c r="E191" s="114"/>
      <c r="F191" s="114"/>
      <c r="G191" s="114"/>
      <c r="H191" s="114"/>
      <c r="I191" s="105"/>
      <c r="J191" s="105"/>
      <c r="K191" s="105"/>
    </row>
    <row r="192" spans="2:11">
      <c r="B192" s="104"/>
      <c r="C192" s="104"/>
      <c r="D192" s="114"/>
      <c r="E192" s="114"/>
      <c r="F192" s="114"/>
      <c r="G192" s="114"/>
      <c r="H192" s="114"/>
      <c r="I192" s="105"/>
      <c r="J192" s="105"/>
      <c r="K192" s="105"/>
    </row>
    <row r="193" spans="2:11">
      <c r="B193" s="104"/>
      <c r="C193" s="104"/>
      <c r="D193" s="114"/>
      <c r="E193" s="114"/>
      <c r="F193" s="114"/>
      <c r="G193" s="114"/>
      <c r="H193" s="114"/>
      <c r="I193" s="105"/>
      <c r="J193" s="105"/>
      <c r="K193" s="105"/>
    </row>
    <row r="194" spans="2:11">
      <c r="B194" s="104"/>
      <c r="C194" s="104"/>
      <c r="D194" s="114"/>
      <c r="E194" s="114"/>
      <c r="F194" s="114"/>
      <c r="G194" s="114"/>
      <c r="H194" s="114"/>
      <c r="I194" s="105"/>
      <c r="J194" s="105"/>
      <c r="K194" s="105"/>
    </row>
    <row r="195" spans="2:11">
      <c r="B195" s="104"/>
      <c r="C195" s="104"/>
      <c r="D195" s="114"/>
      <c r="E195" s="114"/>
      <c r="F195" s="114"/>
      <c r="G195" s="114"/>
      <c r="H195" s="114"/>
      <c r="I195" s="105"/>
      <c r="J195" s="105"/>
      <c r="K195" s="105"/>
    </row>
    <row r="196" spans="2:11">
      <c r="B196" s="104"/>
      <c r="C196" s="104"/>
      <c r="D196" s="114"/>
      <c r="E196" s="114"/>
      <c r="F196" s="114"/>
      <c r="G196" s="114"/>
      <c r="H196" s="114"/>
      <c r="I196" s="105"/>
      <c r="J196" s="105"/>
      <c r="K196" s="105"/>
    </row>
    <row r="197" spans="2:11">
      <c r="B197" s="104"/>
      <c r="C197" s="104"/>
      <c r="D197" s="114"/>
      <c r="E197" s="114"/>
      <c r="F197" s="114"/>
      <c r="G197" s="114"/>
      <c r="H197" s="114"/>
      <c r="I197" s="105"/>
      <c r="J197" s="105"/>
      <c r="K197" s="105"/>
    </row>
    <row r="198" spans="2:11">
      <c r="B198" s="104"/>
      <c r="C198" s="104"/>
      <c r="D198" s="114"/>
      <c r="E198" s="114"/>
      <c r="F198" s="114"/>
      <c r="G198" s="114"/>
      <c r="H198" s="114"/>
      <c r="I198" s="105"/>
      <c r="J198" s="105"/>
      <c r="K198" s="105"/>
    </row>
    <row r="199" spans="2:11">
      <c r="B199" s="104"/>
      <c r="C199" s="104"/>
      <c r="D199" s="114"/>
      <c r="E199" s="114"/>
      <c r="F199" s="114"/>
      <c r="G199" s="114"/>
      <c r="H199" s="114"/>
      <c r="I199" s="105"/>
      <c r="J199" s="105"/>
      <c r="K199" s="105"/>
    </row>
    <row r="200" spans="2:11">
      <c r="B200" s="104"/>
      <c r="C200" s="104"/>
      <c r="D200" s="114"/>
      <c r="E200" s="114"/>
      <c r="F200" s="114"/>
      <c r="G200" s="114"/>
      <c r="H200" s="114"/>
      <c r="I200" s="105"/>
      <c r="J200" s="105"/>
      <c r="K200" s="105"/>
    </row>
    <row r="201" spans="2:11">
      <c r="B201" s="104"/>
      <c r="C201" s="104"/>
      <c r="D201" s="114"/>
      <c r="E201" s="114"/>
      <c r="F201" s="114"/>
      <c r="G201" s="114"/>
      <c r="H201" s="114"/>
      <c r="I201" s="105"/>
      <c r="J201" s="105"/>
      <c r="K201" s="105"/>
    </row>
    <row r="202" spans="2:11">
      <c r="B202" s="104"/>
      <c r="C202" s="104"/>
      <c r="D202" s="114"/>
      <c r="E202" s="114"/>
      <c r="F202" s="114"/>
      <c r="G202" s="114"/>
      <c r="H202" s="114"/>
      <c r="I202" s="105"/>
      <c r="J202" s="105"/>
      <c r="K202" s="105"/>
    </row>
    <row r="203" spans="2:11">
      <c r="B203" s="104"/>
      <c r="C203" s="104"/>
      <c r="D203" s="114"/>
      <c r="E203" s="114"/>
      <c r="F203" s="114"/>
      <c r="G203" s="114"/>
      <c r="H203" s="114"/>
      <c r="I203" s="105"/>
      <c r="J203" s="105"/>
      <c r="K203" s="105"/>
    </row>
    <row r="204" spans="2:11">
      <c r="B204" s="104"/>
      <c r="C204" s="104"/>
      <c r="D204" s="114"/>
      <c r="E204" s="114"/>
      <c r="F204" s="114"/>
      <c r="G204" s="114"/>
      <c r="H204" s="114"/>
      <c r="I204" s="105"/>
      <c r="J204" s="105"/>
      <c r="K204" s="105"/>
    </row>
    <row r="205" spans="2:11">
      <c r="B205" s="104"/>
      <c r="C205" s="104"/>
      <c r="D205" s="114"/>
      <c r="E205" s="114"/>
      <c r="F205" s="114"/>
      <c r="G205" s="114"/>
      <c r="H205" s="114"/>
      <c r="I205" s="105"/>
      <c r="J205" s="105"/>
      <c r="K205" s="105"/>
    </row>
    <row r="206" spans="2:11">
      <c r="B206" s="104"/>
      <c r="C206" s="104"/>
      <c r="D206" s="114"/>
      <c r="E206" s="114"/>
      <c r="F206" s="114"/>
      <c r="G206" s="114"/>
      <c r="H206" s="114"/>
      <c r="I206" s="105"/>
      <c r="J206" s="105"/>
      <c r="K206" s="105"/>
    </row>
    <row r="207" spans="2:11">
      <c r="B207" s="104"/>
      <c r="C207" s="104"/>
      <c r="D207" s="114"/>
      <c r="E207" s="114"/>
      <c r="F207" s="114"/>
      <c r="G207" s="114"/>
      <c r="H207" s="114"/>
      <c r="I207" s="105"/>
      <c r="J207" s="105"/>
      <c r="K207" s="105"/>
    </row>
    <row r="208" spans="2:11">
      <c r="B208" s="104"/>
      <c r="C208" s="104"/>
      <c r="D208" s="114"/>
      <c r="E208" s="114"/>
      <c r="F208" s="114"/>
      <c r="G208" s="114"/>
      <c r="H208" s="114"/>
      <c r="I208" s="105"/>
      <c r="J208" s="105"/>
      <c r="K208" s="105"/>
    </row>
    <row r="209" spans="2:11">
      <c r="B209" s="104"/>
      <c r="C209" s="104"/>
      <c r="D209" s="114"/>
      <c r="E209" s="114"/>
      <c r="F209" s="114"/>
      <c r="G209" s="114"/>
      <c r="H209" s="114"/>
      <c r="I209" s="105"/>
      <c r="J209" s="105"/>
      <c r="K209" s="105"/>
    </row>
    <row r="210" spans="2:11">
      <c r="B210" s="104"/>
      <c r="C210" s="104"/>
      <c r="D210" s="114"/>
      <c r="E210" s="114"/>
      <c r="F210" s="114"/>
      <c r="G210" s="114"/>
      <c r="H210" s="114"/>
      <c r="I210" s="105"/>
      <c r="J210" s="105"/>
      <c r="K210" s="105"/>
    </row>
    <row r="211" spans="2:11">
      <c r="B211" s="104"/>
      <c r="C211" s="104"/>
      <c r="D211" s="114"/>
      <c r="E211" s="114"/>
      <c r="F211" s="114"/>
      <c r="G211" s="114"/>
      <c r="H211" s="114"/>
      <c r="I211" s="105"/>
      <c r="J211" s="105"/>
      <c r="K211" s="105"/>
    </row>
    <row r="212" spans="2:11">
      <c r="B212" s="104"/>
      <c r="C212" s="104"/>
      <c r="D212" s="114"/>
      <c r="E212" s="114"/>
      <c r="F212" s="114"/>
      <c r="G212" s="114"/>
      <c r="H212" s="114"/>
      <c r="I212" s="105"/>
      <c r="J212" s="105"/>
      <c r="K212" s="105"/>
    </row>
    <row r="213" spans="2:11">
      <c r="B213" s="104"/>
      <c r="C213" s="104"/>
      <c r="D213" s="114"/>
      <c r="E213" s="114"/>
      <c r="F213" s="114"/>
      <c r="G213" s="114"/>
      <c r="H213" s="114"/>
      <c r="I213" s="105"/>
      <c r="J213" s="105"/>
      <c r="K213" s="105"/>
    </row>
    <row r="214" spans="2:11">
      <c r="B214" s="104"/>
      <c r="C214" s="104"/>
      <c r="D214" s="114"/>
      <c r="E214" s="114"/>
      <c r="F214" s="114"/>
      <c r="G214" s="114"/>
      <c r="H214" s="114"/>
      <c r="I214" s="105"/>
      <c r="J214" s="105"/>
      <c r="K214" s="105"/>
    </row>
    <row r="215" spans="2:11">
      <c r="B215" s="104"/>
      <c r="C215" s="104"/>
      <c r="D215" s="114"/>
      <c r="E215" s="114"/>
      <c r="F215" s="114"/>
      <c r="G215" s="114"/>
      <c r="H215" s="114"/>
      <c r="I215" s="105"/>
      <c r="J215" s="105"/>
      <c r="K215" s="105"/>
    </row>
    <row r="216" spans="2:11">
      <c r="B216" s="104"/>
      <c r="C216" s="104"/>
      <c r="D216" s="114"/>
      <c r="E216" s="114"/>
      <c r="F216" s="114"/>
      <c r="G216" s="114"/>
      <c r="H216" s="114"/>
      <c r="I216" s="105"/>
      <c r="J216" s="105"/>
      <c r="K216" s="105"/>
    </row>
    <row r="217" spans="2:11">
      <c r="B217" s="104"/>
      <c r="C217" s="104"/>
      <c r="D217" s="114"/>
      <c r="E217" s="114"/>
      <c r="F217" s="114"/>
      <c r="G217" s="114"/>
      <c r="H217" s="114"/>
      <c r="I217" s="105"/>
      <c r="J217" s="105"/>
      <c r="K217" s="105"/>
    </row>
    <row r="218" spans="2:11">
      <c r="B218" s="104"/>
      <c r="C218" s="104"/>
      <c r="D218" s="114"/>
      <c r="E218" s="114"/>
      <c r="F218" s="114"/>
      <c r="G218" s="114"/>
      <c r="H218" s="114"/>
      <c r="I218" s="105"/>
      <c r="J218" s="105"/>
      <c r="K218" s="105"/>
    </row>
    <row r="219" spans="2:11">
      <c r="B219" s="104"/>
      <c r="C219" s="104"/>
      <c r="D219" s="114"/>
      <c r="E219" s="114"/>
      <c r="F219" s="114"/>
      <c r="G219" s="114"/>
      <c r="H219" s="114"/>
      <c r="I219" s="105"/>
      <c r="J219" s="105"/>
      <c r="K219" s="105"/>
    </row>
    <row r="220" spans="2:11">
      <c r="B220" s="104"/>
      <c r="C220" s="104"/>
      <c r="D220" s="114"/>
      <c r="E220" s="114"/>
      <c r="F220" s="114"/>
      <c r="G220" s="114"/>
      <c r="H220" s="114"/>
      <c r="I220" s="105"/>
      <c r="J220" s="105"/>
      <c r="K220" s="105"/>
    </row>
    <row r="221" spans="2:11">
      <c r="B221" s="104"/>
      <c r="C221" s="104"/>
      <c r="D221" s="114"/>
      <c r="E221" s="114"/>
      <c r="F221" s="114"/>
      <c r="G221" s="114"/>
      <c r="H221" s="114"/>
      <c r="I221" s="105"/>
      <c r="J221" s="105"/>
      <c r="K221" s="105"/>
    </row>
    <row r="222" spans="2:11">
      <c r="B222" s="104"/>
      <c r="C222" s="104"/>
      <c r="D222" s="114"/>
      <c r="E222" s="114"/>
      <c r="F222" s="114"/>
      <c r="G222" s="114"/>
      <c r="H222" s="114"/>
      <c r="I222" s="105"/>
      <c r="J222" s="105"/>
      <c r="K222" s="105"/>
    </row>
    <row r="223" spans="2:11">
      <c r="B223" s="104"/>
      <c r="C223" s="104"/>
      <c r="D223" s="114"/>
      <c r="E223" s="114"/>
      <c r="F223" s="114"/>
      <c r="G223" s="114"/>
      <c r="H223" s="114"/>
      <c r="I223" s="105"/>
      <c r="J223" s="105"/>
      <c r="K223" s="105"/>
    </row>
    <row r="224" spans="2:11">
      <c r="B224" s="104"/>
      <c r="C224" s="104"/>
      <c r="D224" s="114"/>
      <c r="E224" s="114"/>
      <c r="F224" s="114"/>
      <c r="G224" s="114"/>
      <c r="H224" s="114"/>
      <c r="I224" s="105"/>
      <c r="J224" s="105"/>
      <c r="K224" s="105"/>
    </row>
    <row r="225" spans="2:11">
      <c r="B225" s="104"/>
      <c r="C225" s="104"/>
      <c r="D225" s="114"/>
      <c r="E225" s="114"/>
      <c r="F225" s="114"/>
      <c r="G225" s="114"/>
      <c r="H225" s="114"/>
      <c r="I225" s="105"/>
      <c r="J225" s="105"/>
      <c r="K225" s="105"/>
    </row>
    <row r="226" spans="2:11">
      <c r="B226" s="104"/>
      <c r="C226" s="104"/>
      <c r="D226" s="114"/>
      <c r="E226" s="114"/>
      <c r="F226" s="114"/>
      <c r="G226" s="114"/>
      <c r="H226" s="114"/>
      <c r="I226" s="105"/>
      <c r="J226" s="105"/>
      <c r="K226" s="105"/>
    </row>
    <row r="227" spans="2:11">
      <c r="B227" s="104"/>
      <c r="C227" s="104"/>
      <c r="D227" s="114"/>
      <c r="E227" s="114"/>
      <c r="F227" s="114"/>
      <c r="G227" s="114"/>
      <c r="H227" s="114"/>
      <c r="I227" s="105"/>
      <c r="J227" s="105"/>
      <c r="K227" s="105"/>
    </row>
    <row r="228" spans="2:11">
      <c r="B228" s="104"/>
      <c r="C228" s="104"/>
      <c r="D228" s="114"/>
      <c r="E228" s="114"/>
      <c r="F228" s="114"/>
      <c r="G228" s="114"/>
      <c r="H228" s="114"/>
      <c r="I228" s="105"/>
      <c r="J228" s="105"/>
      <c r="K228" s="105"/>
    </row>
    <row r="229" spans="2:11">
      <c r="B229" s="104"/>
      <c r="C229" s="104"/>
      <c r="D229" s="114"/>
      <c r="E229" s="114"/>
      <c r="F229" s="114"/>
      <c r="G229" s="114"/>
      <c r="H229" s="114"/>
      <c r="I229" s="105"/>
      <c r="J229" s="105"/>
      <c r="K229" s="105"/>
    </row>
    <row r="230" spans="2:11">
      <c r="B230" s="104"/>
      <c r="C230" s="104"/>
      <c r="D230" s="114"/>
      <c r="E230" s="114"/>
      <c r="F230" s="114"/>
      <c r="G230" s="114"/>
      <c r="H230" s="114"/>
      <c r="I230" s="105"/>
      <c r="J230" s="105"/>
      <c r="K230" s="105"/>
    </row>
    <row r="231" spans="2:11">
      <c r="B231" s="104"/>
      <c r="C231" s="104"/>
      <c r="D231" s="114"/>
      <c r="E231" s="114"/>
      <c r="F231" s="114"/>
      <c r="G231" s="114"/>
      <c r="H231" s="114"/>
      <c r="I231" s="105"/>
      <c r="J231" s="105"/>
      <c r="K231" s="105"/>
    </row>
    <row r="232" spans="2:11">
      <c r="B232" s="104"/>
      <c r="C232" s="104"/>
      <c r="D232" s="114"/>
      <c r="E232" s="114"/>
      <c r="F232" s="114"/>
      <c r="G232" s="114"/>
      <c r="H232" s="114"/>
      <c r="I232" s="105"/>
      <c r="J232" s="105"/>
      <c r="K232" s="105"/>
    </row>
    <row r="233" spans="2:11">
      <c r="B233" s="104"/>
      <c r="C233" s="104"/>
      <c r="D233" s="114"/>
      <c r="E233" s="114"/>
      <c r="F233" s="114"/>
      <c r="G233" s="114"/>
      <c r="H233" s="114"/>
      <c r="I233" s="105"/>
      <c r="J233" s="105"/>
      <c r="K233" s="105"/>
    </row>
    <row r="234" spans="2:11">
      <c r="B234" s="104"/>
      <c r="C234" s="104"/>
      <c r="D234" s="114"/>
      <c r="E234" s="114"/>
      <c r="F234" s="114"/>
      <c r="G234" s="114"/>
      <c r="H234" s="114"/>
      <c r="I234" s="105"/>
      <c r="J234" s="105"/>
      <c r="K234" s="105"/>
    </row>
    <row r="235" spans="2:11">
      <c r="B235" s="104"/>
      <c r="C235" s="104"/>
      <c r="D235" s="114"/>
      <c r="E235" s="114"/>
      <c r="F235" s="114"/>
      <c r="G235" s="114"/>
      <c r="H235" s="114"/>
      <c r="I235" s="105"/>
      <c r="J235" s="105"/>
      <c r="K235" s="105"/>
    </row>
    <row r="236" spans="2:11">
      <c r="B236" s="104"/>
      <c r="C236" s="104"/>
      <c r="D236" s="114"/>
      <c r="E236" s="114"/>
      <c r="F236" s="114"/>
      <c r="G236" s="114"/>
      <c r="H236" s="114"/>
      <c r="I236" s="105"/>
      <c r="J236" s="105"/>
      <c r="K236" s="105"/>
    </row>
    <row r="237" spans="2:11">
      <c r="B237" s="104"/>
      <c r="C237" s="104"/>
      <c r="D237" s="114"/>
      <c r="E237" s="114"/>
      <c r="F237" s="114"/>
      <c r="G237" s="114"/>
      <c r="H237" s="114"/>
      <c r="I237" s="105"/>
      <c r="J237" s="105"/>
      <c r="K237" s="105"/>
    </row>
    <row r="238" spans="2:11">
      <c r="B238" s="104"/>
      <c r="C238" s="104"/>
      <c r="D238" s="114"/>
      <c r="E238" s="114"/>
      <c r="F238" s="114"/>
      <c r="G238" s="114"/>
      <c r="H238" s="114"/>
      <c r="I238" s="105"/>
      <c r="J238" s="105"/>
      <c r="K238" s="105"/>
    </row>
    <row r="239" spans="2:11">
      <c r="B239" s="104"/>
      <c r="C239" s="104"/>
      <c r="D239" s="114"/>
      <c r="E239" s="114"/>
      <c r="F239" s="114"/>
      <c r="G239" s="114"/>
      <c r="H239" s="114"/>
      <c r="I239" s="105"/>
      <c r="J239" s="105"/>
      <c r="K239" s="105"/>
    </row>
    <row r="240" spans="2:11">
      <c r="B240" s="104"/>
      <c r="C240" s="104"/>
      <c r="D240" s="114"/>
      <c r="E240" s="114"/>
      <c r="F240" s="114"/>
      <c r="G240" s="114"/>
      <c r="H240" s="114"/>
      <c r="I240" s="105"/>
      <c r="J240" s="105"/>
      <c r="K240" s="105"/>
    </row>
    <row r="241" spans="2:11">
      <c r="B241" s="104"/>
      <c r="C241" s="104"/>
      <c r="D241" s="114"/>
      <c r="E241" s="114"/>
      <c r="F241" s="114"/>
      <c r="G241" s="114"/>
      <c r="H241" s="114"/>
      <c r="I241" s="105"/>
      <c r="J241" s="105"/>
      <c r="K241" s="105"/>
    </row>
    <row r="242" spans="2:11">
      <c r="B242" s="104"/>
      <c r="C242" s="104"/>
      <c r="D242" s="114"/>
      <c r="E242" s="114"/>
      <c r="F242" s="114"/>
      <c r="G242" s="114"/>
      <c r="H242" s="114"/>
      <c r="I242" s="105"/>
      <c r="J242" s="105"/>
      <c r="K242" s="105"/>
    </row>
    <row r="243" spans="2:11">
      <c r="B243" s="104"/>
      <c r="C243" s="104"/>
      <c r="D243" s="114"/>
      <c r="E243" s="114"/>
      <c r="F243" s="114"/>
      <c r="G243" s="114"/>
      <c r="H243" s="114"/>
      <c r="I243" s="105"/>
      <c r="J243" s="105"/>
      <c r="K243" s="105"/>
    </row>
    <row r="244" spans="2:11">
      <c r="B244" s="104"/>
      <c r="C244" s="104"/>
      <c r="D244" s="114"/>
      <c r="E244" s="114"/>
      <c r="F244" s="114"/>
      <c r="G244" s="114"/>
      <c r="H244" s="114"/>
      <c r="I244" s="105"/>
      <c r="J244" s="105"/>
      <c r="K244" s="105"/>
    </row>
    <row r="245" spans="2:11">
      <c r="B245" s="104"/>
      <c r="C245" s="104"/>
      <c r="D245" s="114"/>
      <c r="E245" s="114"/>
      <c r="F245" s="114"/>
      <c r="G245" s="114"/>
      <c r="H245" s="114"/>
      <c r="I245" s="105"/>
      <c r="J245" s="105"/>
      <c r="K245" s="105"/>
    </row>
    <row r="246" spans="2:11">
      <c r="B246" s="104"/>
      <c r="C246" s="104"/>
      <c r="D246" s="114"/>
      <c r="E246" s="114"/>
      <c r="F246" s="114"/>
      <c r="G246" s="114"/>
      <c r="H246" s="114"/>
      <c r="I246" s="105"/>
      <c r="J246" s="105"/>
      <c r="K246" s="105"/>
    </row>
    <row r="247" spans="2:11">
      <c r="B247" s="104"/>
      <c r="C247" s="104"/>
      <c r="D247" s="114"/>
      <c r="E247" s="114"/>
      <c r="F247" s="114"/>
      <c r="G247" s="114"/>
      <c r="H247" s="114"/>
      <c r="I247" s="105"/>
      <c r="J247" s="105"/>
      <c r="K247" s="105"/>
    </row>
    <row r="248" spans="2:11">
      <c r="B248" s="104"/>
      <c r="C248" s="104"/>
      <c r="D248" s="114"/>
      <c r="E248" s="114"/>
      <c r="F248" s="114"/>
      <c r="G248" s="114"/>
      <c r="H248" s="114"/>
      <c r="I248" s="105"/>
      <c r="J248" s="105"/>
      <c r="K248" s="105"/>
    </row>
    <row r="249" spans="2:11">
      <c r="B249" s="104"/>
      <c r="C249" s="104"/>
      <c r="D249" s="114"/>
      <c r="E249" s="114"/>
      <c r="F249" s="114"/>
      <c r="G249" s="114"/>
      <c r="H249" s="114"/>
      <c r="I249" s="105"/>
      <c r="J249" s="105"/>
      <c r="K249" s="105"/>
    </row>
    <row r="250" spans="2:11">
      <c r="B250" s="104"/>
      <c r="C250" s="104"/>
      <c r="D250" s="114"/>
      <c r="E250" s="114"/>
      <c r="F250" s="114"/>
      <c r="G250" s="114"/>
      <c r="H250" s="114"/>
      <c r="I250" s="105"/>
      <c r="J250" s="105"/>
      <c r="K250" s="105"/>
    </row>
    <row r="251" spans="2:11">
      <c r="B251" s="104"/>
      <c r="C251" s="104"/>
      <c r="D251" s="114"/>
      <c r="E251" s="114"/>
      <c r="F251" s="114"/>
      <c r="G251" s="114"/>
      <c r="H251" s="114"/>
      <c r="I251" s="105"/>
      <c r="J251" s="105"/>
      <c r="K251" s="105"/>
    </row>
    <row r="252" spans="2:11">
      <c r="B252" s="104"/>
      <c r="C252" s="104"/>
      <c r="D252" s="114"/>
      <c r="E252" s="114"/>
      <c r="F252" s="114"/>
      <c r="G252" s="114"/>
      <c r="H252" s="114"/>
      <c r="I252" s="105"/>
      <c r="J252" s="105"/>
      <c r="K252" s="105"/>
    </row>
    <row r="253" spans="2:11">
      <c r="B253" s="104"/>
      <c r="C253" s="104"/>
      <c r="D253" s="114"/>
      <c r="E253" s="114"/>
      <c r="F253" s="114"/>
      <c r="G253" s="114"/>
      <c r="H253" s="114"/>
      <c r="I253" s="105"/>
      <c r="J253" s="105"/>
      <c r="K253" s="105"/>
    </row>
    <row r="254" spans="2:11">
      <c r="B254" s="104"/>
      <c r="C254" s="104"/>
      <c r="D254" s="114"/>
      <c r="E254" s="114"/>
      <c r="F254" s="114"/>
      <c r="G254" s="114"/>
      <c r="H254" s="114"/>
      <c r="I254" s="105"/>
      <c r="J254" s="105"/>
      <c r="K254" s="105"/>
    </row>
    <row r="255" spans="2:11">
      <c r="B255" s="104"/>
      <c r="C255" s="104"/>
      <c r="D255" s="114"/>
      <c r="E255" s="114"/>
      <c r="F255" s="114"/>
      <c r="G255" s="114"/>
      <c r="H255" s="114"/>
      <c r="I255" s="105"/>
      <c r="J255" s="105"/>
      <c r="K255" s="105"/>
    </row>
    <row r="256" spans="2:11">
      <c r="B256" s="104"/>
      <c r="C256" s="104"/>
      <c r="D256" s="114"/>
      <c r="E256" s="114"/>
      <c r="F256" s="114"/>
      <c r="G256" s="114"/>
      <c r="H256" s="114"/>
      <c r="I256" s="105"/>
      <c r="J256" s="105"/>
      <c r="K256" s="105"/>
    </row>
    <row r="257" spans="2:11">
      <c r="B257" s="104"/>
      <c r="C257" s="104"/>
      <c r="D257" s="114"/>
      <c r="E257" s="114"/>
      <c r="F257" s="114"/>
      <c r="G257" s="114"/>
      <c r="H257" s="114"/>
      <c r="I257" s="105"/>
      <c r="J257" s="105"/>
      <c r="K257" s="105"/>
    </row>
    <row r="258" spans="2:11">
      <c r="B258" s="104"/>
      <c r="C258" s="104"/>
      <c r="D258" s="114"/>
      <c r="E258" s="114"/>
      <c r="F258" s="114"/>
      <c r="G258" s="114"/>
      <c r="H258" s="114"/>
      <c r="I258" s="105"/>
      <c r="J258" s="105"/>
      <c r="K258" s="105"/>
    </row>
    <row r="259" spans="2:11">
      <c r="B259" s="104"/>
      <c r="C259" s="104"/>
      <c r="D259" s="114"/>
      <c r="E259" s="114"/>
      <c r="F259" s="114"/>
      <c r="G259" s="114"/>
      <c r="H259" s="114"/>
      <c r="I259" s="105"/>
      <c r="J259" s="105"/>
      <c r="K259" s="105"/>
    </row>
    <row r="260" spans="2:11">
      <c r="B260" s="104"/>
      <c r="C260" s="104"/>
      <c r="D260" s="114"/>
      <c r="E260" s="114"/>
      <c r="F260" s="114"/>
      <c r="G260" s="114"/>
      <c r="H260" s="114"/>
      <c r="I260" s="105"/>
      <c r="J260" s="105"/>
      <c r="K260" s="105"/>
    </row>
    <row r="261" spans="2:11">
      <c r="B261" s="104"/>
      <c r="C261" s="104"/>
      <c r="D261" s="114"/>
      <c r="E261" s="114"/>
      <c r="F261" s="114"/>
      <c r="G261" s="114"/>
      <c r="H261" s="114"/>
      <c r="I261" s="105"/>
      <c r="J261" s="105"/>
      <c r="K261" s="105"/>
    </row>
    <row r="262" spans="2:11">
      <c r="B262" s="104"/>
      <c r="C262" s="104"/>
      <c r="D262" s="114"/>
      <c r="E262" s="114"/>
      <c r="F262" s="114"/>
      <c r="G262" s="114"/>
      <c r="H262" s="114"/>
      <c r="I262" s="105"/>
      <c r="J262" s="105"/>
      <c r="K262" s="105"/>
    </row>
    <row r="263" spans="2:11">
      <c r="B263" s="104"/>
      <c r="C263" s="104"/>
      <c r="D263" s="114"/>
      <c r="E263" s="114"/>
      <c r="F263" s="114"/>
      <c r="G263" s="114"/>
      <c r="H263" s="114"/>
      <c r="I263" s="105"/>
      <c r="J263" s="105"/>
      <c r="K263" s="105"/>
    </row>
    <row r="264" spans="2:11">
      <c r="B264" s="104"/>
      <c r="C264" s="104"/>
      <c r="D264" s="114"/>
      <c r="E264" s="114"/>
      <c r="F264" s="114"/>
      <c r="G264" s="114"/>
      <c r="H264" s="114"/>
      <c r="I264" s="105"/>
      <c r="J264" s="105"/>
      <c r="K264" s="105"/>
    </row>
    <row r="265" spans="2:11">
      <c r="B265" s="104"/>
      <c r="C265" s="104"/>
      <c r="D265" s="114"/>
      <c r="E265" s="114"/>
      <c r="F265" s="114"/>
      <c r="G265" s="114"/>
      <c r="H265" s="114"/>
      <c r="I265" s="105"/>
      <c r="J265" s="105"/>
      <c r="K265" s="105"/>
    </row>
    <row r="266" spans="2:11">
      <c r="B266" s="104"/>
      <c r="C266" s="104"/>
      <c r="D266" s="114"/>
      <c r="E266" s="114"/>
      <c r="F266" s="114"/>
      <c r="G266" s="114"/>
      <c r="H266" s="114"/>
      <c r="I266" s="105"/>
      <c r="J266" s="105"/>
      <c r="K266" s="105"/>
    </row>
    <row r="267" spans="2:11">
      <c r="B267" s="104"/>
      <c r="C267" s="104"/>
      <c r="D267" s="114"/>
      <c r="E267" s="114"/>
      <c r="F267" s="114"/>
      <c r="G267" s="114"/>
      <c r="H267" s="114"/>
      <c r="I267" s="105"/>
      <c r="J267" s="105"/>
      <c r="K267" s="105"/>
    </row>
    <row r="268" spans="2:11">
      <c r="B268" s="104"/>
      <c r="C268" s="104"/>
      <c r="D268" s="114"/>
      <c r="E268" s="114"/>
      <c r="F268" s="114"/>
      <c r="G268" s="114"/>
      <c r="H268" s="114"/>
      <c r="I268" s="105"/>
      <c r="J268" s="105"/>
      <c r="K268" s="105"/>
    </row>
    <row r="269" spans="2:11">
      <c r="B269" s="104"/>
      <c r="C269" s="104"/>
      <c r="D269" s="114"/>
      <c r="E269" s="114"/>
      <c r="F269" s="114"/>
      <c r="G269" s="114"/>
      <c r="H269" s="114"/>
      <c r="I269" s="105"/>
      <c r="J269" s="105"/>
      <c r="K269" s="105"/>
    </row>
    <row r="270" spans="2:11">
      <c r="B270" s="104"/>
      <c r="C270" s="104"/>
      <c r="D270" s="114"/>
      <c r="E270" s="114"/>
      <c r="F270" s="114"/>
      <c r="G270" s="114"/>
      <c r="H270" s="114"/>
      <c r="I270" s="105"/>
      <c r="J270" s="105"/>
      <c r="K270" s="105"/>
    </row>
    <row r="271" spans="2:11">
      <c r="B271" s="104"/>
      <c r="C271" s="104"/>
      <c r="D271" s="114"/>
      <c r="E271" s="114"/>
      <c r="F271" s="114"/>
      <c r="G271" s="114"/>
      <c r="H271" s="114"/>
      <c r="I271" s="105"/>
      <c r="J271" s="105"/>
      <c r="K271" s="105"/>
    </row>
    <row r="272" spans="2:11">
      <c r="B272" s="104"/>
      <c r="C272" s="104"/>
      <c r="D272" s="114"/>
      <c r="E272" s="114"/>
      <c r="F272" s="114"/>
      <c r="G272" s="114"/>
      <c r="H272" s="114"/>
      <c r="I272" s="105"/>
      <c r="J272" s="105"/>
      <c r="K272" s="105"/>
    </row>
    <row r="273" spans="2:11">
      <c r="B273" s="104"/>
      <c r="C273" s="104"/>
      <c r="D273" s="114"/>
      <c r="E273" s="114"/>
      <c r="F273" s="114"/>
      <c r="G273" s="114"/>
      <c r="H273" s="114"/>
      <c r="I273" s="105"/>
      <c r="J273" s="105"/>
      <c r="K273" s="105"/>
    </row>
    <row r="274" spans="2:11">
      <c r="B274" s="104"/>
      <c r="C274" s="104"/>
      <c r="D274" s="114"/>
      <c r="E274" s="114"/>
      <c r="F274" s="114"/>
      <c r="G274" s="114"/>
      <c r="H274" s="114"/>
      <c r="I274" s="105"/>
      <c r="J274" s="105"/>
      <c r="K274" s="105"/>
    </row>
    <row r="275" spans="2:11">
      <c r="B275" s="104"/>
      <c r="C275" s="104"/>
      <c r="D275" s="114"/>
      <c r="E275" s="114"/>
      <c r="F275" s="114"/>
      <c r="G275" s="114"/>
      <c r="H275" s="114"/>
      <c r="I275" s="105"/>
      <c r="J275" s="105"/>
      <c r="K275" s="105"/>
    </row>
    <row r="276" spans="2:11">
      <c r="B276" s="104"/>
      <c r="C276" s="104"/>
      <c r="D276" s="114"/>
      <c r="E276" s="114"/>
      <c r="F276" s="114"/>
      <c r="G276" s="114"/>
      <c r="H276" s="114"/>
      <c r="I276" s="105"/>
      <c r="J276" s="105"/>
      <c r="K276" s="105"/>
    </row>
    <row r="277" spans="2:11">
      <c r="B277" s="104"/>
      <c r="C277" s="104"/>
      <c r="D277" s="114"/>
      <c r="E277" s="114"/>
      <c r="F277" s="114"/>
      <c r="G277" s="114"/>
      <c r="H277" s="114"/>
      <c r="I277" s="105"/>
      <c r="J277" s="105"/>
      <c r="K277" s="105"/>
    </row>
    <row r="278" spans="2:11">
      <c r="B278" s="104"/>
      <c r="C278" s="104"/>
      <c r="D278" s="114"/>
      <c r="E278" s="114"/>
      <c r="F278" s="114"/>
      <c r="G278" s="114"/>
      <c r="H278" s="114"/>
      <c r="I278" s="105"/>
      <c r="J278" s="105"/>
      <c r="K278" s="105"/>
    </row>
    <row r="279" spans="2:11">
      <c r="B279" s="104"/>
      <c r="C279" s="104"/>
      <c r="D279" s="114"/>
      <c r="E279" s="114"/>
      <c r="F279" s="114"/>
      <c r="G279" s="114"/>
      <c r="H279" s="114"/>
      <c r="I279" s="105"/>
      <c r="J279" s="105"/>
      <c r="K279" s="105"/>
    </row>
    <row r="280" spans="2:11">
      <c r="B280" s="104"/>
      <c r="C280" s="104"/>
      <c r="D280" s="114"/>
      <c r="E280" s="114"/>
      <c r="F280" s="114"/>
      <c r="G280" s="114"/>
      <c r="H280" s="114"/>
      <c r="I280" s="105"/>
      <c r="J280" s="105"/>
      <c r="K280" s="105"/>
    </row>
    <row r="281" spans="2:11">
      <c r="B281" s="104"/>
      <c r="C281" s="104"/>
      <c r="D281" s="114"/>
      <c r="E281" s="114"/>
      <c r="F281" s="114"/>
      <c r="G281" s="114"/>
      <c r="H281" s="114"/>
      <c r="I281" s="105"/>
      <c r="J281" s="105"/>
      <c r="K281" s="105"/>
    </row>
    <row r="282" spans="2:11">
      <c r="B282" s="104"/>
      <c r="C282" s="104"/>
      <c r="D282" s="114"/>
      <c r="E282" s="114"/>
      <c r="F282" s="114"/>
      <c r="G282" s="114"/>
      <c r="H282" s="114"/>
      <c r="I282" s="105"/>
      <c r="J282" s="105"/>
      <c r="K282" s="105"/>
    </row>
    <row r="283" spans="2:11">
      <c r="B283" s="104"/>
      <c r="C283" s="104"/>
      <c r="D283" s="114"/>
      <c r="E283" s="114"/>
      <c r="F283" s="114"/>
      <c r="G283" s="114"/>
      <c r="H283" s="114"/>
      <c r="I283" s="105"/>
      <c r="J283" s="105"/>
      <c r="K283" s="105"/>
    </row>
    <row r="284" spans="2:11">
      <c r="B284" s="104"/>
      <c r="C284" s="104"/>
      <c r="D284" s="114"/>
      <c r="E284" s="114"/>
      <c r="F284" s="114"/>
      <c r="G284" s="114"/>
      <c r="H284" s="114"/>
      <c r="I284" s="105"/>
      <c r="J284" s="105"/>
      <c r="K284" s="105"/>
    </row>
    <row r="285" spans="2:11">
      <c r="B285" s="104"/>
      <c r="C285" s="104"/>
      <c r="D285" s="114"/>
      <c r="E285" s="114"/>
      <c r="F285" s="114"/>
      <c r="G285" s="114"/>
      <c r="H285" s="114"/>
      <c r="I285" s="105"/>
      <c r="J285" s="105"/>
      <c r="K285" s="105"/>
    </row>
    <row r="286" spans="2:11">
      <c r="B286" s="104"/>
      <c r="C286" s="104"/>
      <c r="D286" s="114"/>
      <c r="E286" s="114"/>
      <c r="F286" s="114"/>
      <c r="G286" s="114"/>
      <c r="H286" s="114"/>
      <c r="I286" s="105"/>
      <c r="J286" s="105"/>
      <c r="K286" s="105"/>
    </row>
    <row r="287" spans="2:11">
      <c r="B287" s="104"/>
      <c r="C287" s="104"/>
      <c r="D287" s="114"/>
      <c r="E287" s="114"/>
      <c r="F287" s="114"/>
      <c r="G287" s="114"/>
      <c r="H287" s="114"/>
      <c r="I287" s="105"/>
      <c r="J287" s="105"/>
      <c r="K287" s="105"/>
    </row>
    <row r="288" spans="2:11">
      <c r="B288" s="104"/>
      <c r="C288" s="104"/>
      <c r="D288" s="114"/>
      <c r="E288" s="114"/>
      <c r="F288" s="114"/>
      <c r="G288" s="114"/>
      <c r="H288" s="114"/>
      <c r="I288" s="105"/>
      <c r="J288" s="105"/>
      <c r="K288" s="105"/>
    </row>
    <row r="289" spans="2:11">
      <c r="B289" s="104"/>
      <c r="C289" s="104"/>
      <c r="D289" s="114"/>
      <c r="E289" s="114"/>
      <c r="F289" s="114"/>
      <c r="G289" s="114"/>
      <c r="H289" s="114"/>
      <c r="I289" s="105"/>
      <c r="J289" s="105"/>
      <c r="K289" s="105"/>
    </row>
    <row r="290" spans="2:11">
      <c r="B290" s="104"/>
      <c r="C290" s="104"/>
      <c r="D290" s="114"/>
      <c r="E290" s="114"/>
      <c r="F290" s="114"/>
      <c r="G290" s="114"/>
      <c r="H290" s="114"/>
      <c r="I290" s="105"/>
      <c r="J290" s="105"/>
      <c r="K290" s="105"/>
    </row>
    <row r="291" spans="2:11">
      <c r="B291" s="104"/>
      <c r="C291" s="104"/>
      <c r="D291" s="114"/>
      <c r="E291" s="114"/>
      <c r="F291" s="114"/>
      <c r="G291" s="114"/>
      <c r="H291" s="114"/>
      <c r="I291" s="105"/>
      <c r="J291" s="105"/>
      <c r="K291" s="105"/>
    </row>
    <row r="292" spans="2:11">
      <c r="B292" s="104"/>
      <c r="C292" s="104"/>
      <c r="D292" s="114"/>
      <c r="E292" s="114"/>
      <c r="F292" s="114"/>
      <c r="G292" s="114"/>
      <c r="H292" s="114"/>
      <c r="I292" s="105"/>
      <c r="J292" s="105"/>
      <c r="K292" s="105"/>
    </row>
    <row r="293" spans="2:11">
      <c r="B293" s="104"/>
      <c r="C293" s="104"/>
      <c r="D293" s="114"/>
      <c r="E293" s="114"/>
      <c r="F293" s="114"/>
      <c r="G293" s="114"/>
      <c r="H293" s="114"/>
      <c r="I293" s="105"/>
      <c r="J293" s="105"/>
      <c r="K293" s="105"/>
    </row>
    <row r="294" spans="2:11">
      <c r="B294" s="104"/>
      <c r="C294" s="104"/>
      <c r="D294" s="114"/>
      <c r="E294" s="114"/>
      <c r="F294" s="114"/>
      <c r="G294" s="114"/>
      <c r="H294" s="114"/>
      <c r="I294" s="105"/>
      <c r="J294" s="105"/>
      <c r="K294" s="105"/>
    </row>
    <row r="295" spans="2:11">
      <c r="B295" s="104"/>
      <c r="C295" s="104"/>
      <c r="D295" s="114"/>
      <c r="E295" s="114"/>
      <c r="F295" s="114"/>
      <c r="G295" s="114"/>
      <c r="H295" s="114"/>
      <c r="I295" s="105"/>
      <c r="J295" s="105"/>
      <c r="K295" s="105"/>
    </row>
    <row r="296" spans="2:11">
      <c r="B296" s="104"/>
      <c r="C296" s="104"/>
      <c r="D296" s="114"/>
      <c r="E296" s="114"/>
      <c r="F296" s="114"/>
      <c r="G296" s="114"/>
      <c r="H296" s="114"/>
      <c r="I296" s="105"/>
      <c r="J296" s="105"/>
      <c r="K296" s="105"/>
    </row>
    <row r="297" spans="2:11">
      <c r="B297" s="104"/>
      <c r="C297" s="104"/>
      <c r="D297" s="114"/>
      <c r="E297" s="114"/>
      <c r="F297" s="114"/>
      <c r="G297" s="114"/>
      <c r="H297" s="114"/>
      <c r="I297" s="105"/>
      <c r="J297" s="105"/>
      <c r="K297" s="105"/>
    </row>
    <row r="298" spans="2:11">
      <c r="B298" s="104"/>
      <c r="C298" s="104"/>
      <c r="D298" s="114"/>
      <c r="E298" s="114"/>
      <c r="F298" s="114"/>
      <c r="G298" s="114"/>
      <c r="H298" s="114"/>
      <c r="I298" s="105"/>
      <c r="J298" s="105"/>
      <c r="K298" s="105"/>
    </row>
    <row r="299" spans="2:11">
      <c r="B299" s="104"/>
      <c r="C299" s="104"/>
      <c r="D299" s="114"/>
      <c r="E299" s="114"/>
      <c r="F299" s="114"/>
      <c r="G299" s="114"/>
      <c r="H299" s="114"/>
      <c r="I299" s="105"/>
      <c r="J299" s="105"/>
      <c r="K299" s="105"/>
    </row>
    <row r="300" spans="2:11">
      <c r="B300" s="104"/>
      <c r="C300" s="104"/>
      <c r="D300" s="114"/>
      <c r="E300" s="114"/>
      <c r="F300" s="114"/>
      <c r="G300" s="114"/>
      <c r="H300" s="114"/>
      <c r="I300" s="105"/>
      <c r="J300" s="105"/>
      <c r="K300" s="105"/>
    </row>
    <row r="301" spans="2:11">
      <c r="B301" s="104"/>
      <c r="C301" s="104"/>
      <c r="D301" s="114"/>
      <c r="E301" s="114"/>
      <c r="F301" s="114"/>
      <c r="G301" s="114"/>
      <c r="H301" s="114"/>
      <c r="I301" s="105"/>
      <c r="J301" s="105"/>
      <c r="K301" s="105"/>
    </row>
    <row r="302" spans="2:11">
      <c r="B302" s="104"/>
      <c r="C302" s="104"/>
      <c r="D302" s="114"/>
      <c r="E302" s="114"/>
      <c r="F302" s="114"/>
      <c r="G302" s="114"/>
      <c r="H302" s="114"/>
      <c r="I302" s="105"/>
      <c r="J302" s="105"/>
      <c r="K302" s="105"/>
    </row>
    <row r="303" spans="2:11">
      <c r="B303" s="104"/>
      <c r="C303" s="104"/>
      <c r="D303" s="114"/>
      <c r="E303" s="114"/>
      <c r="F303" s="114"/>
      <c r="G303" s="114"/>
      <c r="H303" s="114"/>
      <c r="I303" s="105"/>
      <c r="J303" s="105"/>
      <c r="K303" s="105"/>
    </row>
    <row r="304" spans="2:11">
      <c r="B304" s="104"/>
      <c r="C304" s="104"/>
      <c r="D304" s="114"/>
      <c r="E304" s="114"/>
      <c r="F304" s="114"/>
      <c r="G304" s="114"/>
      <c r="H304" s="114"/>
      <c r="I304" s="105"/>
      <c r="J304" s="105"/>
      <c r="K304" s="105"/>
    </row>
    <row r="305" spans="2:11">
      <c r="B305" s="104"/>
      <c r="C305" s="104"/>
      <c r="D305" s="114"/>
      <c r="E305" s="114"/>
      <c r="F305" s="114"/>
      <c r="G305" s="114"/>
      <c r="H305" s="114"/>
      <c r="I305" s="105"/>
      <c r="J305" s="105"/>
      <c r="K305" s="105"/>
    </row>
    <row r="306" spans="2:11">
      <c r="B306" s="104"/>
      <c r="C306" s="104"/>
      <c r="D306" s="114"/>
      <c r="E306" s="114"/>
      <c r="F306" s="114"/>
      <c r="G306" s="114"/>
      <c r="H306" s="114"/>
      <c r="I306" s="105"/>
      <c r="J306" s="105"/>
      <c r="K306" s="105"/>
    </row>
    <row r="307" spans="2:11">
      <c r="B307" s="104"/>
      <c r="C307" s="104"/>
      <c r="D307" s="114"/>
      <c r="E307" s="114"/>
      <c r="F307" s="114"/>
      <c r="G307" s="114"/>
      <c r="H307" s="114"/>
      <c r="I307" s="105"/>
      <c r="J307" s="105"/>
      <c r="K307" s="105"/>
    </row>
    <row r="308" spans="2:11">
      <c r="B308" s="104"/>
      <c r="C308" s="104"/>
      <c r="D308" s="114"/>
      <c r="E308" s="114"/>
      <c r="F308" s="114"/>
      <c r="G308" s="114"/>
      <c r="H308" s="114"/>
      <c r="I308" s="105"/>
      <c r="J308" s="105"/>
      <c r="K308" s="105"/>
    </row>
    <row r="309" spans="2:11">
      <c r="B309" s="104"/>
      <c r="C309" s="104"/>
      <c r="D309" s="114"/>
      <c r="E309" s="114"/>
      <c r="F309" s="114"/>
      <c r="G309" s="114"/>
      <c r="H309" s="114"/>
      <c r="I309" s="105"/>
      <c r="J309" s="105"/>
      <c r="K309" s="105"/>
    </row>
    <row r="310" spans="2:11">
      <c r="B310" s="104"/>
      <c r="C310" s="104"/>
      <c r="D310" s="114"/>
      <c r="E310" s="114"/>
      <c r="F310" s="114"/>
      <c r="G310" s="114"/>
      <c r="H310" s="114"/>
      <c r="I310" s="105"/>
      <c r="J310" s="105"/>
      <c r="K310" s="105"/>
    </row>
    <row r="311" spans="2:11">
      <c r="B311" s="104"/>
      <c r="C311" s="104"/>
      <c r="D311" s="114"/>
      <c r="E311" s="114"/>
      <c r="F311" s="114"/>
      <c r="G311" s="114"/>
      <c r="H311" s="114"/>
      <c r="I311" s="105"/>
      <c r="J311" s="105"/>
      <c r="K311" s="105"/>
    </row>
    <row r="312" spans="2:11">
      <c r="B312" s="104"/>
      <c r="C312" s="104"/>
      <c r="D312" s="114"/>
      <c r="E312" s="114"/>
      <c r="F312" s="114"/>
      <c r="G312" s="114"/>
      <c r="H312" s="114"/>
      <c r="I312" s="105"/>
      <c r="J312" s="105"/>
      <c r="K312" s="10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0.42578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125</v>
      </c>
      <c r="C1" s="67" t="s" vm="1">
        <v>200</v>
      </c>
    </row>
    <row r="2" spans="2:15">
      <c r="B2" s="46" t="s">
        <v>124</v>
      </c>
      <c r="C2" s="67" t="s">
        <v>201</v>
      </c>
    </row>
    <row r="3" spans="2:15">
      <c r="B3" s="46" t="s">
        <v>126</v>
      </c>
      <c r="C3" s="67" t="s">
        <v>202</v>
      </c>
    </row>
    <row r="4" spans="2:15">
      <c r="B4" s="46" t="s">
        <v>127</v>
      </c>
      <c r="C4" s="67">
        <v>12147</v>
      </c>
    </row>
    <row r="6" spans="2:15" ht="26.25" customHeight="1">
      <c r="B6" s="125" t="s">
        <v>158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5" s="3" customFormat="1" ht="63">
      <c r="B7" s="47" t="s">
        <v>96</v>
      </c>
      <c r="C7" s="49" t="s">
        <v>35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51" t="s">
        <v>129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8" t="s">
        <v>1855</v>
      </c>
      <c r="C10" s="68"/>
      <c r="D10" s="68"/>
      <c r="E10" s="68"/>
      <c r="F10" s="68"/>
      <c r="G10" s="68"/>
      <c r="H10" s="68"/>
      <c r="I10" s="115">
        <f>I11</f>
        <v>-0.98346080600000008</v>
      </c>
      <c r="J10" s="110">
        <f>IFERROR(I10/$I$10,0)</f>
        <v>1</v>
      </c>
      <c r="K10" s="110">
        <f>I10/'סכום נכסי הקרן'!$C$42</f>
        <v>-2.9101922674885725E-5</v>
      </c>
      <c r="O10" s="1"/>
    </row>
    <row r="11" spans="2:15" ht="21" customHeight="1">
      <c r="B11" s="116" t="s">
        <v>173</v>
      </c>
      <c r="C11" s="116"/>
      <c r="D11" s="116"/>
      <c r="E11" s="116"/>
      <c r="F11" s="116"/>
      <c r="G11" s="116"/>
      <c r="H11" s="117"/>
      <c r="I11" s="118">
        <f>I12+I13</f>
        <v>-0.98346080600000008</v>
      </c>
      <c r="J11" s="110">
        <f>IFERROR(I11/$I$10,0)</f>
        <v>1</v>
      </c>
      <c r="K11" s="110">
        <f>I11/'סכום נכסי הקרן'!$C$42</f>
        <v>-2.9101922674885725E-5</v>
      </c>
    </row>
    <row r="12" spans="2:15">
      <c r="B12" s="73" t="s">
        <v>649</v>
      </c>
      <c r="C12" s="69" t="s">
        <v>650</v>
      </c>
      <c r="D12" s="119" t="s">
        <v>208</v>
      </c>
      <c r="E12" s="119"/>
      <c r="F12" s="120">
        <v>0</v>
      </c>
      <c r="G12" s="119" t="s">
        <v>112</v>
      </c>
      <c r="H12" s="120">
        <v>0</v>
      </c>
      <c r="I12" s="76">
        <v>-0.98346080600000008</v>
      </c>
      <c r="J12" s="121">
        <f>IFERROR(I12/$I$10,0)</f>
        <v>1</v>
      </c>
      <c r="K12" s="121">
        <f>I12/'סכום נכסי הקרן'!$C$42</f>
        <v>-2.9101922674885725E-5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14"/>
      <c r="E110" s="114"/>
      <c r="F110" s="114"/>
      <c r="G110" s="114"/>
      <c r="H110" s="114"/>
      <c r="I110" s="105"/>
      <c r="J110" s="105"/>
      <c r="K110" s="105"/>
    </row>
    <row r="111" spans="2:11">
      <c r="B111" s="104"/>
      <c r="C111" s="105"/>
      <c r="D111" s="114"/>
      <c r="E111" s="114"/>
      <c r="F111" s="114"/>
      <c r="G111" s="114"/>
      <c r="H111" s="114"/>
      <c r="I111" s="105"/>
      <c r="J111" s="105"/>
      <c r="K111" s="105"/>
    </row>
    <row r="112" spans="2:11">
      <c r="B112" s="104"/>
      <c r="C112" s="105"/>
      <c r="D112" s="114"/>
      <c r="E112" s="114"/>
      <c r="F112" s="114"/>
      <c r="G112" s="114"/>
      <c r="H112" s="114"/>
      <c r="I112" s="105"/>
      <c r="J112" s="105"/>
      <c r="K112" s="105"/>
    </row>
    <row r="113" spans="2:11">
      <c r="B113" s="104"/>
      <c r="C113" s="105"/>
      <c r="D113" s="114"/>
      <c r="E113" s="114"/>
      <c r="F113" s="114"/>
      <c r="G113" s="114"/>
      <c r="H113" s="114"/>
      <c r="I113" s="105"/>
      <c r="J113" s="105"/>
      <c r="K113" s="105"/>
    </row>
    <row r="114" spans="2:11">
      <c r="B114" s="104"/>
      <c r="C114" s="105"/>
      <c r="D114" s="114"/>
      <c r="E114" s="114"/>
      <c r="F114" s="114"/>
      <c r="G114" s="114"/>
      <c r="H114" s="114"/>
      <c r="I114" s="105"/>
      <c r="J114" s="105"/>
      <c r="K114" s="105"/>
    </row>
    <row r="115" spans="2:11">
      <c r="B115" s="104"/>
      <c r="C115" s="105"/>
      <c r="D115" s="114"/>
      <c r="E115" s="114"/>
      <c r="F115" s="114"/>
      <c r="G115" s="114"/>
      <c r="H115" s="114"/>
      <c r="I115" s="105"/>
      <c r="J115" s="105"/>
      <c r="K115" s="105"/>
    </row>
    <row r="116" spans="2:11">
      <c r="B116" s="104"/>
      <c r="C116" s="105"/>
      <c r="D116" s="114"/>
      <c r="E116" s="114"/>
      <c r="F116" s="114"/>
      <c r="G116" s="114"/>
      <c r="H116" s="114"/>
      <c r="I116" s="105"/>
      <c r="J116" s="105"/>
      <c r="K116" s="105"/>
    </row>
    <row r="117" spans="2:11">
      <c r="B117" s="104"/>
      <c r="C117" s="105"/>
      <c r="D117" s="114"/>
      <c r="E117" s="114"/>
      <c r="F117" s="114"/>
      <c r="G117" s="114"/>
      <c r="H117" s="114"/>
      <c r="I117" s="105"/>
      <c r="J117" s="105"/>
      <c r="K117" s="105"/>
    </row>
    <row r="118" spans="2:11">
      <c r="B118" s="104"/>
      <c r="C118" s="105"/>
      <c r="D118" s="114"/>
      <c r="E118" s="114"/>
      <c r="F118" s="114"/>
      <c r="G118" s="114"/>
      <c r="H118" s="114"/>
      <c r="I118" s="105"/>
      <c r="J118" s="105"/>
      <c r="K118" s="105"/>
    </row>
    <row r="119" spans="2:11">
      <c r="B119" s="104"/>
      <c r="C119" s="105"/>
      <c r="D119" s="114"/>
      <c r="E119" s="114"/>
      <c r="F119" s="114"/>
      <c r="G119" s="114"/>
      <c r="H119" s="114"/>
      <c r="I119" s="105"/>
      <c r="J119" s="105"/>
      <c r="K119" s="105"/>
    </row>
    <row r="120" spans="2:11">
      <c r="B120" s="104"/>
      <c r="C120" s="105"/>
      <c r="D120" s="114"/>
      <c r="E120" s="114"/>
      <c r="F120" s="114"/>
      <c r="G120" s="114"/>
      <c r="H120" s="114"/>
      <c r="I120" s="105"/>
      <c r="J120" s="105"/>
      <c r="K120" s="105"/>
    </row>
    <row r="121" spans="2:11">
      <c r="B121" s="104"/>
      <c r="C121" s="105"/>
      <c r="D121" s="114"/>
      <c r="E121" s="114"/>
      <c r="F121" s="114"/>
      <c r="G121" s="114"/>
      <c r="H121" s="114"/>
      <c r="I121" s="105"/>
      <c r="J121" s="105"/>
      <c r="K121" s="105"/>
    </row>
    <row r="122" spans="2:11">
      <c r="B122" s="104"/>
      <c r="C122" s="105"/>
      <c r="D122" s="114"/>
      <c r="E122" s="114"/>
      <c r="F122" s="114"/>
      <c r="G122" s="114"/>
      <c r="H122" s="114"/>
      <c r="I122" s="105"/>
      <c r="J122" s="105"/>
      <c r="K122" s="105"/>
    </row>
    <row r="123" spans="2:11">
      <c r="B123" s="104"/>
      <c r="C123" s="105"/>
      <c r="D123" s="114"/>
      <c r="E123" s="114"/>
      <c r="F123" s="114"/>
      <c r="G123" s="114"/>
      <c r="H123" s="114"/>
      <c r="I123" s="105"/>
      <c r="J123" s="105"/>
      <c r="K123" s="105"/>
    </row>
    <row r="124" spans="2:11">
      <c r="B124" s="104"/>
      <c r="C124" s="105"/>
      <c r="D124" s="114"/>
      <c r="E124" s="114"/>
      <c r="F124" s="114"/>
      <c r="G124" s="114"/>
      <c r="H124" s="114"/>
      <c r="I124" s="105"/>
      <c r="J124" s="105"/>
      <c r="K124" s="105"/>
    </row>
    <row r="125" spans="2:11">
      <c r="B125" s="104"/>
      <c r="C125" s="105"/>
      <c r="D125" s="114"/>
      <c r="E125" s="114"/>
      <c r="F125" s="114"/>
      <c r="G125" s="114"/>
      <c r="H125" s="114"/>
      <c r="I125" s="105"/>
      <c r="J125" s="105"/>
      <c r="K125" s="105"/>
    </row>
    <row r="126" spans="2:11">
      <c r="B126" s="104"/>
      <c r="C126" s="105"/>
      <c r="D126" s="114"/>
      <c r="E126" s="114"/>
      <c r="F126" s="114"/>
      <c r="G126" s="114"/>
      <c r="H126" s="114"/>
      <c r="I126" s="105"/>
      <c r="J126" s="105"/>
      <c r="K126" s="105"/>
    </row>
    <row r="127" spans="2:11">
      <c r="B127" s="104"/>
      <c r="C127" s="105"/>
      <c r="D127" s="114"/>
      <c r="E127" s="114"/>
      <c r="F127" s="114"/>
      <c r="G127" s="114"/>
      <c r="H127" s="114"/>
      <c r="I127" s="105"/>
      <c r="J127" s="105"/>
      <c r="K127" s="105"/>
    </row>
    <row r="128" spans="2:11">
      <c r="B128" s="104"/>
      <c r="C128" s="105"/>
      <c r="D128" s="114"/>
      <c r="E128" s="114"/>
      <c r="F128" s="114"/>
      <c r="G128" s="114"/>
      <c r="H128" s="114"/>
      <c r="I128" s="105"/>
      <c r="J128" s="105"/>
      <c r="K128" s="105"/>
    </row>
    <row r="129" spans="2:11">
      <c r="B129" s="104"/>
      <c r="C129" s="105"/>
      <c r="D129" s="114"/>
      <c r="E129" s="114"/>
      <c r="F129" s="114"/>
      <c r="G129" s="114"/>
      <c r="H129" s="114"/>
      <c r="I129" s="105"/>
      <c r="J129" s="105"/>
      <c r="K129" s="105"/>
    </row>
    <row r="130" spans="2:11">
      <c r="B130" s="104"/>
      <c r="C130" s="105"/>
      <c r="D130" s="114"/>
      <c r="E130" s="114"/>
      <c r="F130" s="114"/>
      <c r="G130" s="114"/>
      <c r="H130" s="114"/>
      <c r="I130" s="105"/>
      <c r="J130" s="105"/>
      <c r="K130" s="105"/>
    </row>
    <row r="131" spans="2:11">
      <c r="B131" s="104"/>
      <c r="C131" s="105"/>
      <c r="D131" s="114"/>
      <c r="E131" s="114"/>
      <c r="F131" s="114"/>
      <c r="G131" s="114"/>
      <c r="H131" s="114"/>
      <c r="I131" s="105"/>
      <c r="J131" s="105"/>
      <c r="K131" s="105"/>
    </row>
    <row r="132" spans="2:11">
      <c r="B132" s="104"/>
      <c r="C132" s="105"/>
      <c r="D132" s="114"/>
      <c r="E132" s="114"/>
      <c r="F132" s="114"/>
      <c r="G132" s="114"/>
      <c r="H132" s="114"/>
      <c r="I132" s="105"/>
      <c r="J132" s="105"/>
      <c r="K132" s="105"/>
    </row>
    <row r="133" spans="2:11">
      <c r="B133" s="104"/>
      <c r="C133" s="105"/>
      <c r="D133" s="114"/>
      <c r="E133" s="114"/>
      <c r="F133" s="114"/>
      <c r="G133" s="114"/>
      <c r="H133" s="114"/>
      <c r="I133" s="105"/>
      <c r="J133" s="105"/>
      <c r="K133" s="105"/>
    </row>
    <row r="134" spans="2:11">
      <c r="B134" s="104"/>
      <c r="C134" s="105"/>
      <c r="D134" s="114"/>
      <c r="E134" s="114"/>
      <c r="F134" s="114"/>
      <c r="G134" s="114"/>
      <c r="H134" s="114"/>
      <c r="I134" s="105"/>
      <c r="J134" s="105"/>
      <c r="K134" s="105"/>
    </row>
    <row r="135" spans="2:11">
      <c r="B135" s="104"/>
      <c r="C135" s="105"/>
      <c r="D135" s="114"/>
      <c r="E135" s="114"/>
      <c r="F135" s="114"/>
      <c r="G135" s="114"/>
      <c r="H135" s="114"/>
      <c r="I135" s="105"/>
      <c r="J135" s="105"/>
      <c r="K135" s="105"/>
    </row>
    <row r="136" spans="2:11">
      <c r="B136" s="104"/>
      <c r="C136" s="105"/>
      <c r="D136" s="114"/>
      <c r="E136" s="114"/>
      <c r="F136" s="114"/>
      <c r="G136" s="114"/>
      <c r="H136" s="114"/>
      <c r="I136" s="105"/>
      <c r="J136" s="105"/>
      <c r="K136" s="105"/>
    </row>
    <row r="137" spans="2:11">
      <c r="B137" s="104"/>
      <c r="C137" s="105"/>
      <c r="D137" s="114"/>
      <c r="E137" s="114"/>
      <c r="F137" s="114"/>
      <c r="G137" s="114"/>
      <c r="H137" s="114"/>
      <c r="I137" s="105"/>
      <c r="J137" s="105"/>
      <c r="K137" s="105"/>
    </row>
    <row r="138" spans="2:11">
      <c r="B138" s="104"/>
      <c r="C138" s="105"/>
      <c r="D138" s="114"/>
      <c r="E138" s="114"/>
      <c r="F138" s="114"/>
      <c r="G138" s="114"/>
      <c r="H138" s="114"/>
      <c r="I138" s="105"/>
      <c r="J138" s="105"/>
      <c r="K138" s="105"/>
    </row>
    <row r="139" spans="2:11">
      <c r="B139" s="104"/>
      <c r="C139" s="105"/>
      <c r="D139" s="114"/>
      <c r="E139" s="114"/>
      <c r="F139" s="114"/>
      <c r="G139" s="114"/>
      <c r="H139" s="114"/>
      <c r="I139" s="105"/>
      <c r="J139" s="105"/>
      <c r="K139" s="105"/>
    </row>
    <row r="140" spans="2:11">
      <c r="B140" s="104"/>
      <c r="C140" s="105"/>
      <c r="D140" s="114"/>
      <c r="E140" s="114"/>
      <c r="F140" s="114"/>
      <c r="G140" s="114"/>
      <c r="H140" s="114"/>
      <c r="I140" s="105"/>
      <c r="J140" s="105"/>
      <c r="K140" s="105"/>
    </row>
    <row r="141" spans="2:11">
      <c r="B141" s="104"/>
      <c r="C141" s="105"/>
      <c r="D141" s="114"/>
      <c r="E141" s="114"/>
      <c r="F141" s="114"/>
      <c r="G141" s="114"/>
      <c r="H141" s="114"/>
      <c r="I141" s="105"/>
      <c r="J141" s="105"/>
      <c r="K141" s="105"/>
    </row>
    <row r="142" spans="2:11">
      <c r="B142" s="104"/>
      <c r="C142" s="105"/>
      <c r="D142" s="114"/>
      <c r="E142" s="114"/>
      <c r="F142" s="114"/>
      <c r="G142" s="114"/>
      <c r="H142" s="114"/>
      <c r="I142" s="105"/>
      <c r="J142" s="105"/>
      <c r="K142" s="105"/>
    </row>
    <row r="143" spans="2:11">
      <c r="B143" s="104"/>
      <c r="C143" s="105"/>
      <c r="D143" s="114"/>
      <c r="E143" s="114"/>
      <c r="F143" s="114"/>
      <c r="G143" s="114"/>
      <c r="H143" s="114"/>
      <c r="I143" s="105"/>
      <c r="J143" s="105"/>
      <c r="K143" s="105"/>
    </row>
    <row r="144" spans="2:11">
      <c r="B144" s="104"/>
      <c r="C144" s="105"/>
      <c r="D144" s="114"/>
      <c r="E144" s="114"/>
      <c r="F144" s="114"/>
      <c r="G144" s="114"/>
      <c r="H144" s="114"/>
      <c r="I144" s="105"/>
      <c r="J144" s="105"/>
      <c r="K144" s="105"/>
    </row>
    <row r="145" spans="2:11">
      <c r="B145" s="104"/>
      <c r="C145" s="105"/>
      <c r="D145" s="114"/>
      <c r="E145" s="114"/>
      <c r="F145" s="114"/>
      <c r="G145" s="114"/>
      <c r="H145" s="114"/>
      <c r="I145" s="105"/>
      <c r="J145" s="105"/>
      <c r="K145" s="105"/>
    </row>
    <row r="146" spans="2:11">
      <c r="B146" s="104"/>
      <c r="C146" s="105"/>
      <c r="D146" s="114"/>
      <c r="E146" s="114"/>
      <c r="F146" s="114"/>
      <c r="G146" s="114"/>
      <c r="H146" s="114"/>
      <c r="I146" s="105"/>
      <c r="J146" s="105"/>
      <c r="K146" s="105"/>
    </row>
    <row r="147" spans="2:11">
      <c r="B147" s="104"/>
      <c r="C147" s="105"/>
      <c r="D147" s="114"/>
      <c r="E147" s="114"/>
      <c r="F147" s="114"/>
      <c r="G147" s="114"/>
      <c r="H147" s="114"/>
      <c r="I147" s="105"/>
      <c r="J147" s="105"/>
      <c r="K147" s="105"/>
    </row>
    <row r="148" spans="2:11">
      <c r="B148" s="104"/>
      <c r="C148" s="105"/>
      <c r="D148" s="114"/>
      <c r="E148" s="114"/>
      <c r="F148" s="114"/>
      <c r="G148" s="114"/>
      <c r="H148" s="114"/>
      <c r="I148" s="105"/>
      <c r="J148" s="105"/>
      <c r="K148" s="105"/>
    </row>
    <row r="149" spans="2:11">
      <c r="B149" s="104"/>
      <c r="C149" s="105"/>
      <c r="D149" s="114"/>
      <c r="E149" s="114"/>
      <c r="F149" s="114"/>
      <c r="G149" s="114"/>
      <c r="H149" s="114"/>
      <c r="I149" s="105"/>
      <c r="J149" s="105"/>
      <c r="K149" s="105"/>
    </row>
    <row r="150" spans="2:11">
      <c r="B150" s="104"/>
      <c r="C150" s="105"/>
      <c r="D150" s="114"/>
      <c r="E150" s="114"/>
      <c r="F150" s="114"/>
      <c r="G150" s="114"/>
      <c r="H150" s="114"/>
      <c r="I150" s="105"/>
      <c r="J150" s="105"/>
      <c r="K150" s="105"/>
    </row>
    <row r="151" spans="2:11">
      <c r="B151" s="104"/>
      <c r="C151" s="105"/>
      <c r="D151" s="114"/>
      <c r="E151" s="114"/>
      <c r="F151" s="114"/>
      <c r="G151" s="114"/>
      <c r="H151" s="114"/>
      <c r="I151" s="105"/>
      <c r="J151" s="105"/>
      <c r="K151" s="105"/>
    </row>
    <row r="152" spans="2:11">
      <c r="B152" s="104"/>
      <c r="C152" s="105"/>
      <c r="D152" s="114"/>
      <c r="E152" s="114"/>
      <c r="F152" s="114"/>
      <c r="G152" s="114"/>
      <c r="H152" s="114"/>
      <c r="I152" s="105"/>
      <c r="J152" s="105"/>
      <c r="K152" s="105"/>
    </row>
    <row r="153" spans="2:11">
      <c r="B153" s="104"/>
      <c r="C153" s="105"/>
      <c r="D153" s="114"/>
      <c r="E153" s="114"/>
      <c r="F153" s="114"/>
      <c r="G153" s="114"/>
      <c r="H153" s="114"/>
      <c r="I153" s="105"/>
      <c r="J153" s="105"/>
      <c r="K153" s="105"/>
    </row>
    <row r="154" spans="2:11">
      <c r="B154" s="104"/>
      <c r="C154" s="105"/>
      <c r="D154" s="114"/>
      <c r="E154" s="114"/>
      <c r="F154" s="114"/>
      <c r="G154" s="114"/>
      <c r="H154" s="114"/>
      <c r="I154" s="105"/>
      <c r="J154" s="105"/>
      <c r="K154" s="105"/>
    </row>
    <row r="155" spans="2:11">
      <c r="B155" s="104"/>
      <c r="C155" s="105"/>
      <c r="D155" s="114"/>
      <c r="E155" s="114"/>
      <c r="F155" s="114"/>
      <c r="G155" s="114"/>
      <c r="H155" s="114"/>
      <c r="I155" s="105"/>
      <c r="J155" s="105"/>
      <c r="K155" s="105"/>
    </row>
    <row r="156" spans="2:11">
      <c r="B156" s="104"/>
      <c r="C156" s="105"/>
      <c r="D156" s="114"/>
      <c r="E156" s="114"/>
      <c r="F156" s="114"/>
      <c r="G156" s="114"/>
      <c r="H156" s="114"/>
      <c r="I156" s="105"/>
      <c r="J156" s="105"/>
      <c r="K156" s="105"/>
    </row>
    <row r="157" spans="2:11">
      <c r="B157" s="104"/>
      <c r="C157" s="105"/>
      <c r="D157" s="114"/>
      <c r="E157" s="114"/>
      <c r="F157" s="114"/>
      <c r="G157" s="114"/>
      <c r="H157" s="114"/>
      <c r="I157" s="105"/>
      <c r="J157" s="105"/>
      <c r="K157" s="105"/>
    </row>
    <row r="158" spans="2:11">
      <c r="B158" s="104"/>
      <c r="C158" s="105"/>
      <c r="D158" s="114"/>
      <c r="E158" s="114"/>
      <c r="F158" s="114"/>
      <c r="G158" s="114"/>
      <c r="H158" s="114"/>
      <c r="I158" s="105"/>
      <c r="J158" s="105"/>
      <c r="K158" s="105"/>
    </row>
    <row r="159" spans="2:11">
      <c r="B159" s="104"/>
      <c r="C159" s="105"/>
      <c r="D159" s="114"/>
      <c r="E159" s="114"/>
      <c r="F159" s="114"/>
      <c r="G159" s="114"/>
      <c r="H159" s="114"/>
      <c r="I159" s="105"/>
      <c r="J159" s="105"/>
      <c r="K159" s="105"/>
    </row>
    <row r="160" spans="2:11">
      <c r="B160" s="104"/>
      <c r="C160" s="105"/>
      <c r="D160" s="114"/>
      <c r="E160" s="114"/>
      <c r="F160" s="114"/>
      <c r="G160" s="114"/>
      <c r="H160" s="114"/>
      <c r="I160" s="105"/>
      <c r="J160" s="105"/>
      <c r="K160" s="105"/>
    </row>
    <row r="161" spans="2:11">
      <c r="B161" s="104"/>
      <c r="C161" s="105"/>
      <c r="D161" s="114"/>
      <c r="E161" s="114"/>
      <c r="F161" s="114"/>
      <c r="G161" s="114"/>
      <c r="H161" s="114"/>
      <c r="I161" s="105"/>
      <c r="J161" s="105"/>
      <c r="K161" s="105"/>
    </row>
    <row r="162" spans="2:11">
      <c r="B162" s="104"/>
      <c r="C162" s="105"/>
      <c r="D162" s="114"/>
      <c r="E162" s="114"/>
      <c r="F162" s="114"/>
      <c r="G162" s="114"/>
      <c r="H162" s="114"/>
      <c r="I162" s="105"/>
      <c r="J162" s="105"/>
      <c r="K162" s="105"/>
    </row>
    <row r="163" spans="2:11">
      <c r="B163" s="104"/>
      <c r="C163" s="105"/>
      <c r="D163" s="114"/>
      <c r="E163" s="114"/>
      <c r="F163" s="114"/>
      <c r="G163" s="114"/>
      <c r="H163" s="114"/>
      <c r="I163" s="105"/>
      <c r="J163" s="105"/>
      <c r="K163" s="105"/>
    </row>
    <row r="164" spans="2:11">
      <c r="B164" s="104"/>
      <c r="C164" s="105"/>
      <c r="D164" s="114"/>
      <c r="E164" s="114"/>
      <c r="F164" s="114"/>
      <c r="G164" s="114"/>
      <c r="H164" s="114"/>
      <c r="I164" s="105"/>
      <c r="J164" s="105"/>
      <c r="K164" s="105"/>
    </row>
    <row r="165" spans="2:11">
      <c r="B165" s="104"/>
      <c r="C165" s="105"/>
      <c r="D165" s="114"/>
      <c r="E165" s="114"/>
      <c r="F165" s="114"/>
      <c r="G165" s="114"/>
      <c r="H165" s="114"/>
      <c r="I165" s="105"/>
      <c r="J165" s="105"/>
      <c r="K165" s="105"/>
    </row>
    <row r="166" spans="2:11">
      <c r="B166" s="104"/>
      <c r="C166" s="105"/>
      <c r="D166" s="114"/>
      <c r="E166" s="114"/>
      <c r="F166" s="114"/>
      <c r="G166" s="114"/>
      <c r="H166" s="114"/>
      <c r="I166" s="105"/>
      <c r="J166" s="105"/>
      <c r="K166" s="105"/>
    </row>
    <row r="167" spans="2:11">
      <c r="B167" s="104"/>
      <c r="C167" s="105"/>
      <c r="D167" s="114"/>
      <c r="E167" s="114"/>
      <c r="F167" s="114"/>
      <c r="G167" s="114"/>
      <c r="H167" s="114"/>
      <c r="I167" s="105"/>
      <c r="J167" s="105"/>
      <c r="K167" s="105"/>
    </row>
    <row r="168" spans="2:11">
      <c r="B168" s="104"/>
      <c r="C168" s="105"/>
      <c r="D168" s="114"/>
      <c r="E168" s="114"/>
      <c r="F168" s="114"/>
      <c r="G168" s="114"/>
      <c r="H168" s="114"/>
      <c r="I168" s="105"/>
      <c r="J168" s="105"/>
      <c r="K168" s="105"/>
    </row>
    <row r="169" spans="2:11">
      <c r="B169" s="104"/>
      <c r="C169" s="105"/>
      <c r="D169" s="114"/>
      <c r="E169" s="114"/>
      <c r="F169" s="114"/>
      <c r="G169" s="114"/>
      <c r="H169" s="114"/>
      <c r="I169" s="105"/>
      <c r="J169" s="105"/>
      <c r="K169" s="105"/>
    </row>
    <row r="170" spans="2:11">
      <c r="B170" s="104"/>
      <c r="C170" s="105"/>
      <c r="D170" s="114"/>
      <c r="E170" s="114"/>
      <c r="F170" s="114"/>
      <c r="G170" s="114"/>
      <c r="H170" s="114"/>
      <c r="I170" s="105"/>
      <c r="J170" s="105"/>
      <c r="K170" s="105"/>
    </row>
    <row r="171" spans="2:11">
      <c r="B171" s="104"/>
      <c r="C171" s="105"/>
      <c r="D171" s="114"/>
      <c r="E171" s="114"/>
      <c r="F171" s="114"/>
      <c r="G171" s="114"/>
      <c r="H171" s="114"/>
      <c r="I171" s="105"/>
      <c r="J171" s="105"/>
      <c r="K171" s="105"/>
    </row>
    <row r="172" spans="2:11">
      <c r="B172" s="104"/>
      <c r="C172" s="105"/>
      <c r="D172" s="114"/>
      <c r="E172" s="114"/>
      <c r="F172" s="114"/>
      <c r="G172" s="114"/>
      <c r="H172" s="114"/>
      <c r="I172" s="105"/>
      <c r="J172" s="105"/>
      <c r="K172" s="105"/>
    </row>
    <row r="173" spans="2:11">
      <c r="B173" s="104"/>
      <c r="C173" s="105"/>
      <c r="D173" s="114"/>
      <c r="E173" s="114"/>
      <c r="F173" s="114"/>
      <c r="G173" s="114"/>
      <c r="H173" s="114"/>
      <c r="I173" s="105"/>
      <c r="J173" s="105"/>
      <c r="K173" s="105"/>
    </row>
    <row r="174" spans="2:11">
      <c r="B174" s="104"/>
      <c r="C174" s="105"/>
      <c r="D174" s="114"/>
      <c r="E174" s="114"/>
      <c r="F174" s="114"/>
      <c r="G174" s="114"/>
      <c r="H174" s="114"/>
      <c r="I174" s="105"/>
      <c r="J174" s="105"/>
      <c r="K174" s="105"/>
    </row>
    <row r="175" spans="2:11">
      <c r="B175" s="104"/>
      <c r="C175" s="105"/>
      <c r="D175" s="114"/>
      <c r="E175" s="114"/>
      <c r="F175" s="114"/>
      <c r="G175" s="114"/>
      <c r="H175" s="114"/>
      <c r="I175" s="105"/>
      <c r="J175" s="105"/>
      <c r="K175" s="105"/>
    </row>
    <row r="176" spans="2:11">
      <c r="B176" s="104"/>
      <c r="C176" s="105"/>
      <c r="D176" s="114"/>
      <c r="E176" s="114"/>
      <c r="F176" s="114"/>
      <c r="G176" s="114"/>
      <c r="H176" s="114"/>
      <c r="I176" s="105"/>
      <c r="J176" s="105"/>
      <c r="K176" s="105"/>
    </row>
    <row r="177" spans="2:11">
      <c r="B177" s="104"/>
      <c r="C177" s="105"/>
      <c r="D177" s="114"/>
      <c r="E177" s="114"/>
      <c r="F177" s="114"/>
      <c r="G177" s="114"/>
      <c r="H177" s="114"/>
      <c r="I177" s="105"/>
      <c r="J177" s="105"/>
      <c r="K177" s="105"/>
    </row>
    <row r="178" spans="2:11">
      <c r="B178" s="104"/>
      <c r="C178" s="105"/>
      <c r="D178" s="114"/>
      <c r="E178" s="114"/>
      <c r="F178" s="114"/>
      <c r="G178" s="114"/>
      <c r="H178" s="114"/>
      <c r="I178" s="105"/>
      <c r="J178" s="105"/>
      <c r="K178" s="105"/>
    </row>
    <row r="179" spans="2:11">
      <c r="B179" s="104"/>
      <c r="C179" s="105"/>
      <c r="D179" s="114"/>
      <c r="E179" s="114"/>
      <c r="F179" s="114"/>
      <c r="G179" s="114"/>
      <c r="H179" s="114"/>
      <c r="I179" s="105"/>
      <c r="J179" s="105"/>
      <c r="K179" s="105"/>
    </row>
    <row r="180" spans="2:11">
      <c r="B180" s="104"/>
      <c r="C180" s="105"/>
      <c r="D180" s="114"/>
      <c r="E180" s="114"/>
      <c r="F180" s="114"/>
      <c r="G180" s="114"/>
      <c r="H180" s="114"/>
      <c r="I180" s="105"/>
      <c r="J180" s="105"/>
      <c r="K180" s="105"/>
    </row>
    <row r="181" spans="2:11">
      <c r="B181" s="104"/>
      <c r="C181" s="105"/>
      <c r="D181" s="114"/>
      <c r="E181" s="114"/>
      <c r="F181" s="114"/>
      <c r="G181" s="114"/>
      <c r="H181" s="114"/>
      <c r="I181" s="105"/>
      <c r="J181" s="105"/>
      <c r="K181" s="105"/>
    </row>
    <row r="182" spans="2:11">
      <c r="B182" s="104"/>
      <c r="C182" s="105"/>
      <c r="D182" s="114"/>
      <c r="E182" s="114"/>
      <c r="F182" s="114"/>
      <c r="G182" s="114"/>
      <c r="H182" s="114"/>
      <c r="I182" s="105"/>
      <c r="J182" s="105"/>
      <c r="K182" s="105"/>
    </row>
    <row r="183" spans="2:11">
      <c r="B183" s="104"/>
      <c r="C183" s="105"/>
      <c r="D183" s="114"/>
      <c r="E183" s="114"/>
      <c r="F183" s="114"/>
      <c r="G183" s="114"/>
      <c r="H183" s="114"/>
      <c r="I183" s="105"/>
      <c r="J183" s="105"/>
      <c r="K183" s="105"/>
    </row>
    <row r="184" spans="2:11">
      <c r="B184" s="104"/>
      <c r="C184" s="105"/>
      <c r="D184" s="114"/>
      <c r="E184" s="114"/>
      <c r="F184" s="114"/>
      <c r="G184" s="114"/>
      <c r="H184" s="114"/>
      <c r="I184" s="105"/>
      <c r="J184" s="105"/>
      <c r="K184" s="105"/>
    </row>
    <row r="185" spans="2:11">
      <c r="B185" s="104"/>
      <c r="C185" s="105"/>
      <c r="D185" s="114"/>
      <c r="E185" s="114"/>
      <c r="F185" s="114"/>
      <c r="G185" s="114"/>
      <c r="H185" s="114"/>
      <c r="I185" s="105"/>
      <c r="J185" s="105"/>
      <c r="K185" s="105"/>
    </row>
    <row r="186" spans="2:11">
      <c r="B186" s="104"/>
      <c r="C186" s="105"/>
      <c r="D186" s="114"/>
      <c r="E186" s="114"/>
      <c r="F186" s="114"/>
      <c r="G186" s="114"/>
      <c r="H186" s="114"/>
      <c r="I186" s="105"/>
      <c r="J186" s="105"/>
      <c r="K186" s="105"/>
    </row>
    <row r="187" spans="2:11">
      <c r="B187" s="104"/>
      <c r="C187" s="105"/>
      <c r="D187" s="114"/>
      <c r="E187" s="114"/>
      <c r="F187" s="114"/>
      <c r="G187" s="114"/>
      <c r="H187" s="114"/>
      <c r="I187" s="105"/>
      <c r="J187" s="105"/>
      <c r="K187" s="105"/>
    </row>
    <row r="188" spans="2:11">
      <c r="B188" s="104"/>
      <c r="C188" s="105"/>
      <c r="D188" s="114"/>
      <c r="E188" s="114"/>
      <c r="F188" s="114"/>
      <c r="G188" s="114"/>
      <c r="H188" s="114"/>
      <c r="I188" s="105"/>
      <c r="J188" s="105"/>
      <c r="K188" s="105"/>
    </row>
    <row r="189" spans="2:11">
      <c r="B189" s="104"/>
      <c r="C189" s="105"/>
      <c r="D189" s="114"/>
      <c r="E189" s="114"/>
      <c r="F189" s="114"/>
      <c r="G189" s="114"/>
      <c r="H189" s="114"/>
      <c r="I189" s="105"/>
      <c r="J189" s="105"/>
      <c r="K189" s="105"/>
    </row>
    <row r="190" spans="2:11">
      <c r="B190" s="104"/>
      <c r="C190" s="105"/>
      <c r="D190" s="114"/>
      <c r="E190" s="114"/>
      <c r="F190" s="114"/>
      <c r="G190" s="114"/>
      <c r="H190" s="114"/>
      <c r="I190" s="105"/>
      <c r="J190" s="105"/>
      <c r="K190" s="105"/>
    </row>
    <row r="191" spans="2:11">
      <c r="B191" s="104"/>
      <c r="C191" s="105"/>
      <c r="D191" s="114"/>
      <c r="E191" s="114"/>
      <c r="F191" s="114"/>
      <c r="G191" s="114"/>
      <c r="H191" s="114"/>
      <c r="I191" s="105"/>
      <c r="J191" s="105"/>
      <c r="K191" s="105"/>
    </row>
    <row r="192" spans="2:11">
      <c r="B192" s="104"/>
      <c r="C192" s="105"/>
      <c r="D192" s="114"/>
      <c r="E192" s="114"/>
      <c r="F192" s="114"/>
      <c r="G192" s="114"/>
      <c r="H192" s="114"/>
      <c r="I192" s="105"/>
      <c r="J192" s="105"/>
      <c r="K192" s="105"/>
    </row>
    <row r="193" spans="2:11">
      <c r="B193" s="104"/>
      <c r="C193" s="105"/>
      <c r="D193" s="114"/>
      <c r="E193" s="114"/>
      <c r="F193" s="114"/>
      <c r="G193" s="114"/>
      <c r="H193" s="114"/>
      <c r="I193" s="105"/>
      <c r="J193" s="105"/>
      <c r="K193" s="105"/>
    </row>
    <row r="194" spans="2:11">
      <c r="B194" s="104"/>
      <c r="C194" s="105"/>
      <c r="D194" s="114"/>
      <c r="E194" s="114"/>
      <c r="F194" s="114"/>
      <c r="G194" s="114"/>
      <c r="H194" s="114"/>
      <c r="I194" s="105"/>
      <c r="J194" s="105"/>
      <c r="K194" s="105"/>
    </row>
    <row r="195" spans="2:11">
      <c r="B195" s="104"/>
      <c r="C195" s="105"/>
      <c r="D195" s="114"/>
      <c r="E195" s="114"/>
      <c r="F195" s="114"/>
      <c r="G195" s="114"/>
      <c r="H195" s="114"/>
      <c r="I195" s="105"/>
      <c r="J195" s="105"/>
      <c r="K195" s="105"/>
    </row>
    <row r="196" spans="2:11">
      <c r="B196" s="104"/>
      <c r="C196" s="105"/>
      <c r="D196" s="114"/>
      <c r="E196" s="114"/>
      <c r="F196" s="114"/>
      <c r="G196" s="114"/>
      <c r="H196" s="114"/>
      <c r="I196" s="105"/>
      <c r="J196" s="105"/>
      <c r="K196" s="105"/>
    </row>
    <row r="197" spans="2:11">
      <c r="B197" s="104"/>
      <c r="C197" s="105"/>
      <c r="D197" s="114"/>
      <c r="E197" s="114"/>
      <c r="F197" s="114"/>
      <c r="G197" s="114"/>
      <c r="H197" s="114"/>
      <c r="I197" s="105"/>
      <c r="J197" s="105"/>
      <c r="K197" s="105"/>
    </row>
    <row r="198" spans="2:11">
      <c r="B198" s="104"/>
      <c r="C198" s="105"/>
      <c r="D198" s="114"/>
      <c r="E198" s="114"/>
      <c r="F198" s="114"/>
      <c r="G198" s="114"/>
      <c r="H198" s="114"/>
      <c r="I198" s="105"/>
      <c r="J198" s="105"/>
      <c r="K198" s="105"/>
    </row>
    <row r="199" spans="2:11">
      <c r="B199" s="104"/>
      <c r="C199" s="105"/>
      <c r="D199" s="114"/>
      <c r="E199" s="114"/>
      <c r="F199" s="114"/>
      <c r="G199" s="114"/>
      <c r="H199" s="114"/>
      <c r="I199" s="105"/>
      <c r="J199" s="105"/>
      <c r="K199" s="105"/>
    </row>
    <row r="200" spans="2:11">
      <c r="B200" s="104"/>
      <c r="C200" s="105"/>
      <c r="D200" s="114"/>
      <c r="E200" s="114"/>
      <c r="F200" s="114"/>
      <c r="G200" s="114"/>
      <c r="H200" s="114"/>
      <c r="I200" s="105"/>
      <c r="J200" s="105"/>
      <c r="K200" s="105"/>
    </row>
    <row r="201" spans="2:11">
      <c r="B201" s="104"/>
      <c r="C201" s="105"/>
      <c r="D201" s="114"/>
      <c r="E201" s="114"/>
      <c r="F201" s="114"/>
      <c r="G201" s="114"/>
      <c r="H201" s="114"/>
      <c r="I201" s="105"/>
      <c r="J201" s="105"/>
      <c r="K201" s="105"/>
    </row>
    <row r="202" spans="2:11">
      <c r="B202" s="104"/>
      <c r="C202" s="105"/>
      <c r="D202" s="114"/>
      <c r="E202" s="114"/>
      <c r="F202" s="114"/>
      <c r="G202" s="114"/>
      <c r="H202" s="114"/>
      <c r="I202" s="105"/>
      <c r="J202" s="105"/>
      <c r="K202" s="105"/>
    </row>
    <row r="203" spans="2:11">
      <c r="B203" s="104"/>
      <c r="C203" s="105"/>
      <c r="D203" s="114"/>
      <c r="E203" s="114"/>
      <c r="F203" s="114"/>
      <c r="G203" s="114"/>
      <c r="H203" s="114"/>
      <c r="I203" s="105"/>
      <c r="J203" s="105"/>
      <c r="K203" s="105"/>
    </row>
    <row r="204" spans="2:11">
      <c r="B204" s="104"/>
      <c r="C204" s="105"/>
      <c r="D204" s="114"/>
      <c r="E204" s="114"/>
      <c r="F204" s="114"/>
      <c r="G204" s="114"/>
      <c r="H204" s="114"/>
      <c r="I204" s="105"/>
      <c r="J204" s="105"/>
      <c r="K204" s="105"/>
    </row>
    <row r="205" spans="2:11">
      <c r="B205" s="104"/>
      <c r="C205" s="105"/>
      <c r="D205" s="114"/>
      <c r="E205" s="114"/>
      <c r="F205" s="114"/>
      <c r="G205" s="114"/>
      <c r="H205" s="114"/>
      <c r="I205" s="105"/>
      <c r="J205" s="105"/>
      <c r="K205" s="105"/>
    </row>
    <row r="206" spans="2:11">
      <c r="B206" s="104"/>
      <c r="C206" s="105"/>
      <c r="D206" s="114"/>
      <c r="E206" s="114"/>
      <c r="F206" s="114"/>
      <c r="G206" s="114"/>
      <c r="H206" s="114"/>
      <c r="I206" s="105"/>
      <c r="J206" s="105"/>
      <c r="K206" s="105"/>
    </row>
    <row r="207" spans="2:11">
      <c r="B207" s="104"/>
      <c r="C207" s="105"/>
      <c r="D207" s="114"/>
      <c r="E207" s="114"/>
      <c r="F207" s="114"/>
      <c r="G207" s="114"/>
      <c r="H207" s="114"/>
      <c r="I207" s="105"/>
      <c r="J207" s="105"/>
      <c r="K207" s="105"/>
    </row>
    <row r="208" spans="2:11">
      <c r="B208" s="104"/>
      <c r="C208" s="105"/>
      <c r="D208" s="114"/>
      <c r="E208" s="114"/>
      <c r="F208" s="114"/>
      <c r="G208" s="114"/>
      <c r="H208" s="114"/>
      <c r="I208" s="105"/>
      <c r="J208" s="105"/>
      <c r="K208" s="105"/>
    </row>
    <row r="209" spans="2:11">
      <c r="B209" s="104"/>
      <c r="C209" s="105"/>
      <c r="D209" s="114"/>
      <c r="E209" s="114"/>
      <c r="F209" s="114"/>
      <c r="G209" s="114"/>
      <c r="H209" s="114"/>
      <c r="I209" s="105"/>
      <c r="J209" s="105"/>
      <c r="K209" s="105"/>
    </row>
    <row r="210" spans="2:11">
      <c r="B210" s="104"/>
      <c r="C210" s="105"/>
      <c r="D210" s="114"/>
      <c r="E210" s="114"/>
      <c r="F210" s="114"/>
      <c r="G210" s="114"/>
      <c r="H210" s="114"/>
      <c r="I210" s="105"/>
      <c r="J210" s="105"/>
      <c r="K210" s="105"/>
    </row>
    <row r="211" spans="2:11">
      <c r="B211" s="104"/>
      <c r="C211" s="105"/>
      <c r="D211" s="114"/>
      <c r="E211" s="114"/>
      <c r="F211" s="114"/>
      <c r="G211" s="114"/>
      <c r="H211" s="114"/>
      <c r="I211" s="105"/>
      <c r="J211" s="105"/>
      <c r="K211" s="105"/>
    </row>
    <row r="212" spans="2:11">
      <c r="B212" s="104"/>
      <c r="C212" s="105"/>
      <c r="D212" s="114"/>
      <c r="E212" s="114"/>
      <c r="F212" s="114"/>
      <c r="G212" s="114"/>
      <c r="H212" s="114"/>
      <c r="I212" s="105"/>
      <c r="J212" s="105"/>
      <c r="K212" s="105"/>
    </row>
    <row r="213" spans="2:11">
      <c r="B213" s="104"/>
      <c r="C213" s="105"/>
      <c r="D213" s="114"/>
      <c r="E213" s="114"/>
      <c r="F213" s="114"/>
      <c r="G213" s="114"/>
      <c r="H213" s="114"/>
      <c r="I213" s="105"/>
      <c r="J213" s="105"/>
      <c r="K213" s="105"/>
    </row>
    <row r="214" spans="2:11">
      <c r="B214" s="104"/>
      <c r="C214" s="105"/>
      <c r="D214" s="114"/>
      <c r="E214" s="114"/>
      <c r="F214" s="114"/>
      <c r="G214" s="114"/>
      <c r="H214" s="114"/>
      <c r="I214" s="105"/>
      <c r="J214" s="105"/>
      <c r="K214" s="105"/>
    </row>
    <row r="215" spans="2:11">
      <c r="B215" s="104"/>
      <c r="C215" s="105"/>
      <c r="D215" s="114"/>
      <c r="E215" s="114"/>
      <c r="F215" s="114"/>
      <c r="G215" s="114"/>
      <c r="H215" s="114"/>
      <c r="I215" s="105"/>
      <c r="J215" s="105"/>
      <c r="K215" s="105"/>
    </row>
    <row r="216" spans="2:11">
      <c r="B216" s="104"/>
      <c r="C216" s="105"/>
      <c r="D216" s="114"/>
      <c r="E216" s="114"/>
      <c r="F216" s="114"/>
      <c r="G216" s="114"/>
      <c r="H216" s="114"/>
      <c r="I216" s="105"/>
      <c r="J216" s="105"/>
      <c r="K216" s="105"/>
    </row>
    <row r="217" spans="2:11">
      <c r="B217" s="104"/>
      <c r="C217" s="105"/>
      <c r="D217" s="114"/>
      <c r="E217" s="114"/>
      <c r="F217" s="114"/>
      <c r="G217" s="114"/>
      <c r="H217" s="114"/>
      <c r="I217" s="105"/>
      <c r="J217" s="105"/>
      <c r="K217" s="105"/>
    </row>
    <row r="218" spans="2:11">
      <c r="B218" s="104"/>
      <c r="C218" s="105"/>
      <c r="D218" s="114"/>
      <c r="E218" s="114"/>
      <c r="F218" s="114"/>
      <c r="G218" s="114"/>
      <c r="H218" s="114"/>
      <c r="I218" s="105"/>
      <c r="J218" s="105"/>
      <c r="K218" s="105"/>
    </row>
    <row r="219" spans="2:11">
      <c r="B219" s="104"/>
      <c r="C219" s="105"/>
      <c r="D219" s="114"/>
      <c r="E219" s="114"/>
      <c r="F219" s="114"/>
      <c r="G219" s="114"/>
      <c r="H219" s="114"/>
      <c r="I219" s="105"/>
      <c r="J219" s="105"/>
      <c r="K219" s="105"/>
    </row>
    <row r="220" spans="2:11">
      <c r="B220" s="104"/>
      <c r="C220" s="105"/>
      <c r="D220" s="114"/>
      <c r="E220" s="114"/>
      <c r="F220" s="114"/>
      <c r="G220" s="114"/>
      <c r="H220" s="114"/>
      <c r="I220" s="105"/>
      <c r="J220" s="105"/>
      <c r="K220" s="105"/>
    </row>
    <row r="221" spans="2:11">
      <c r="B221" s="104"/>
      <c r="C221" s="105"/>
      <c r="D221" s="114"/>
      <c r="E221" s="114"/>
      <c r="F221" s="114"/>
      <c r="G221" s="114"/>
      <c r="H221" s="114"/>
      <c r="I221" s="105"/>
      <c r="J221" s="105"/>
      <c r="K221" s="105"/>
    </row>
    <row r="222" spans="2:11">
      <c r="B222" s="104"/>
      <c r="C222" s="105"/>
      <c r="D222" s="114"/>
      <c r="E222" s="114"/>
      <c r="F222" s="114"/>
      <c r="G222" s="114"/>
      <c r="H222" s="114"/>
      <c r="I222" s="105"/>
      <c r="J222" s="105"/>
      <c r="K222" s="105"/>
    </row>
    <row r="223" spans="2:11">
      <c r="B223" s="104"/>
      <c r="C223" s="105"/>
      <c r="D223" s="114"/>
      <c r="E223" s="114"/>
      <c r="F223" s="114"/>
      <c r="G223" s="114"/>
      <c r="H223" s="114"/>
      <c r="I223" s="105"/>
      <c r="J223" s="105"/>
      <c r="K223" s="105"/>
    </row>
    <row r="224" spans="2:11">
      <c r="B224" s="104"/>
      <c r="C224" s="105"/>
      <c r="D224" s="114"/>
      <c r="E224" s="114"/>
      <c r="F224" s="114"/>
      <c r="G224" s="114"/>
      <c r="H224" s="114"/>
      <c r="I224" s="105"/>
      <c r="J224" s="105"/>
      <c r="K224" s="105"/>
    </row>
    <row r="225" spans="2:11">
      <c r="B225" s="104"/>
      <c r="C225" s="105"/>
      <c r="D225" s="114"/>
      <c r="E225" s="114"/>
      <c r="F225" s="114"/>
      <c r="G225" s="114"/>
      <c r="H225" s="114"/>
      <c r="I225" s="105"/>
      <c r="J225" s="105"/>
      <c r="K225" s="105"/>
    </row>
    <row r="226" spans="2:11">
      <c r="B226" s="104"/>
      <c r="C226" s="105"/>
      <c r="D226" s="114"/>
      <c r="E226" s="114"/>
      <c r="F226" s="114"/>
      <c r="G226" s="114"/>
      <c r="H226" s="114"/>
      <c r="I226" s="105"/>
      <c r="J226" s="105"/>
      <c r="K226" s="105"/>
    </row>
    <row r="227" spans="2:11">
      <c r="B227" s="104"/>
      <c r="C227" s="105"/>
      <c r="D227" s="114"/>
      <c r="E227" s="114"/>
      <c r="F227" s="114"/>
      <c r="G227" s="114"/>
      <c r="H227" s="114"/>
      <c r="I227" s="105"/>
      <c r="J227" s="105"/>
      <c r="K227" s="105"/>
    </row>
    <row r="228" spans="2:11">
      <c r="B228" s="104"/>
      <c r="C228" s="105"/>
      <c r="D228" s="114"/>
      <c r="E228" s="114"/>
      <c r="F228" s="114"/>
      <c r="G228" s="114"/>
      <c r="H228" s="114"/>
      <c r="I228" s="105"/>
      <c r="J228" s="105"/>
      <c r="K228" s="105"/>
    </row>
    <row r="229" spans="2:11">
      <c r="B229" s="104"/>
      <c r="C229" s="105"/>
      <c r="D229" s="114"/>
      <c r="E229" s="114"/>
      <c r="F229" s="114"/>
      <c r="G229" s="114"/>
      <c r="H229" s="114"/>
      <c r="I229" s="105"/>
      <c r="J229" s="105"/>
      <c r="K229" s="105"/>
    </row>
    <row r="230" spans="2:11">
      <c r="B230" s="104"/>
      <c r="C230" s="105"/>
      <c r="D230" s="114"/>
      <c r="E230" s="114"/>
      <c r="F230" s="114"/>
      <c r="G230" s="114"/>
      <c r="H230" s="114"/>
      <c r="I230" s="105"/>
      <c r="J230" s="105"/>
      <c r="K230" s="105"/>
    </row>
    <row r="231" spans="2:11">
      <c r="B231" s="104"/>
      <c r="C231" s="105"/>
      <c r="D231" s="114"/>
      <c r="E231" s="114"/>
      <c r="F231" s="114"/>
      <c r="G231" s="114"/>
      <c r="H231" s="114"/>
      <c r="I231" s="105"/>
      <c r="J231" s="105"/>
      <c r="K231" s="105"/>
    </row>
    <row r="232" spans="2:11">
      <c r="B232" s="104"/>
      <c r="C232" s="105"/>
      <c r="D232" s="114"/>
      <c r="E232" s="114"/>
      <c r="F232" s="114"/>
      <c r="G232" s="114"/>
      <c r="H232" s="114"/>
      <c r="I232" s="105"/>
      <c r="J232" s="105"/>
      <c r="K232" s="105"/>
    </row>
    <row r="233" spans="2:11">
      <c r="B233" s="104"/>
      <c r="C233" s="105"/>
      <c r="D233" s="114"/>
      <c r="E233" s="114"/>
      <c r="F233" s="114"/>
      <c r="G233" s="114"/>
      <c r="H233" s="114"/>
      <c r="I233" s="105"/>
      <c r="J233" s="105"/>
      <c r="K233" s="105"/>
    </row>
    <row r="234" spans="2:11">
      <c r="B234" s="104"/>
      <c r="C234" s="105"/>
      <c r="D234" s="114"/>
      <c r="E234" s="114"/>
      <c r="F234" s="114"/>
      <c r="G234" s="114"/>
      <c r="H234" s="114"/>
      <c r="I234" s="105"/>
      <c r="J234" s="105"/>
      <c r="K234" s="105"/>
    </row>
    <row r="235" spans="2:11">
      <c r="B235" s="104"/>
      <c r="C235" s="105"/>
      <c r="D235" s="114"/>
      <c r="E235" s="114"/>
      <c r="F235" s="114"/>
      <c r="G235" s="114"/>
      <c r="H235" s="114"/>
      <c r="I235" s="105"/>
      <c r="J235" s="105"/>
      <c r="K235" s="105"/>
    </row>
    <row r="236" spans="2:11">
      <c r="B236" s="104"/>
      <c r="C236" s="105"/>
      <c r="D236" s="114"/>
      <c r="E236" s="114"/>
      <c r="F236" s="114"/>
      <c r="G236" s="114"/>
      <c r="H236" s="114"/>
      <c r="I236" s="105"/>
      <c r="J236" s="105"/>
      <c r="K236" s="105"/>
    </row>
    <row r="237" spans="2:11">
      <c r="B237" s="104"/>
      <c r="C237" s="105"/>
      <c r="D237" s="114"/>
      <c r="E237" s="114"/>
      <c r="F237" s="114"/>
      <c r="G237" s="114"/>
      <c r="H237" s="114"/>
      <c r="I237" s="105"/>
      <c r="J237" s="105"/>
      <c r="K237" s="105"/>
    </row>
    <row r="238" spans="2:11">
      <c r="B238" s="104"/>
      <c r="C238" s="105"/>
      <c r="D238" s="114"/>
      <c r="E238" s="114"/>
      <c r="F238" s="114"/>
      <c r="G238" s="114"/>
      <c r="H238" s="114"/>
      <c r="I238" s="105"/>
      <c r="J238" s="105"/>
      <c r="K238" s="105"/>
    </row>
    <row r="239" spans="2:11">
      <c r="B239" s="104"/>
      <c r="C239" s="105"/>
      <c r="D239" s="114"/>
      <c r="E239" s="114"/>
      <c r="F239" s="114"/>
      <c r="G239" s="114"/>
      <c r="H239" s="114"/>
      <c r="I239" s="105"/>
      <c r="J239" s="105"/>
      <c r="K239" s="105"/>
    </row>
    <row r="240" spans="2:11">
      <c r="B240" s="104"/>
      <c r="C240" s="105"/>
      <c r="D240" s="114"/>
      <c r="E240" s="114"/>
      <c r="F240" s="114"/>
      <c r="G240" s="114"/>
      <c r="H240" s="114"/>
      <c r="I240" s="105"/>
      <c r="J240" s="105"/>
      <c r="K240" s="105"/>
    </row>
    <row r="241" spans="2:11">
      <c r="B241" s="104"/>
      <c r="C241" s="105"/>
      <c r="D241" s="114"/>
      <c r="E241" s="114"/>
      <c r="F241" s="114"/>
      <c r="G241" s="114"/>
      <c r="H241" s="114"/>
      <c r="I241" s="105"/>
      <c r="J241" s="105"/>
      <c r="K241" s="105"/>
    </row>
    <row r="242" spans="2:11">
      <c r="B242" s="104"/>
      <c r="C242" s="105"/>
      <c r="D242" s="114"/>
      <c r="E242" s="114"/>
      <c r="F242" s="114"/>
      <c r="G242" s="114"/>
      <c r="H242" s="114"/>
      <c r="I242" s="105"/>
      <c r="J242" s="105"/>
      <c r="K242" s="105"/>
    </row>
    <row r="243" spans="2:11">
      <c r="B243" s="104"/>
      <c r="C243" s="105"/>
      <c r="D243" s="114"/>
      <c r="E243" s="114"/>
      <c r="F243" s="114"/>
      <c r="G243" s="114"/>
      <c r="H243" s="114"/>
      <c r="I243" s="105"/>
      <c r="J243" s="105"/>
      <c r="K243" s="105"/>
    </row>
    <row r="244" spans="2:11">
      <c r="B244" s="104"/>
      <c r="C244" s="105"/>
      <c r="D244" s="114"/>
      <c r="E244" s="114"/>
      <c r="F244" s="114"/>
      <c r="G244" s="114"/>
      <c r="H244" s="114"/>
      <c r="I244" s="105"/>
      <c r="J244" s="105"/>
      <c r="K244" s="105"/>
    </row>
    <row r="245" spans="2:11">
      <c r="B245" s="104"/>
      <c r="C245" s="105"/>
      <c r="D245" s="114"/>
      <c r="E245" s="114"/>
      <c r="F245" s="114"/>
      <c r="G245" s="114"/>
      <c r="H245" s="114"/>
      <c r="I245" s="105"/>
      <c r="J245" s="105"/>
      <c r="K245" s="105"/>
    </row>
    <row r="246" spans="2:11">
      <c r="B246" s="104"/>
      <c r="C246" s="105"/>
      <c r="D246" s="114"/>
      <c r="E246" s="114"/>
      <c r="F246" s="114"/>
      <c r="G246" s="114"/>
      <c r="H246" s="114"/>
      <c r="I246" s="105"/>
      <c r="J246" s="105"/>
      <c r="K246" s="105"/>
    </row>
    <row r="247" spans="2:11">
      <c r="B247" s="104"/>
      <c r="C247" s="105"/>
      <c r="D247" s="114"/>
      <c r="E247" s="114"/>
      <c r="F247" s="114"/>
      <c r="G247" s="114"/>
      <c r="H247" s="114"/>
      <c r="I247" s="105"/>
      <c r="J247" s="105"/>
      <c r="K247" s="105"/>
    </row>
    <row r="248" spans="2:11">
      <c r="B248" s="104"/>
      <c r="C248" s="105"/>
      <c r="D248" s="114"/>
      <c r="E248" s="114"/>
      <c r="F248" s="114"/>
      <c r="G248" s="114"/>
      <c r="H248" s="114"/>
      <c r="I248" s="105"/>
      <c r="J248" s="105"/>
      <c r="K248" s="105"/>
    </row>
    <row r="249" spans="2:11">
      <c r="B249" s="104"/>
      <c r="C249" s="105"/>
      <c r="D249" s="114"/>
      <c r="E249" s="114"/>
      <c r="F249" s="114"/>
      <c r="G249" s="114"/>
      <c r="H249" s="114"/>
      <c r="I249" s="105"/>
      <c r="J249" s="105"/>
      <c r="K249" s="105"/>
    </row>
    <row r="250" spans="2:11">
      <c r="B250" s="104"/>
      <c r="C250" s="105"/>
      <c r="D250" s="114"/>
      <c r="E250" s="114"/>
      <c r="F250" s="114"/>
      <c r="G250" s="114"/>
      <c r="H250" s="114"/>
      <c r="I250" s="105"/>
      <c r="J250" s="105"/>
      <c r="K250" s="105"/>
    </row>
    <row r="251" spans="2:11">
      <c r="B251" s="104"/>
      <c r="C251" s="105"/>
      <c r="D251" s="114"/>
      <c r="E251" s="114"/>
      <c r="F251" s="114"/>
      <c r="G251" s="114"/>
      <c r="H251" s="114"/>
      <c r="I251" s="105"/>
      <c r="J251" s="105"/>
      <c r="K251" s="105"/>
    </row>
    <row r="252" spans="2:11">
      <c r="B252" s="104"/>
      <c r="C252" s="105"/>
      <c r="D252" s="114"/>
      <c r="E252" s="114"/>
      <c r="F252" s="114"/>
      <c r="G252" s="114"/>
      <c r="H252" s="114"/>
      <c r="I252" s="105"/>
      <c r="J252" s="105"/>
      <c r="K252" s="105"/>
    </row>
    <row r="253" spans="2:11">
      <c r="B253" s="104"/>
      <c r="C253" s="105"/>
      <c r="D253" s="114"/>
      <c r="E253" s="114"/>
      <c r="F253" s="114"/>
      <c r="G253" s="114"/>
      <c r="H253" s="114"/>
      <c r="I253" s="105"/>
      <c r="J253" s="105"/>
      <c r="K253" s="105"/>
    </row>
    <row r="254" spans="2:11">
      <c r="B254" s="104"/>
      <c r="C254" s="105"/>
      <c r="D254" s="114"/>
      <c r="E254" s="114"/>
      <c r="F254" s="114"/>
      <c r="G254" s="114"/>
      <c r="H254" s="114"/>
      <c r="I254" s="105"/>
      <c r="J254" s="105"/>
      <c r="K254" s="105"/>
    </row>
    <row r="255" spans="2:11">
      <c r="B255" s="104"/>
      <c r="C255" s="105"/>
      <c r="D255" s="114"/>
      <c r="E255" s="114"/>
      <c r="F255" s="114"/>
      <c r="G255" s="114"/>
      <c r="H255" s="114"/>
      <c r="I255" s="105"/>
      <c r="J255" s="105"/>
      <c r="K255" s="105"/>
    </row>
    <row r="256" spans="2:11">
      <c r="B256" s="104"/>
      <c r="C256" s="105"/>
      <c r="D256" s="114"/>
      <c r="E256" s="114"/>
      <c r="F256" s="114"/>
      <c r="G256" s="114"/>
      <c r="H256" s="114"/>
      <c r="I256" s="105"/>
      <c r="J256" s="105"/>
      <c r="K256" s="105"/>
    </row>
    <row r="257" spans="2:11">
      <c r="B257" s="104"/>
      <c r="C257" s="105"/>
      <c r="D257" s="114"/>
      <c r="E257" s="114"/>
      <c r="F257" s="114"/>
      <c r="G257" s="114"/>
      <c r="H257" s="114"/>
      <c r="I257" s="105"/>
      <c r="J257" s="105"/>
      <c r="K257" s="105"/>
    </row>
    <row r="258" spans="2:11">
      <c r="B258" s="104"/>
      <c r="C258" s="105"/>
      <c r="D258" s="114"/>
      <c r="E258" s="114"/>
      <c r="F258" s="114"/>
      <c r="G258" s="114"/>
      <c r="H258" s="114"/>
      <c r="I258" s="105"/>
      <c r="J258" s="105"/>
      <c r="K258" s="105"/>
    </row>
    <row r="259" spans="2:11">
      <c r="B259" s="104"/>
      <c r="C259" s="105"/>
      <c r="D259" s="114"/>
      <c r="E259" s="114"/>
      <c r="F259" s="114"/>
      <c r="G259" s="114"/>
      <c r="H259" s="114"/>
      <c r="I259" s="105"/>
      <c r="J259" s="105"/>
      <c r="K259" s="105"/>
    </row>
    <row r="260" spans="2:11">
      <c r="B260" s="104"/>
      <c r="C260" s="105"/>
      <c r="D260" s="114"/>
      <c r="E260" s="114"/>
      <c r="F260" s="114"/>
      <c r="G260" s="114"/>
      <c r="H260" s="114"/>
      <c r="I260" s="105"/>
      <c r="J260" s="105"/>
      <c r="K260" s="105"/>
    </row>
    <row r="261" spans="2:11">
      <c r="B261" s="104"/>
      <c r="C261" s="105"/>
      <c r="D261" s="114"/>
      <c r="E261" s="114"/>
      <c r="F261" s="114"/>
      <c r="G261" s="114"/>
      <c r="H261" s="114"/>
      <c r="I261" s="105"/>
      <c r="J261" s="105"/>
      <c r="K261" s="105"/>
    </row>
    <row r="262" spans="2:11">
      <c r="B262" s="104"/>
      <c r="C262" s="105"/>
      <c r="D262" s="114"/>
      <c r="E262" s="114"/>
      <c r="F262" s="114"/>
      <c r="G262" s="114"/>
      <c r="H262" s="114"/>
      <c r="I262" s="105"/>
      <c r="J262" s="105"/>
      <c r="K262" s="105"/>
    </row>
    <row r="263" spans="2:11">
      <c r="B263" s="104"/>
      <c r="C263" s="105"/>
      <c r="D263" s="114"/>
      <c r="E263" s="114"/>
      <c r="F263" s="114"/>
      <c r="G263" s="114"/>
      <c r="H263" s="114"/>
      <c r="I263" s="105"/>
      <c r="J263" s="105"/>
      <c r="K263" s="105"/>
    </row>
    <row r="264" spans="2:11">
      <c r="B264" s="104"/>
      <c r="C264" s="105"/>
      <c r="D264" s="114"/>
      <c r="E264" s="114"/>
      <c r="F264" s="114"/>
      <c r="G264" s="114"/>
      <c r="H264" s="114"/>
      <c r="I264" s="105"/>
      <c r="J264" s="105"/>
      <c r="K264" s="105"/>
    </row>
    <row r="265" spans="2:11">
      <c r="B265" s="104"/>
      <c r="C265" s="105"/>
      <c r="D265" s="114"/>
      <c r="E265" s="114"/>
      <c r="F265" s="114"/>
      <c r="G265" s="114"/>
      <c r="H265" s="114"/>
      <c r="I265" s="105"/>
      <c r="J265" s="105"/>
      <c r="K265" s="105"/>
    </row>
    <row r="266" spans="2:11">
      <c r="B266" s="104"/>
      <c r="C266" s="105"/>
      <c r="D266" s="114"/>
      <c r="E266" s="114"/>
      <c r="F266" s="114"/>
      <c r="G266" s="114"/>
      <c r="H266" s="114"/>
      <c r="I266" s="105"/>
      <c r="J266" s="105"/>
      <c r="K266" s="105"/>
    </row>
    <row r="267" spans="2:11">
      <c r="B267" s="104"/>
      <c r="C267" s="105"/>
      <c r="D267" s="114"/>
      <c r="E267" s="114"/>
      <c r="F267" s="114"/>
      <c r="G267" s="114"/>
      <c r="H267" s="114"/>
      <c r="I267" s="105"/>
      <c r="J267" s="105"/>
      <c r="K267" s="105"/>
    </row>
    <row r="268" spans="2:11">
      <c r="B268" s="104"/>
      <c r="C268" s="105"/>
      <c r="D268" s="114"/>
      <c r="E268" s="114"/>
      <c r="F268" s="114"/>
      <c r="G268" s="114"/>
      <c r="H268" s="114"/>
      <c r="I268" s="105"/>
      <c r="J268" s="105"/>
      <c r="K268" s="105"/>
    </row>
    <row r="269" spans="2:11">
      <c r="B269" s="104"/>
      <c r="C269" s="105"/>
      <c r="D269" s="114"/>
      <c r="E269" s="114"/>
      <c r="F269" s="114"/>
      <c r="G269" s="114"/>
      <c r="H269" s="114"/>
      <c r="I269" s="105"/>
      <c r="J269" s="105"/>
      <c r="K269" s="105"/>
    </row>
    <row r="270" spans="2:11">
      <c r="B270" s="104"/>
      <c r="C270" s="105"/>
      <c r="D270" s="114"/>
      <c r="E270" s="114"/>
      <c r="F270" s="114"/>
      <c r="G270" s="114"/>
      <c r="H270" s="114"/>
      <c r="I270" s="105"/>
      <c r="J270" s="105"/>
      <c r="K270" s="105"/>
    </row>
    <row r="271" spans="2:11">
      <c r="B271" s="104"/>
      <c r="C271" s="105"/>
      <c r="D271" s="114"/>
      <c r="E271" s="114"/>
      <c r="F271" s="114"/>
      <c r="G271" s="114"/>
      <c r="H271" s="114"/>
      <c r="I271" s="105"/>
      <c r="J271" s="105"/>
      <c r="K271" s="105"/>
    </row>
    <row r="272" spans="2:11">
      <c r="B272" s="104"/>
      <c r="C272" s="105"/>
      <c r="D272" s="114"/>
      <c r="E272" s="114"/>
      <c r="F272" s="114"/>
      <c r="G272" s="114"/>
      <c r="H272" s="114"/>
      <c r="I272" s="105"/>
      <c r="J272" s="105"/>
      <c r="K272" s="105"/>
    </row>
    <row r="273" spans="2:11">
      <c r="B273" s="104"/>
      <c r="C273" s="105"/>
      <c r="D273" s="114"/>
      <c r="E273" s="114"/>
      <c r="F273" s="114"/>
      <c r="G273" s="114"/>
      <c r="H273" s="114"/>
      <c r="I273" s="105"/>
      <c r="J273" s="105"/>
      <c r="K273" s="105"/>
    </row>
    <row r="274" spans="2:11">
      <c r="B274" s="104"/>
      <c r="C274" s="105"/>
      <c r="D274" s="114"/>
      <c r="E274" s="114"/>
      <c r="F274" s="114"/>
      <c r="G274" s="114"/>
      <c r="H274" s="114"/>
      <c r="I274" s="105"/>
      <c r="J274" s="105"/>
      <c r="K274" s="105"/>
    </row>
    <row r="275" spans="2:11">
      <c r="B275" s="104"/>
      <c r="C275" s="105"/>
      <c r="D275" s="114"/>
      <c r="E275" s="114"/>
      <c r="F275" s="114"/>
      <c r="G275" s="114"/>
      <c r="H275" s="114"/>
      <c r="I275" s="105"/>
      <c r="J275" s="105"/>
      <c r="K275" s="105"/>
    </row>
    <row r="276" spans="2:11">
      <c r="B276" s="104"/>
      <c r="C276" s="105"/>
      <c r="D276" s="114"/>
      <c r="E276" s="114"/>
      <c r="F276" s="114"/>
      <c r="G276" s="114"/>
      <c r="H276" s="114"/>
      <c r="I276" s="105"/>
      <c r="J276" s="105"/>
      <c r="K276" s="105"/>
    </row>
    <row r="277" spans="2:11">
      <c r="B277" s="104"/>
      <c r="C277" s="105"/>
      <c r="D277" s="114"/>
      <c r="E277" s="114"/>
      <c r="F277" s="114"/>
      <c r="G277" s="114"/>
      <c r="H277" s="114"/>
      <c r="I277" s="105"/>
      <c r="J277" s="105"/>
      <c r="K277" s="105"/>
    </row>
    <row r="278" spans="2:11">
      <c r="B278" s="104"/>
      <c r="C278" s="105"/>
      <c r="D278" s="114"/>
      <c r="E278" s="114"/>
      <c r="F278" s="114"/>
      <c r="G278" s="114"/>
      <c r="H278" s="114"/>
      <c r="I278" s="105"/>
      <c r="J278" s="105"/>
      <c r="K278" s="105"/>
    </row>
    <row r="279" spans="2:11">
      <c r="B279" s="104"/>
      <c r="C279" s="105"/>
      <c r="D279" s="114"/>
      <c r="E279" s="114"/>
      <c r="F279" s="114"/>
      <c r="G279" s="114"/>
      <c r="H279" s="114"/>
      <c r="I279" s="105"/>
      <c r="J279" s="105"/>
      <c r="K279" s="105"/>
    </row>
    <row r="280" spans="2:11">
      <c r="B280" s="104"/>
      <c r="C280" s="105"/>
      <c r="D280" s="114"/>
      <c r="E280" s="114"/>
      <c r="F280" s="114"/>
      <c r="G280" s="114"/>
      <c r="H280" s="114"/>
      <c r="I280" s="105"/>
      <c r="J280" s="105"/>
      <c r="K280" s="105"/>
    </row>
    <row r="281" spans="2:11">
      <c r="B281" s="104"/>
      <c r="C281" s="105"/>
      <c r="D281" s="114"/>
      <c r="E281" s="114"/>
      <c r="F281" s="114"/>
      <c r="G281" s="114"/>
      <c r="H281" s="114"/>
      <c r="I281" s="105"/>
      <c r="J281" s="105"/>
      <c r="K281" s="105"/>
    </row>
    <row r="282" spans="2:11">
      <c r="B282" s="104"/>
      <c r="C282" s="105"/>
      <c r="D282" s="114"/>
      <c r="E282" s="114"/>
      <c r="F282" s="114"/>
      <c r="G282" s="114"/>
      <c r="H282" s="114"/>
      <c r="I282" s="105"/>
      <c r="J282" s="105"/>
      <c r="K282" s="105"/>
    </row>
    <row r="283" spans="2:11">
      <c r="B283" s="104"/>
      <c r="C283" s="105"/>
      <c r="D283" s="114"/>
      <c r="E283" s="114"/>
      <c r="F283" s="114"/>
      <c r="G283" s="114"/>
      <c r="H283" s="114"/>
      <c r="I283" s="105"/>
      <c r="J283" s="105"/>
      <c r="K283" s="105"/>
    </row>
    <row r="284" spans="2:11">
      <c r="B284" s="104"/>
      <c r="C284" s="105"/>
      <c r="D284" s="114"/>
      <c r="E284" s="114"/>
      <c r="F284" s="114"/>
      <c r="G284" s="114"/>
      <c r="H284" s="114"/>
      <c r="I284" s="105"/>
      <c r="J284" s="105"/>
      <c r="K284" s="105"/>
    </row>
    <row r="285" spans="2:11">
      <c r="B285" s="104"/>
      <c r="C285" s="105"/>
      <c r="D285" s="114"/>
      <c r="E285" s="114"/>
      <c r="F285" s="114"/>
      <c r="G285" s="114"/>
      <c r="H285" s="114"/>
      <c r="I285" s="105"/>
      <c r="J285" s="105"/>
      <c r="K285" s="105"/>
    </row>
    <row r="286" spans="2:11">
      <c r="B286" s="104"/>
      <c r="C286" s="105"/>
      <c r="D286" s="114"/>
      <c r="E286" s="114"/>
      <c r="F286" s="114"/>
      <c r="G286" s="114"/>
      <c r="H286" s="114"/>
      <c r="I286" s="105"/>
      <c r="J286" s="105"/>
      <c r="K286" s="105"/>
    </row>
    <row r="287" spans="2:11">
      <c r="B287" s="104"/>
      <c r="C287" s="105"/>
      <c r="D287" s="114"/>
      <c r="E287" s="114"/>
      <c r="F287" s="114"/>
      <c r="G287" s="114"/>
      <c r="H287" s="114"/>
      <c r="I287" s="105"/>
      <c r="J287" s="105"/>
      <c r="K287" s="105"/>
    </row>
    <row r="288" spans="2:11">
      <c r="B288" s="104"/>
      <c r="C288" s="105"/>
      <c r="D288" s="114"/>
      <c r="E288" s="114"/>
      <c r="F288" s="114"/>
      <c r="G288" s="114"/>
      <c r="H288" s="114"/>
      <c r="I288" s="105"/>
      <c r="J288" s="105"/>
      <c r="K288" s="105"/>
    </row>
    <row r="289" spans="2:11">
      <c r="B289" s="104"/>
      <c r="C289" s="105"/>
      <c r="D289" s="114"/>
      <c r="E289" s="114"/>
      <c r="F289" s="114"/>
      <c r="G289" s="114"/>
      <c r="H289" s="114"/>
      <c r="I289" s="105"/>
      <c r="J289" s="105"/>
      <c r="K289" s="105"/>
    </row>
    <row r="290" spans="2:11">
      <c r="B290" s="104"/>
      <c r="C290" s="105"/>
      <c r="D290" s="114"/>
      <c r="E290" s="114"/>
      <c r="F290" s="114"/>
      <c r="G290" s="114"/>
      <c r="H290" s="114"/>
      <c r="I290" s="105"/>
      <c r="J290" s="105"/>
      <c r="K290" s="105"/>
    </row>
    <row r="291" spans="2:11">
      <c r="B291" s="104"/>
      <c r="C291" s="105"/>
      <c r="D291" s="114"/>
      <c r="E291" s="114"/>
      <c r="F291" s="114"/>
      <c r="G291" s="114"/>
      <c r="H291" s="114"/>
      <c r="I291" s="105"/>
      <c r="J291" s="105"/>
      <c r="K291" s="105"/>
    </row>
    <row r="292" spans="2:11">
      <c r="B292" s="104"/>
      <c r="C292" s="105"/>
      <c r="D292" s="114"/>
      <c r="E292" s="114"/>
      <c r="F292" s="114"/>
      <c r="G292" s="114"/>
      <c r="H292" s="114"/>
      <c r="I292" s="105"/>
      <c r="J292" s="105"/>
      <c r="K292" s="105"/>
    </row>
    <row r="293" spans="2:11">
      <c r="B293" s="104"/>
      <c r="C293" s="105"/>
      <c r="D293" s="114"/>
      <c r="E293" s="114"/>
      <c r="F293" s="114"/>
      <c r="G293" s="114"/>
      <c r="H293" s="114"/>
      <c r="I293" s="105"/>
      <c r="J293" s="105"/>
      <c r="K293" s="105"/>
    </row>
    <row r="294" spans="2:11">
      <c r="B294" s="104"/>
      <c r="C294" s="105"/>
      <c r="D294" s="114"/>
      <c r="E294" s="114"/>
      <c r="F294" s="114"/>
      <c r="G294" s="114"/>
      <c r="H294" s="114"/>
      <c r="I294" s="105"/>
      <c r="J294" s="105"/>
      <c r="K294" s="105"/>
    </row>
    <row r="295" spans="2:11">
      <c r="B295" s="104"/>
      <c r="C295" s="105"/>
      <c r="D295" s="114"/>
      <c r="E295" s="114"/>
      <c r="F295" s="114"/>
      <c r="G295" s="114"/>
      <c r="H295" s="114"/>
      <c r="I295" s="105"/>
      <c r="J295" s="105"/>
      <c r="K295" s="105"/>
    </row>
    <row r="296" spans="2:11">
      <c r="B296" s="104"/>
      <c r="C296" s="105"/>
      <c r="D296" s="114"/>
      <c r="E296" s="114"/>
      <c r="F296" s="114"/>
      <c r="G296" s="114"/>
      <c r="H296" s="114"/>
      <c r="I296" s="105"/>
      <c r="J296" s="105"/>
      <c r="K296" s="105"/>
    </row>
    <row r="297" spans="2:11">
      <c r="B297" s="104"/>
      <c r="C297" s="105"/>
      <c r="D297" s="114"/>
      <c r="E297" s="114"/>
      <c r="F297" s="114"/>
      <c r="G297" s="114"/>
      <c r="H297" s="114"/>
      <c r="I297" s="105"/>
      <c r="J297" s="105"/>
      <c r="K297" s="105"/>
    </row>
    <row r="298" spans="2:11">
      <c r="B298" s="104"/>
      <c r="C298" s="105"/>
      <c r="D298" s="114"/>
      <c r="E298" s="114"/>
      <c r="F298" s="114"/>
      <c r="G298" s="114"/>
      <c r="H298" s="114"/>
      <c r="I298" s="105"/>
      <c r="J298" s="105"/>
      <c r="K298" s="105"/>
    </row>
    <row r="299" spans="2:11">
      <c r="B299" s="104"/>
      <c r="C299" s="105"/>
      <c r="D299" s="114"/>
      <c r="E299" s="114"/>
      <c r="F299" s="114"/>
      <c r="G299" s="114"/>
      <c r="H299" s="114"/>
      <c r="I299" s="105"/>
      <c r="J299" s="105"/>
      <c r="K299" s="105"/>
    </row>
    <row r="300" spans="2:11">
      <c r="B300" s="104"/>
      <c r="C300" s="105"/>
      <c r="D300" s="114"/>
      <c r="E300" s="114"/>
      <c r="F300" s="114"/>
      <c r="G300" s="114"/>
      <c r="H300" s="114"/>
      <c r="I300" s="105"/>
      <c r="J300" s="105"/>
      <c r="K300" s="105"/>
    </row>
    <row r="301" spans="2:11">
      <c r="B301" s="104"/>
      <c r="C301" s="105"/>
      <c r="D301" s="114"/>
      <c r="E301" s="114"/>
      <c r="F301" s="114"/>
      <c r="G301" s="114"/>
      <c r="H301" s="114"/>
      <c r="I301" s="105"/>
      <c r="J301" s="105"/>
      <c r="K301" s="105"/>
    </row>
    <row r="302" spans="2:11">
      <c r="B302" s="104"/>
      <c r="C302" s="105"/>
      <c r="D302" s="114"/>
      <c r="E302" s="114"/>
      <c r="F302" s="114"/>
      <c r="G302" s="114"/>
      <c r="H302" s="114"/>
      <c r="I302" s="105"/>
      <c r="J302" s="105"/>
      <c r="K302" s="105"/>
    </row>
    <row r="303" spans="2:11">
      <c r="B303" s="104"/>
      <c r="C303" s="105"/>
      <c r="D303" s="114"/>
      <c r="E303" s="114"/>
      <c r="F303" s="114"/>
      <c r="G303" s="114"/>
      <c r="H303" s="114"/>
      <c r="I303" s="105"/>
      <c r="J303" s="105"/>
      <c r="K303" s="10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3">
    <dataValidation allowBlank="1" showInputMessage="1" showErrorMessage="1" sqref="D13:I27 B1:B11 A1:A1048576 C5:C11 B13:C1048576 J12:J27 D1:J11 K1:XFD27 D28:XFD1048576" xr:uid="{00000000-0002-0000-1900-000000000000}"/>
    <dataValidation type="list" allowBlank="1" showInputMessage="1" showErrorMessage="1" sqref="G12" xr:uid="{00000000-0002-0000-1900-000001000000}">
      <formula1>#REF!</formula1>
    </dataValidation>
    <dataValidation type="list" allowBlank="1" showInputMessage="1" showErrorMessage="1" sqref="E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3.140625" style="1" bestFit="1" customWidth="1"/>
    <col min="4" max="4" width="11.85546875" style="1" customWidth="1"/>
    <col min="5" max="16384" width="9.140625" style="1"/>
  </cols>
  <sheetData>
    <row r="1" spans="2:6">
      <c r="B1" s="46" t="s">
        <v>125</v>
      </c>
      <c r="C1" s="67" t="s" vm="1">
        <v>200</v>
      </c>
    </row>
    <row r="2" spans="2:6">
      <c r="B2" s="46" t="s">
        <v>124</v>
      </c>
      <c r="C2" s="67" t="s">
        <v>201</v>
      </c>
    </row>
    <row r="3" spans="2:6">
      <c r="B3" s="46" t="s">
        <v>126</v>
      </c>
      <c r="C3" s="67" t="s">
        <v>202</v>
      </c>
    </row>
    <row r="4" spans="2:6">
      <c r="B4" s="46" t="s">
        <v>127</v>
      </c>
      <c r="C4" s="67">
        <v>12147</v>
      </c>
    </row>
    <row r="6" spans="2:6" ht="26.25" customHeight="1">
      <c r="B6" s="125" t="s">
        <v>159</v>
      </c>
      <c r="C6" s="126"/>
      <c r="D6" s="127"/>
    </row>
    <row r="7" spans="2:6" s="3" customFormat="1" ht="31.5">
      <c r="B7" s="47" t="s">
        <v>96</v>
      </c>
      <c r="C7" s="52" t="s">
        <v>88</v>
      </c>
      <c r="D7" s="53" t="s">
        <v>87</v>
      </c>
    </row>
    <row r="8" spans="2:6" s="3" customFormat="1">
      <c r="B8" s="14"/>
      <c r="C8" s="31" t="s">
        <v>181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8" t="s">
        <v>1856</v>
      </c>
      <c r="C10" s="109">
        <v>0</v>
      </c>
      <c r="D10" s="68"/>
    </row>
    <row r="11" spans="2:6">
      <c r="B11" s="107"/>
      <c r="C11" s="68"/>
      <c r="D11" s="68"/>
    </row>
    <row r="12" spans="2:6">
      <c r="B12" s="107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  <row r="601" spans="2:4">
      <c r="B601" s="104"/>
      <c r="C601" s="105"/>
      <c r="D601" s="105"/>
    </row>
    <row r="602" spans="2:4">
      <c r="B602" s="104"/>
      <c r="C602" s="105"/>
      <c r="D602" s="105"/>
    </row>
    <row r="603" spans="2:4">
      <c r="B603" s="104"/>
      <c r="C603" s="105"/>
      <c r="D603" s="105"/>
    </row>
    <row r="604" spans="2:4">
      <c r="B604" s="104"/>
      <c r="C604" s="105"/>
      <c r="D604" s="105"/>
    </row>
    <row r="605" spans="2:4">
      <c r="B605" s="104"/>
      <c r="C605" s="105"/>
      <c r="D605" s="105"/>
    </row>
    <row r="606" spans="2:4">
      <c r="B606" s="104"/>
      <c r="C606" s="105"/>
      <c r="D606" s="105"/>
    </row>
    <row r="607" spans="2:4">
      <c r="B607" s="104"/>
      <c r="C607" s="105"/>
      <c r="D607" s="105"/>
    </row>
    <row r="608" spans="2:4">
      <c r="B608" s="104"/>
      <c r="C608" s="105"/>
      <c r="D608" s="105"/>
    </row>
    <row r="609" spans="2:4">
      <c r="B609" s="104"/>
      <c r="C609" s="105"/>
      <c r="D609" s="105"/>
    </row>
    <row r="610" spans="2:4">
      <c r="B610" s="104"/>
      <c r="C610" s="105"/>
      <c r="D610" s="105"/>
    </row>
    <row r="611" spans="2:4">
      <c r="B611" s="104"/>
      <c r="C611" s="105"/>
      <c r="D611" s="105"/>
    </row>
    <row r="612" spans="2:4">
      <c r="B612" s="104"/>
      <c r="C612" s="105"/>
      <c r="D612" s="105"/>
    </row>
    <row r="613" spans="2:4">
      <c r="B613" s="104"/>
      <c r="C613" s="105"/>
      <c r="D613" s="105"/>
    </row>
    <row r="614" spans="2:4">
      <c r="B614" s="104"/>
      <c r="C614" s="105"/>
      <c r="D614" s="105"/>
    </row>
    <row r="615" spans="2:4">
      <c r="B615" s="104"/>
      <c r="C615" s="105"/>
      <c r="D615" s="105"/>
    </row>
    <row r="616" spans="2:4">
      <c r="B616" s="104"/>
      <c r="C616" s="105"/>
      <c r="D616" s="105"/>
    </row>
    <row r="617" spans="2:4">
      <c r="B617" s="104"/>
      <c r="C617" s="105"/>
      <c r="D617" s="105"/>
    </row>
    <row r="618" spans="2:4">
      <c r="B618" s="104"/>
      <c r="C618" s="105"/>
      <c r="D618" s="105"/>
    </row>
    <row r="619" spans="2:4">
      <c r="B619" s="104"/>
      <c r="C619" s="105"/>
      <c r="D619" s="105"/>
    </row>
    <row r="620" spans="2:4">
      <c r="B620" s="104"/>
      <c r="C620" s="105"/>
      <c r="D620" s="105"/>
    </row>
    <row r="621" spans="2:4">
      <c r="B621" s="104"/>
      <c r="C621" s="105"/>
      <c r="D621" s="105"/>
    </row>
    <row r="622" spans="2:4">
      <c r="B622" s="104"/>
      <c r="C622" s="105"/>
      <c r="D622" s="105"/>
    </row>
    <row r="623" spans="2:4">
      <c r="B623" s="104"/>
      <c r="C623" s="105"/>
      <c r="D623" s="105"/>
    </row>
    <row r="624" spans="2:4">
      <c r="B624" s="104"/>
      <c r="C624" s="105"/>
      <c r="D624" s="105"/>
    </row>
    <row r="625" spans="2:4">
      <c r="B625" s="104"/>
      <c r="C625" s="105"/>
      <c r="D625" s="105"/>
    </row>
    <row r="626" spans="2:4">
      <c r="B626" s="104"/>
      <c r="C626" s="105"/>
      <c r="D626" s="105"/>
    </row>
    <row r="627" spans="2:4">
      <c r="B627" s="104"/>
      <c r="C627" s="105"/>
      <c r="D627" s="105"/>
    </row>
    <row r="628" spans="2:4">
      <c r="B628" s="104"/>
      <c r="C628" s="105"/>
      <c r="D628" s="105"/>
    </row>
    <row r="629" spans="2:4">
      <c r="B629" s="104"/>
      <c r="C629" s="105"/>
      <c r="D629" s="105"/>
    </row>
    <row r="630" spans="2:4">
      <c r="B630" s="104"/>
      <c r="C630" s="105"/>
      <c r="D630" s="105"/>
    </row>
    <row r="631" spans="2:4">
      <c r="B631" s="104"/>
      <c r="C631" s="105"/>
      <c r="D631" s="105"/>
    </row>
    <row r="632" spans="2:4">
      <c r="B632" s="104"/>
      <c r="C632" s="105"/>
      <c r="D632" s="105"/>
    </row>
    <row r="633" spans="2:4">
      <c r="B633" s="104"/>
      <c r="C633" s="105"/>
      <c r="D633" s="105"/>
    </row>
    <row r="634" spans="2:4">
      <c r="B634" s="104"/>
      <c r="C634" s="105"/>
      <c r="D634" s="105"/>
    </row>
    <row r="635" spans="2:4">
      <c r="B635" s="104"/>
      <c r="C635" s="105"/>
      <c r="D635" s="105"/>
    </row>
    <row r="636" spans="2:4">
      <c r="B636" s="104"/>
      <c r="C636" s="105"/>
      <c r="D636" s="105"/>
    </row>
    <row r="637" spans="2:4">
      <c r="B637" s="104"/>
      <c r="C637" s="105"/>
      <c r="D637" s="105"/>
    </row>
    <row r="638" spans="2:4">
      <c r="B638" s="104"/>
      <c r="C638" s="105"/>
      <c r="D638" s="105"/>
    </row>
    <row r="639" spans="2:4">
      <c r="B639" s="104"/>
      <c r="C639" s="105"/>
      <c r="D639" s="105"/>
    </row>
    <row r="640" spans="2:4">
      <c r="B640" s="104"/>
      <c r="C640" s="105"/>
      <c r="D640" s="105"/>
    </row>
    <row r="641" spans="2:4">
      <c r="B641" s="104"/>
      <c r="C641" s="105"/>
      <c r="D641" s="105"/>
    </row>
    <row r="642" spans="2:4">
      <c r="B642" s="104"/>
      <c r="C642" s="105"/>
      <c r="D642" s="105"/>
    </row>
    <row r="643" spans="2:4">
      <c r="B643" s="104"/>
      <c r="C643" s="105"/>
      <c r="D643" s="105"/>
    </row>
    <row r="644" spans="2:4">
      <c r="B644" s="104"/>
      <c r="C644" s="105"/>
      <c r="D644" s="105"/>
    </row>
    <row r="645" spans="2:4">
      <c r="B645" s="104"/>
      <c r="C645" s="105"/>
      <c r="D645" s="105"/>
    </row>
    <row r="646" spans="2:4">
      <c r="B646" s="104"/>
      <c r="C646" s="105"/>
      <c r="D646" s="105"/>
    </row>
    <row r="647" spans="2:4">
      <c r="B647" s="104"/>
      <c r="C647" s="105"/>
      <c r="D647" s="105"/>
    </row>
    <row r="648" spans="2:4">
      <c r="B648" s="104"/>
      <c r="C648" s="105"/>
      <c r="D648" s="105"/>
    </row>
    <row r="649" spans="2:4">
      <c r="B649" s="104"/>
      <c r="C649" s="105"/>
      <c r="D649" s="105"/>
    </row>
    <row r="650" spans="2:4">
      <c r="B650" s="104"/>
      <c r="C650" s="105"/>
      <c r="D650" s="105"/>
    </row>
    <row r="651" spans="2:4">
      <c r="B651" s="104"/>
      <c r="C651" s="105"/>
      <c r="D651" s="105"/>
    </row>
    <row r="652" spans="2:4">
      <c r="B652" s="104"/>
      <c r="C652" s="105"/>
      <c r="D652" s="105"/>
    </row>
    <row r="653" spans="2:4">
      <c r="B653" s="104"/>
      <c r="C653" s="105"/>
      <c r="D653" s="105"/>
    </row>
    <row r="654" spans="2:4">
      <c r="B654" s="104"/>
      <c r="C654" s="105"/>
      <c r="D654" s="105"/>
    </row>
    <row r="655" spans="2:4">
      <c r="B655" s="104"/>
      <c r="C655" s="105"/>
      <c r="D655" s="105"/>
    </row>
    <row r="656" spans="2:4">
      <c r="B656" s="104"/>
      <c r="C656" s="105"/>
      <c r="D656" s="105"/>
    </row>
    <row r="657" spans="2:4">
      <c r="B657" s="104"/>
      <c r="C657" s="105"/>
      <c r="D657" s="105"/>
    </row>
    <row r="658" spans="2:4">
      <c r="B658" s="104"/>
      <c r="C658" s="105"/>
      <c r="D658" s="105"/>
    </row>
    <row r="659" spans="2:4">
      <c r="B659" s="104"/>
      <c r="C659" s="105"/>
      <c r="D659" s="105"/>
    </row>
    <row r="660" spans="2:4">
      <c r="B660" s="104"/>
      <c r="C660" s="105"/>
      <c r="D660" s="105"/>
    </row>
    <row r="661" spans="2:4">
      <c r="B661" s="104"/>
      <c r="C661" s="105"/>
      <c r="D661" s="105"/>
    </row>
    <row r="662" spans="2:4">
      <c r="B662" s="104"/>
      <c r="C662" s="105"/>
      <c r="D662" s="105"/>
    </row>
    <row r="663" spans="2:4">
      <c r="B663" s="104"/>
      <c r="C663" s="105"/>
      <c r="D663" s="105"/>
    </row>
    <row r="664" spans="2:4">
      <c r="B664" s="104"/>
      <c r="C664" s="105"/>
      <c r="D664" s="105"/>
    </row>
    <row r="665" spans="2:4">
      <c r="B665" s="104"/>
      <c r="C665" s="105"/>
      <c r="D665" s="105"/>
    </row>
    <row r="666" spans="2:4">
      <c r="B666" s="104"/>
      <c r="C666" s="105"/>
      <c r="D666" s="105"/>
    </row>
    <row r="667" spans="2:4">
      <c r="B667" s="104"/>
      <c r="C667" s="105"/>
      <c r="D667" s="105"/>
    </row>
    <row r="668" spans="2:4">
      <c r="B668" s="104"/>
      <c r="C668" s="105"/>
      <c r="D668" s="105"/>
    </row>
    <row r="669" spans="2:4">
      <c r="B669" s="104"/>
      <c r="C669" s="105"/>
      <c r="D669" s="105"/>
    </row>
    <row r="670" spans="2:4">
      <c r="B670" s="104"/>
      <c r="C670" s="105"/>
      <c r="D670" s="105"/>
    </row>
    <row r="671" spans="2:4">
      <c r="B671" s="104"/>
      <c r="C671" s="105"/>
      <c r="D671" s="105"/>
    </row>
    <row r="672" spans="2:4">
      <c r="B672" s="104"/>
      <c r="C672" s="105"/>
      <c r="D672" s="105"/>
    </row>
    <row r="673" spans="2:4">
      <c r="B673" s="104"/>
      <c r="C673" s="105"/>
      <c r="D673" s="105"/>
    </row>
    <row r="674" spans="2:4">
      <c r="B674" s="104"/>
      <c r="C674" s="105"/>
      <c r="D674" s="105"/>
    </row>
    <row r="675" spans="2:4">
      <c r="B675" s="104"/>
      <c r="C675" s="105"/>
      <c r="D675" s="105"/>
    </row>
    <row r="676" spans="2:4">
      <c r="B676" s="104"/>
      <c r="C676" s="105"/>
      <c r="D676" s="105"/>
    </row>
    <row r="677" spans="2:4">
      <c r="B677" s="104"/>
      <c r="C677" s="105"/>
      <c r="D677" s="105"/>
    </row>
    <row r="678" spans="2:4">
      <c r="B678" s="104"/>
      <c r="C678" s="105"/>
      <c r="D678" s="105"/>
    </row>
    <row r="679" spans="2:4">
      <c r="B679" s="104"/>
      <c r="C679" s="105"/>
      <c r="D679" s="105"/>
    </row>
    <row r="680" spans="2:4">
      <c r="B680" s="104"/>
      <c r="C680" s="105"/>
      <c r="D680" s="105"/>
    </row>
    <row r="681" spans="2:4">
      <c r="B681" s="104"/>
      <c r="C681" s="105"/>
      <c r="D681" s="105"/>
    </row>
    <row r="682" spans="2:4">
      <c r="B682" s="104"/>
      <c r="C682" s="105"/>
      <c r="D682" s="105"/>
    </row>
    <row r="683" spans="2:4">
      <c r="B683" s="104"/>
      <c r="C683" s="105"/>
      <c r="D683" s="105"/>
    </row>
    <row r="684" spans="2:4">
      <c r="B684" s="104"/>
      <c r="C684" s="105"/>
      <c r="D684" s="105"/>
    </row>
    <row r="685" spans="2:4">
      <c r="B685" s="104"/>
      <c r="C685" s="105"/>
      <c r="D685" s="105"/>
    </row>
    <row r="686" spans="2:4">
      <c r="B686" s="104"/>
      <c r="C686" s="105"/>
      <c r="D686" s="105"/>
    </row>
    <row r="687" spans="2:4">
      <c r="B687" s="104"/>
      <c r="C687" s="105"/>
      <c r="D687" s="105"/>
    </row>
    <row r="688" spans="2:4">
      <c r="B688" s="104"/>
      <c r="C688" s="105"/>
      <c r="D688" s="105"/>
    </row>
    <row r="689" spans="2:4">
      <c r="B689" s="104"/>
      <c r="C689" s="105"/>
      <c r="D689" s="105"/>
    </row>
    <row r="690" spans="2:4">
      <c r="B690" s="104"/>
      <c r="C690" s="105"/>
      <c r="D690" s="105"/>
    </row>
    <row r="691" spans="2:4">
      <c r="B691" s="104"/>
      <c r="C691" s="105"/>
      <c r="D691" s="105"/>
    </row>
    <row r="692" spans="2:4">
      <c r="B692" s="104"/>
      <c r="C692" s="105"/>
      <c r="D692" s="105"/>
    </row>
    <row r="693" spans="2:4">
      <c r="B693" s="104"/>
      <c r="C693" s="105"/>
      <c r="D693" s="105"/>
    </row>
    <row r="694" spans="2:4">
      <c r="B694" s="104"/>
      <c r="C694" s="105"/>
      <c r="D694" s="105"/>
    </row>
    <row r="695" spans="2:4">
      <c r="B695" s="104"/>
      <c r="C695" s="105"/>
      <c r="D695" s="105"/>
    </row>
    <row r="696" spans="2:4">
      <c r="B696" s="104"/>
      <c r="C696" s="105"/>
      <c r="D696" s="105"/>
    </row>
    <row r="697" spans="2:4">
      <c r="B697" s="104"/>
      <c r="C697" s="105"/>
      <c r="D697" s="105"/>
    </row>
    <row r="698" spans="2:4">
      <c r="B698" s="104"/>
      <c r="C698" s="105"/>
      <c r="D698" s="105"/>
    </row>
    <row r="699" spans="2:4">
      <c r="B699" s="104"/>
      <c r="C699" s="105"/>
      <c r="D699" s="105"/>
    </row>
    <row r="700" spans="2:4">
      <c r="B700" s="104"/>
      <c r="C700" s="105"/>
      <c r="D700" s="105"/>
    </row>
    <row r="701" spans="2:4">
      <c r="B701" s="104"/>
      <c r="C701" s="105"/>
      <c r="D701" s="105"/>
    </row>
    <row r="702" spans="2:4">
      <c r="B702" s="104"/>
      <c r="C702" s="105"/>
      <c r="D702" s="105"/>
    </row>
    <row r="703" spans="2:4">
      <c r="B703" s="104"/>
      <c r="C703" s="105"/>
      <c r="D703" s="105"/>
    </row>
    <row r="704" spans="2:4">
      <c r="B704" s="104"/>
      <c r="C704" s="105"/>
      <c r="D704" s="105"/>
    </row>
    <row r="705" spans="2:4">
      <c r="B705" s="104"/>
      <c r="C705" s="105"/>
      <c r="D705" s="105"/>
    </row>
    <row r="706" spans="2:4">
      <c r="B706" s="104"/>
      <c r="C706" s="105"/>
      <c r="D706" s="105"/>
    </row>
    <row r="707" spans="2:4">
      <c r="B707" s="104"/>
      <c r="C707" s="105"/>
      <c r="D707" s="105"/>
    </row>
    <row r="708" spans="2:4">
      <c r="B708" s="104"/>
      <c r="C708" s="105"/>
      <c r="D708" s="105"/>
    </row>
    <row r="709" spans="2:4">
      <c r="B709" s="104"/>
      <c r="C709" s="105"/>
      <c r="D709" s="105"/>
    </row>
    <row r="710" spans="2:4">
      <c r="B710" s="104"/>
      <c r="C710" s="105"/>
      <c r="D710" s="105"/>
    </row>
    <row r="711" spans="2:4">
      <c r="B711" s="104"/>
      <c r="C711" s="105"/>
      <c r="D711" s="105"/>
    </row>
    <row r="712" spans="2:4">
      <c r="B712" s="104"/>
      <c r="C712" s="105"/>
      <c r="D712" s="105"/>
    </row>
    <row r="713" spans="2:4">
      <c r="B713" s="104"/>
      <c r="C713" s="105"/>
      <c r="D713" s="105"/>
    </row>
    <row r="714" spans="2:4">
      <c r="B714" s="104"/>
      <c r="C714" s="105"/>
      <c r="D714" s="105"/>
    </row>
    <row r="715" spans="2:4">
      <c r="B715" s="104"/>
      <c r="C715" s="105"/>
      <c r="D715" s="105"/>
    </row>
    <row r="716" spans="2:4">
      <c r="B716" s="104"/>
      <c r="C716" s="105"/>
      <c r="D716" s="105"/>
    </row>
    <row r="717" spans="2:4">
      <c r="B717" s="104"/>
      <c r="C717" s="105"/>
      <c r="D717" s="105"/>
    </row>
    <row r="718" spans="2:4">
      <c r="B718" s="104"/>
      <c r="C718" s="105"/>
      <c r="D718" s="105"/>
    </row>
    <row r="719" spans="2:4">
      <c r="B719" s="104"/>
      <c r="C719" s="105"/>
      <c r="D719" s="105"/>
    </row>
    <row r="720" spans="2:4">
      <c r="B720" s="104"/>
      <c r="C720" s="105"/>
      <c r="D720" s="105"/>
    </row>
    <row r="721" spans="2:4">
      <c r="B721" s="104"/>
      <c r="C721" s="105"/>
      <c r="D721" s="105"/>
    </row>
    <row r="722" spans="2:4">
      <c r="B722" s="104"/>
      <c r="C722" s="105"/>
      <c r="D722" s="105"/>
    </row>
    <row r="723" spans="2:4">
      <c r="B723" s="104"/>
      <c r="C723" s="105"/>
      <c r="D723" s="105"/>
    </row>
    <row r="724" spans="2:4">
      <c r="B724" s="104"/>
      <c r="C724" s="105"/>
      <c r="D724" s="105"/>
    </row>
    <row r="725" spans="2:4">
      <c r="B725" s="104"/>
      <c r="C725" s="105"/>
      <c r="D725" s="105"/>
    </row>
    <row r="726" spans="2:4">
      <c r="B726" s="104"/>
      <c r="C726" s="105"/>
      <c r="D726" s="105"/>
    </row>
    <row r="727" spans="2:4">
      <c r="B727" s="104"/>
      <c r="C727" s="105"/>
      <c r="D727" s="105"/>
    </row>
    <row r="728" spans="2:4">
      <c r="B728" s="104"/>
      <c r="C728" s="105"/>
      <c r="D728" s="105"/>
    </row>
    <row r="729" spans="2:4">
      <c r="B729" s="104"/>
      <c r="C729" s="105"/>
      <c r="D729" s="105"/>
    </row>
    <row r="730" spans="2:4">
      <c r="B730" s="104"/>
      <c r="C730" s="105"/>
      <c r="D730" s="105"/>
    </row>
    <row r="731" spans="2:4">
      <c r="B731" s="104"/>
      <c r="C731" s="105"/>
      <c r="D731" s="105"/>
    </row>
    <row r="732" spans="2:4">
      <c r="B732" s="104"/>
      <c r="C732" s="105"/>
      <c r="D732" s="105"/>
    </row>
    <row r="733" spans="2:4">
      <c r="B733" s="104"/>
      <c r="C733" s="105"/>
      <c r="D733" s="105"/>
    </row>
    <row r="734" spans="2:4">
      <c r="B734" s="104"/>
      <c r="C734" s="105"/>
      <c r="D734" s="105"/>
    </row>
    <row r="735" spans="2:4">
      <c r="B735" s="104"/>
      <c r="C735" s="105"/>
      <c r="D735" s="105"/>
    </row>
    <row r="736" spans="2:4">
      <c r="B736" s="104"/>
      <c r="C736" s="105"/>
      <c r="D736" s="105"/>
    </row>
    <row r="737" spans="2:4">
      <c r="B737" s="104"/>
      <c r="C737" s="105"/>
      <c r="D737" s="105"/>
    </row>
    <row r="738" spans="2:4">
      <c r="B738" s="104"/>
      <c r="C738" s="105"/>
      <c r="D738" s="105"/>
    </row>
    <row r="739" spans="2:4">
      <c r="B739" s="104"/>
      <c r="C739" s="105"/>
      <c r="D739" s="105"/>
    </row>
    <row r="740" spans="2:4">
      <c r="B740" s="104"/>
      <c r="C740" s="105"/>
      <c r="D740" s="105"/>
    </row>
    <row r="741" spans="2:4">
      <c r="B741" s="104"/>
      <c r="C741" s="105"/>
      <c r="D741" s="105"/>
    </row>
    <row r="742" spans="2:4">
      <c r="B742" s="104"/>
      <c r="C742" s="105"/>
      <c r="D742" s="105"/>
    </row>
    <row r="743" spans="2:4">
      <c r="B743" s="104"/>
      <c r="C743" s="105"/>
      <c r="D743" s="105"/>
    </row>
    <row r="744" spans="2:4">
      <c r="B744" s="104"/>
      <c r="C744" s="105"/>
      <c r="D744" s="105"/>
    </row>
    <row r="745" spans="2:4">
      <c r="B745" s="104"/>
      <c r="C745" s="105"/>
      <c r="D745" s="105"/>
    </row>
    <row r="746" spans="2:4">
      <c r="B746" s="104"/>
      <c r="C746" s="105"/>
      <c r="D746" s="105"/>
    </row>
    <row r="747" spans="2:4">
      <c r="B747" s="104"/>
      <c r="C747" s="105"/>
      <c r="D747" s="105"/>
    </row>
    <row r="748" spans="2:4">
      <c r="B748" s="104"/>
      <c r="C748" s="105"/>
      <c r="D748" s="105"/>
    </row>
    <row r="749" spans="2:4">
      <c r="B749" s="104"/>
      <c r="C749" s="105"/>
      <c r="D749" s="105"/>
    </row>
    <row r="750" spans="2:4">
      <c r="B750" s="104"/>
      <c r="C750" s="105"/>
      <c r="D750" s="105"/>
    </row>
    <row r="751" spans="2:4">
      <c r="B751" s="104"/>
      <c r="C751" s="105"/>
      <c r="D751" s="105"/>
    </row>
    <row r="752" spans="2:4">
      <c r="B752" s="104"/>
      <c r="C752" s="105"/>
      <c r="D752" s="105"/>
    </row>
    <row r="753" spans="2:4">
      <c r="B753" s="104"/>
      <c r="C753" s="105"/>
      <c r="D753" s="105"/>
    </row>
    <row r="754" spans="2:4">
      <c r="B754" s="104"/>
      <c r="C754" s="105"/>
      <c r="D754" s="105"/>
    </row>
    <row r="755" spans="2:4">
      <c r="B755" s="104"/>
      <c r="C755" s="105"/>
      <c r="D755" s="105"/>
    </row>
    <row r="756" spans="2:4">
      <c r="B756" s="104"/>
      <c r="C756" s="105"/>
      <c r="D756" s="105"/>
    </row>
    <row r="757" spans="2:4">
      <c r="B757" s="104"/>
      <c r="C757" s="105"/>
      <c r="D757" s="105"/>
    </row>
    <row r="758" spans="2:4">
      <c r="B758" s="104"/>
      <c r="C758" s="105"/>
      <c r="D758" s="105"/>
    </row>
    <row r="759" spans="2:4">
      <c r="B759" s="104"/>
      <c r="C759" s="105"/>
      <c r="D759" s="105"/>
    </row>
    <row r="760" spans="2:4">
      <c r="B760" s="104"/>
      <c r="C760" s="105"/>
      <c r="D760" s="105"/>
    </row>
    <row r="761" spans="2:4">
      <c r="B761" s="104"/>
      <c r="C761" s="105"/>
      <c r="D761" s="105"/>
    </row>
    <row r="762" spans="2:4">
      <c r="B762" s="104"/>
      <c r="C762" s="105"/>
      <c r="D762" s="105"/>
    </row>
    <row r="763" spans="2:4">
      <c r="B763" s="104"/>
      <c r="C763" s="105"/>
      <c r="D763" s="105"/>
    </row>
    <row r="764" spans="2:4">
      <c r="B764" s="104"/>
      <c r="C764" s="105"/>
      <c r="D764" s="105"/>
    </row>
    <row r="765" spans="2:4">
      <c r="B765" s="104"/>
      <c r="C765" s="105"/>
      <c r="D765" s="105"/>
    </row>
    <row r="766" spans="2:4">
      <c r="B766" s="104"/>
      <c r="C766" s="105"/>
      <c r="D766" s="105"/>
    </row>
    <row r="767" spans="2:4">
      <c r="B767" s="104"/>
      <c r="C767" s="105"/>
      <c r="D767" s="105"/>
    </row>
    <row r="768" spans="2:4">
      <c r="B768" s="104"/>
      <c r="C768" s="105"/>
      <c r="D768" s="105"/>
    </row>
    <row r="769" spans="2:4">
      <c r="B769" s="104"/>
      <c r="C769" s="105"/>
      <c r="D769" s="105"/>
    </row>
    <row r="770" spans="2:4">
      <c r="B770" s="104"/>
      <c r="C770" s="105"/>
      <c r="D770" s="105"/>
    </row>
    <row r="771" spans="2:4">
      <c r="B771" s="104"/>
      <c r="C771" s="105"/>
      <c r="D771" s="105"/>
    </row>
    <row r="772" spans="2:4">
      <c r="B772" s="104"/>
      <c r="C772" s="105"/>
      <c r="D772" s="105"/>
    </row>
    <row r="773" spans="2:4">
      <c r="B773" s="104"/>
      <c r="C773" s="105"/>
      <c r="D773" s="105"/>
    </row>
    <row r="774" spans="2:4">
      <c r="B774" s="104"/>
      <c r="C774" s="105"/>
      <c r="D774" s="105"/>
    </row>
    <row r="775" spans="2:4">
      <c r="B775" s="104"/>
      <c r="C775" s="105"/>
      <c r="D775" s="105"/>
    </row>
    <row r="776" spans="2:4">
      <c r="B776" s="104"/>
      <c r="C776" s="105"/>
      <c r="D776" s="105"/>
    </row>
    <row r="777" spans="2:4">
      <c r="B777" s="104"/>
      <c r="C777" s="105"/>
      <c r="D777" s="105"/>
    </row>
    <row r="778" spans="2:4">
      <c r="B778" s="104"/>
      <c r="C778" s="105"/>
      <c r="D778" s="105"/>
    </row>
    <row r="779" spans="2:4">
      <c r="B779" s="104"/>
      <c r="C779" s="105"/>
      <c r="D779" s="105"/>
    </row>
    <row r="780" spans="2:4">
      <c r="B780" s="104"/>
      <c r="C780" s="105"/>
      <c r="D780" s="105"/>
    </row>
    <row r="781" spans="2:4">
      <c r="B781" s="104"/>
      <c r="C781" s="105"/>
      <c r="D781" s="105"/>
    </row>
    <row r="782" spans="2:4">
      <c r="B782" s="104"/>
      <c r="C782" s="105"/>
      <c r="D782" s="105"/>
    </row>
    <row r="783" spans="2:4">
      <c r="B783" s="104"/>
      <c r="C783" s="105"/>
      <c r="D783" s="105"/>
    </row>
    <row r="784" spans="2:4">
      <c r="B784" s="104"/>
      <c r="C784" s="105"/>
      <c r="D784" s="105"/>
    </row>
    <row r="785" spans="2:4">
      <c r="B785" s="104"/>
      <c r="C785" s="105"/>
      <c r="D785" s="105"/>
    </row>
    <row r="786" spans="2:4">
      <c r="B786" s="104"/>
      <c r="C786" s="105"/>
      <c r="D786" s="105"/>
    </row>
    <row r="787" spans="2:4">
      <c r="B787" s="104"/>
      <c r="C787" s="105"/>
      <c r="D787" s="105"/>
    </row>
    <row r="788" spans="2:4">
      <c r="B788" s="104"/>
      <c r="C788" s="105"/>
      <c r="D788" s="105"/>
    </row>
    <row r="789" spans="2:4">
      <c r="B789" s="104"/>
      <c r="C789" s="105"/>
      <c r="D789" s="105"/>
    </row>
    <row r="790" spans="2:4">
      <c r="B790" s="104"/>
      <c r="C790" s="105"/>
      <c r="D790" s="105"/>
    </row>
    <row r="791" spans="2:4">
      <c r="B791" s="104"/>
      <c r="C791" s="105"/>
      <c r="D791" s="105"/>
    </row>
    <row r="792" spans="2:4">
      <c r="B792" s="104"/>
      <c r="C792" s="105"/>
      <c r="D792" s="105"/>
    </row>
    <row r="793" spans="2:4">
      <c r="B793" s="104"/>
      <c r="C793" s="105"/>
      <c r="D793" s="105"/>
    </row>
    <row r="794" spans="2:4">
      <c r="B794" s="104"/>
      <c r="C794" s="105"/>
      <c r="D794" s="105"/>
    </row>
    <row r="795" spans="2:4">
      <c r="B795" s="104"/>
      <c r="C795" s="105"/>
      <c r="D795" s="105"/>
    </row>
    <row r="796" spans="2:4">
      <c r="B796" s="104"/>
      <c r="C796" s="105"/>
      <c r="D796" s="105"/>
    </row>
    <row r="797" spans="2:4">
      <c r="B797" s="104"/>
      <c r="C797" s="105"/>
      <c r="D797" s="105"/>
    </row>
    <row r="798" spans="2:4">
      <c r="B798" s="104"/>
      <c r="C798" s="105"/>
      <c r="D798" s="105"/>
    </row>
    <row r="799" spans="2:4">
      <c r="B799" s="104"/>
      <c r="C799" s="105"/>
      <c r="D799" s="105"/>
    </row>
    <row r="800" spans="2:4">
      <c r="B800" s="104"/>
      <c r="C800" s="105"/>
      <c r="D800" s="105"/>
    </row>
    <row r="801" spans="2:4">
      <c r="B801" s="104"/>
      <c r="C801" s="105"/>
      <c r="D801" s="105"/>
    </row>
    <row r="802" spans="2:4">
      <c r="B802" s="104"/>
      <c r="C802" s="105"/>
      <c r="D802" s="105"/>
    </row>
    <row r="803" spans="2:4">
      <c r="B803" s="104"/>
      <c r="C803" s="105"/>
      <c r="D803" s="105"/>
    </row>
    <row r="804" spans="2:4">
      <c r="B804" s="104"/>
      <c r="C804" s="105"/>
      <c r="D804" s="105"/>
    </row>
    <row r="805" spans="2:4">
      <c r="B805" s="104"/>
      <c r="C805" s="105"/>
      <c r="D805" s="105"/>
    </row>
    <row r="806" spans="2:4">
      <c r="B806" s="104"/>
      <c r="C806" s="105"/>
      <c r="D806" s="105"/>
    </row>
    <row r="807" spans="2:4">
      <c r="B807" s="104"/>
      <c r="C807" s="105"/>
      <c r="D807" s="105"/>
    </row>
    <row r="808" spans="2:4">
      <c r="B808" s="104"/>
      <c r="C808" s="105"/>
      <c r="D808" s="105"/>
    </row>
    <row r="809" spans="2:4">
      <c r="B809" s="104"/>
      <c r="C809" s="105"/>
      <c r="D809" s="105"/>
    </row>
    <row r="810" spans="2:4">
      <c r="B810" s="104"/>
      <c r="C810" s="105"/>
      <c r="D810" s="105"/>
    </row>
    <row r="811" spans="2:4">
      <c r="B811" s="104"/>
      <c r="C811" s="105"/>
      <c r="D811" s="105"/>
    </row>
    <row r="812" spans="2:4">
      <c r="B812" s="104"/>
      <c r="C812" s="105"/>
      <c r="D812" s="105"/>
    </row>
    <row r="813" spans="2:4">
      <c r="B813" s="104"/>
      <c r="C813" s="105"/>
      <c r="D813" s="105"/>
    </row>
    <row r="814" spans="2:4">
      <c r="B814" s="104"/>
      <c r="C814" s="105"/>
      <c r="D814" s="105"/>
    </row>
    <row r="815" spans="2:4">
      <c r="B815" s="104"/>
      <c r="C815" s="105"/>
      <c r="D815" s="105"/>
    </row>
    <row r="816" spans="2:4">
      <c r="B816" s="104"/>
      <c r="C816" s="105"/>
      <c r="D816" s="105"/>
    </row>
    <row r="817" spans="2:4">
      <c r="B817" s="104"/>
      <c r="C817" s="105"/>
      <c r="D817" s="105"/>
    </row>
    <row r="818" spans="2:4">
      <c r="B818" s="104"/>
      <c r="C818" s="105"/>
      <c r="D818" s="105"/>
    </row>
    <row r="819" spans="2:4">
      <c r="B819" s="104"/>
      <c r="C819" s="105"/>
      <c r="D819" s="105"/>
    </row>
    <row r="820" spans="2:4">
      <c r="B820" s="104"/>
      <c r="C820" s="105"/>
      <c r="D820" s="105"/>
    </row>
    <row r="821" spans="2:4">
      <c r="B821" s="104"/>
      <c r="C821" s="105"/>
      <c r="D821" s="105"/>
    </row>
    <row r="822" spans="2:4">
      <c r="B822" s="104"/>
      <c r="C822" s="105"/>
      <c r="D822" s="105"/>
    </row>
    <row r="823" spans="2:4">
      <c r="B823" s="104"/>
      <c r="C823" s="105"/>
      <c r="D823" s="105"/>
    </row>
    <row r="824" spans="2:4">
      <c r="B824" s="104"/>
      <c r="C824" s="105"/>
      <c r="D824" s="105"/>
    </row>
    <row r="825" spans="2:4">
      <c r="B825" s="104"/>
      <c r="C825" s="105"/>
      <c r="D825" s="105"/>
    </row>
    <row r="826" spans="2:4">
      <c r="B826" s="104"/>
      <c r="C826" s="105"/>
      <c r="D826" s="105"/>
    </row>
    <row r="827" spans="2:4">
      <c r="B827" s="104"/>
      <c r="C827" s="105"/>
      <c r="D827" s="105"/>
    </row>
    <row r="828" spans="2:4">
      <c r="B828" s="104"/>
      <c r="C828" s="105"/>
      <c r="D828" s="105"/>
    </row>
    <row r="829" spans="2:4">
      <c r="B829" s="104"/>
      <c r="C829" s="105"/>
      <c r="D829" s="105"/>
    </row>
    <row r="830" spans="2:4">
      <c r="B830" s="104"/>
      <c r="C830" s="105"/>
      <c r="D830" s="105"/>
    </row>
    <row r="831" spans="2:4">
      <c r="B831" s="104"/>
      <c r="C831" s="105"/>
      <c r="D831" s="105"/>
    </row>
    <row r="832" spans="2:4">
      <c r="B832" s="104"/>
      <c r="C832" s="105"/>
      <c r="D832" s="105"/>
    </row>
    <row r="833" spans="2:4">
      <c r="B833" s="104"/>
      <c r="C833" s="105"/>
      <c r="D833" s="105"/>
    </row>
    <row r="834" spans="2:4">
      <c r="B834" s="104"/>
      <c r="C834" s="105"/>
      <c r="D834" s="105"/>
    </row>
    <row r="835" spans="2:4">
      <c r="B835" s="104"/>
      <c r="C835" s="105"/>
      <c r="D835" s="105"/>
    </row>
    <row r="836" spans="2:4">
      <c r="B836" s="104"/>
      <c r="C836" s="105"/>
      <c r="D836" s="105"/>
    </row>
    <row r="837" spans="2:4">
      <c r="B837" s="104"/>
      <c r="C837" s="105"/>
      <c r="D837" s="105"/>
    </row>
    <row r="838" spans="2:4">
      <c r="B838" s="104"/>
      <c r="C838" s="105"/>
      <c r="D838" s="105"/>
    </row>
    <row r="839" spans="2:4">
      <c r="B839" s="104"/>
      <c r="C839" s="105"/>
      <c r="D839" s="105"/>
    </row>
    <row r="840" spans="2:4">
      <c r="B840" s="104"/>
      <c r="C840" s="105"/>
      <c r="D840" s="105"/>
    </row>
    <row r="841" spans="2:4">
      <c r="B841" s="104"/>
      <c r="C841" s="105"/>
      <c r="D841" s="105"/>
    </row>
    <row r="842" spans="2:4">
      <c r="B842" s="104"/>
      <c r="C842" s="105"/>
      <c r="D842" s="105"/>
    </row>
    <row r="843" spans="2:4">
      <c r="B843" s="104"/>
      <c r="C843" s="105"/>
      <c r="D843" s="105"/>
    </row>
    <row r="844" spans="2:4">
      <c r="B844" s="104"/>
      <c r="C844" s="105"/>
      <c r="D844" s="105"/>
    </row>
    <row r="845" spans="2:4">
      <c r="B845" s="104"/>
      <c r="C845" s="105"/>
      <c r="D845" s="105"/>
    </row>
    <row r="846" spans="2:4">
      <c r="B846" s="104"/>
      <c r="C846" s="105"/>
      <c r="D846" s="105"/>
    </row>
    <row r="847" spans="2:4">
      <c r="B847" s="104"/>
      <c r="C847" s="105"/>
      <c r="D847" s="105"/>
    </row>
    <row r="848" spans="2:4">
      <c r="B848" s="104"/>
      <c r="C848" s="105"/>
      <c r="D848" s="105"/>
    </row>
    <row r="849" spans="2:4">
      <c r="B849" s="104"/>
      <c r="C849" s="105"/>
      <c r="D849" s="105"/>
    </row>
    <row r="850" spans="2:4">
      <c r="B850" s="104"/>
      <c r="C850" s="105"/>
      <c r="D850" s="105"/>
    </row>
    <row r="851" spans="2:4">
      <c r="B851" s="104"/>
      <c r="C851" s="105"/>
      <c r="D851" s="105"/>
    </row>
    <row r="852" spans="2:4">
      <c r="B852" s="104"/>
      <c r="C852" s="105"/>
      <c r="D852" s="105"/>
    </row>
    <row r="853" spans="2:4">
      <c r="B853" s="104"/>
      <c r="C853" s="105"/>
      <c r="D853" s="105"/>
    </row>
    <row r="854" spans="2:4">
      <c r="B854" s="104"/>
      <c r="C854" s="105"/>
      <c r="D854" s="105"/>
    </row>
    <row r="855" spans="2:4">
      <c r="B855" s="104"/>
      <c r="C855" s="105"/>
      <c r="D855" s="105"/>
    </row>
    <row r="856" spans="2:4">
      <c r="B856" s="104"/>
      <c r="C856" s="105"/>
      <c r="D856" s="105"/>
    </row>
    <row r="857" spans="2:4">
      <c r="B857" s="104"/>
      <c r="C857" s="105"/>
      <c r="D857" s="105"/>
    </row>
    <row r="858" spans="2:4">
      <c r="B858" s="104"/>
      <c r="C858" s="105"/>
      <c r="D858" s="105"/>
    </row>
    <row r="859" spans="2:4">
      <c r="B859" s="104"/>
      <c r="C859" s="105"/>
      <c r="D859" s="105"/>
    </row>
    <row r="860" spans="2:4">
      <c r="B860" s="104"/>
      <c r="C860" s="105"/>
      <c r="D860" s="105"/>
    </row>
    <row r="861" spans="2:4">
      <c r="B861" s="104"/>
      <c r="C861" s="105"/>
      <c r="D861" s="105"/>
    </row>
    <row r="862" spans="2:4">
      <c r="B862" s="104"/>
      <c r="C862" s="105"/>
      <c r="D862" s="105"/>
    </row>
    <row r="863" spans="2:4">
      <c r="B863" s="104"/>
      <c r="C863" s="105"/>
      <c r="D863" s="105"/>
    </row>
    <row r="864" spans="2:4">
      <c r="B864" s="104"/>
      <c r="C864" s="105"/>
      <c r="D864" s="105"/>
    </row>
    <row r="865" spans="2:4">
      <c r="B865" s="104"/>
      <c r="C865" s="105"/>
      <c r="D865" s="105"/>
    </row>
    <row r="866" spans="2:4">
      <c r="B866" s="104"/>
      <c r="C866" s="105"/>
      <c r="D866" s="105"/>
    </row>
    <row r="867" spans="2:4">
      <c r="B867" s="104"/>
      <c r="C867" s="105"/>
      <c r="D867" s="105"/>
    </row>
    <row r="868" spans="2:4">
      <c r="B868" s="104"/>
      <c r="C868" s="105"/>
      <c r="D868" s="105"/>
    </row>
    <row r="869" spans="2:4">
      <c r="B869" s="104"/>
      <c r="C869" s="105"/>
      <c r="D869" s="105"/>
    </row>
    <row r="870" spans="2:4">
      <c r="B870" s="104"/>
      <c r="C870" s="105"/>
      <c r="D870" s="105"/>
    </row>
    <row r="871" spans="2:4">
      <c r="B871" s="104"/>
      <c r="C871" s="105"/>
      <c r="D871" s="105"/>
    </row>
    <row r="872" spans="2:4">
      <c r="B872" s="104"/>
      <c r="C872" s="105"/>
      <c r="D872" s="105"/>
    </row>
    <row r="873" spans="2:4">
      <c r="B873" s="104"/>
      <c r="C873" s="105"/>
      <c r="D873" s="105"/>
    </row>
    <row r="874" spans="2:4">
      <c r="B874" s="104"/>
      <c r="C874" s="105"/>
      <c r="D874" s="105"/>
    </row>
    <row r="875" spans="2:4">
      <c r="B875" s="104"/>
      <c r="C875" s="105"/>
      <c r="D875" s="105"/>
    </row>
    <row r="876" spans="2:4">
      <c r="B876" s="104"/>
      <c r="C876" s="105"/>
      <c r="D876" s="105"/>
    </row>
    <row r="877" spans="2:4">
      <c r="B877" s="104"/>
      <c r="C877" s="105"/>
      <c r="D877" s="105"/>
    </row>
    <row r="878" spans="2:4">
      <c r="B878" s="104"/>
      <c r="C878" s="105"/>
      <c r="D878" s="105"/>
    </row>
    <row r="879" spans="2:4">
      <c r="B879" s="104"/>
      <c r="C879" s="105"/>
      <c r="D879" s="105"/>
    </row>
    <row r="880" spans="2:4">
      <c r="B880" s="104"/>
      <c r="C880" s="105"/>
      <c r="D880" s="105"/>
    </row>
    <row r="881" spans="2:4">
      <c r="B881" s="104"/>
      <c r="C881" s="105"/>
      <c r="D881" s="105"/>
    </row>
    <row r="882" spans="2:4">
      <c r="B882" s="104"/>
      <c r="C882" s="105"/>
      <c r="D882" s="105"/>
    </row>
    <row r="883" spans="2:4">
      <c r="B883" s="104"/>
      <c r="C883" s="105"/>
      <c r="D883" s="105"/>
    </row>
    <row r="884" spans="2:4">
      <c r="B884" s="104"/>
      <c r="C884" s="105"/>
      <c r="D884" s="105"/>
    </row>
    <row r="885" spans="2:4">
      <c r="B885" s="104"/>
      <c r="C885" s="105"/>
      <c r="D885" s="105"/>
    </row>
    <row r="886" spans="2:4">
      <c r="B886" s="104"/>
      <c r="C886" s="105"/>
      <c r="D886" s="105"/>
    </row>
    <row r="887" spans="2:4">
      <c r="B887" s="104"/>
      <c r="C887" s="105"/>
      <c r="D887" s="105"/>
    </row>
    <row r="888" spans="2:4">
      <c r="B888" s="104"/>
      <c r="C888" s="105"/>
      <c r="D888" s="105"/>
    </row>
    <row r="889" spans="2:4">
      <c r="B889" s="104"/>
      <c r="C889" s="105"/>
      <c r="D889" s="105"/>
    </row>
    <row r="890" spans="2:4">
      <c r="B890" s="104"/>
      <c r="C890" s="105"/>
      <c r="D890" s="105"/>
    </row>
    <row r="891" spans="2:4">
      <c r="B891" s="104"/>
      <c r="C891" s="105"/>
      <c r="D891" s="105"/>
    </row>
    <row r="892" spans="2:4">
      <c r="B892" s="104"/>
      <c r="C892" s="105"/>
      <c r="D892" s="105"/>
    </row>
    <row r="893" spans="2:4">
      <c r="B893" s="104"/>
      <c r="C893" s="105"/>
      <c r="D893" s="105"/>
    </row>
    <row r="894" spans="2:4">
      <c r="B894" s="104"/>
      <c r="C894" s="105"/>
      <c r="D894" s="105"/>
    </row>
    <row r="895" spans="2:4">
      <c r="B895" s="104"/>
      <c r="C895" s="105"/>
      <c r="D895" s="105"/>
    </row>
    <row r="896" spans="2:4">
      <c r="B896" s="104"/>
      <c r="C896" s="105"/>
      <c r="D896" s="105"/>
    </row>
    <row r="897" spans="2:4">
      <c r="B897" s="104"/>
      <c r="C897" s="105"/>
      <c r="D897" s="105"/>
    </row>
    <row r="898" spans="2:4">
      <c r="B898" s="104"/>
      <c r="C898" s="105"/>
      <c r="D898" s="105"/>
    </row>
    <row r="899" spans="2:4">
      <c r="B899" s="104"/>
      <c r="C899" s="105"/>
      <c r="D899" s="105"/>
    </row>
    <row r="900" spans="2:4">
      <c r="B900" s="104"/>
      <c r="C900" s="105"/>
      <c r="D900" s="105"/>
    </row>
    <row r="901" spans="2:4">
      <c r="B901" s="104"/>
      <c r="C901" s="105"/>
      <c r="D901" s="105"/>
    </row>
    <row r="902" spans="2:4">
      <c r="B902" s="104"/>
      <c r="C902" s="105"/>
      <c r="D902" s="105"/>
    </row>
    <row r="903" spans="2:4">
      <c r="B903" s="104"/>
      <c r="C903" s="105"/>
      <c r="D903" s="105"/>
    </row>
    <row r="904" spans="2:4">
      <c r="B904" s="104"/>
      <c r="C904" s="105"/>
      <c r="D904" s="105"/>
    </row>
    <row r="905" spans="2:4">
      <c r="B905" s="104"/>
      <c r="C905" s="105"/>
      <c r="D905" s="105"/>
    </row>
    <row r="906" spans="2:4">
      <c r="B906" s="104"/>
      <c r="C906" s="105"/>
      <c r="D906" s="105"/>
    </row>
    <row r="907" spans="2:4">
      <c r="B907" s="104"/>
      <c r="C907" s="105"/>
      <c r="D907" s="105"/>
    </row>
    <row r="908" spans="2:4">
      <c r="B908" s="104"/>
      <c r="C908" s="105"/>
      <c r="D908" s="105"/>
    </row>
    <row r="909" spans="2:4">
      <c r="B909" s="104"/>
      <c r="C909" s="105"/>
      <c r="D909" s="105"/>
    </row>
    <row r="910" spans="2:4">
      <c r="B910" s="104"/>
      <c r="C910" s="105"/>
      <c r="D910" s="105"/>
    </row>
    <row r="911" spans="2:4">
      <c r="B911" s="104"/>
      <c r="C911" s="105"/>
      <c r="D911" s="105"/>
    </row>
    <row r="912" spans="2:4">
      <c r="B912" s="104"/>
      <c r="C912" s="105"/>
      <c r="D912" s="105"/>
    </row>
    <row r="913" spans="2:4">
      <c r="B913" s="104"/>
      <c r="C913" s="105"/>
      <c r="D913" s="105"/>
    </row>
    <row r="914" spans="2:4">
      <c r="B914" s="104"/>
      <c r="C914" s="105"/>
      <c r="D914" s="105"/>
    </row>
    <row r="915" spans="2:4">
      <c r="B915" s="104"/>
      <c r="C915" s="105"/>
      <c r="D915" s="105"/>
    </row>
    <row r="916" spans="2:4">
      <c r="B916" s="104"/>
      <c r="C916" s="105"/>
      <c r="D916" s="105"/>
    </row>
    <row r="917" spans="2:4">
      <c r="B917" s="104"/>
      <c r="C917" s="105"/>
      <c r="D917" s="105"/>
    </row>
    <row r="918" spans="2:4">
      <c r="B918" s="104"/>
      <c r="C918" s="105"/>
      <c r="D918" s="105"/>
    </row>
    <row r="919" spans="2:4">
      <c r="B919" s="104"/>
      <c r="C919" s="105"/>
      <c r="D919" s="105"/>
    </row>
    <row r="920" spans="2:4">
      <c r="B920" s="104"/>
      <c r="C920" s="105"/>
      <c r="D920" s="105"/>
    </row>
    <row r="921" spans="2:4">
      <c r="B921" s="104"/>
      <c r="C921" s="105"/>
      <c r="D921" s="105"/>
    </row>
    <row r="922" spans="2:4">
      <c r="B922" s="104"/>
      <c r="C922" s="105"/>
      <c r="D922" s="105"/>
    </row>
    <row r="923" spans="2:4">
      <c r="B923" s="104"/>
      <c r="C923" s="105"/>
      <c r="D923" s="105"/>
    </row>
    <row r="924" spans="2:4">
      <c r="B924" s="104"/>
      <c r="C924" s="105"/>
      <c r="D924" s="105"/>
    </row>
    <row r="925" spans="2:4">
      <c r="B925" s="104"/>
      <c r="C925" s="105"/>
      <c r="D925" s="105"/>
    </row>
    <row r="926" spans="2:4">
      <c r="B926" s="104"/>
      <c r="C926" s="105"/>
      <c r="D926" s="105"/>
    </row>
    <row r="927" spans="2:4">
      <c r="B927" s="104"/>
      <c r="C927" s="105"/>
      <c r="D927" s="105"/>
    </row>
    <row r="928" spans="2:4">
      <c r="B928" s="104"/>
      <c r="C928" s="105"/>
      <c r="D928" s="105"/>
    </row>
    <row r="929" spans="2:4">
      <c r="B929" s="104"/>
      <c r="C929" s="105"/>
      <c r="D929" s="105"/>
    </row>
    <row r="930" spans="2:4">
      <c r="B930" s="104"/>
      <c r="C930" s="105"/>
      <c r="D930" s="105"/>
    </row>
    <row r="931" spans="2:4">
      <c r="B931" s="104"/>
      <c r="C931" s="105"/>
      <c r="D931" s="105"/>
    </row>
    <row r="932" spans="2:4">
      <c r="B932" s="104"/>
      <c r="C932" s="105"/>
      <c r="D932" s="105"/>
    </row>
    <row r="933" spans="2:4">
      <c r="B933" s="104"/>
      <c r="C933" s="105"/>
      <c r="D933" s="105"/>
    </row>
    <row r="934" spans="2:4">
      <c r="B934" s="104"/>
      <c r="C934" s="105"/>
      <c r="D934" s="105"/>
    </row>
    <row r="935" spans="2:4">
      <c r="B935" s="104"/>
      <c r="C935" s="105"/>
      <c r="D935" s="105"/>
    </row>
    <row r="936" spans="2:4">
      <c r="B936" s="104"/>
      <c r="C936" s="105"/>
      <c r="D936" s="105"/>
    </row>
    <row r="937" spans="2:4">
      <c r="B937" s="104"/>
      <c r="C937" s="105"/>
      <c r="D937" s="105"/>
    </row>
    <row r="938" spans="2:4">
      <c r="B938" s="104"/>
      <c r="C938" s="105"/>
      <c r="D938" s="105"/>
    </row>
    <row r="939" spans="2:4">
      <c r="B939" s="104"/>
      <c r="C939" s="105"/>
      <c r="D939" s="105"/>
    </row>
    <row r="940" spans="2:4">
      <c r="B940" s="104"/>
      <c r="C940" s="105"/>
      <c r="D940" s="105"/>
    </row>
    <row r="941" spans="2:4">
      <c r="B941" s="104"/>
      <c r="C941" s="105"/>
      <c r="D941" s="105"/>
    </row>
    <row r="942" spans="2:4">
      <c r="B942" s="104"/>
      <c r="C942" s="105"/>
      <c r="D942" s="105"/>
    </row>
    <row r="943" spans="2:4">
      <c r="B943" s="104"/>
      <c r="C943" s="105"/>
      <c r="D943" s="105"/>
    </row>
    <row r="944" spans="2:4">
      <c r="B944" s="104"/>
      <c r="C944" s="105"/>
      <c r="D944" s="105"/>
    </row>
    <row r="945" spans="2:4">
      <c r="B945" s="104"/>
      <c r="C945" s="105"/>
      <c r="D945" s="105"/>
    </row>
    <row r="946" spans="2:4">
      <c r="B946" s="104"/>
      <c r="C946" s="105"/>
      <c r="D946" s="105"/>
    </row>
    <row r="947" spans="2:4">
      <c r="B947" s="104"/>
      <c r="C947" s="105"/>
      <c r="D947" s="105"/>
    </row>
    <row r="948" spans="2:4">
      <c r="B948" s="104"/>
      <c r="C948" s="105"/>
      <c r="D948" s="105"/>
    </row>
    <row r="949" spans="2:4">
      <c r="B949" s="104"/>
      <c r="C949" s="105"/>
      <c r="D949" s="105"/>
    </row>
    <row r="950" spans="2:4">
      <c r="B950" s="104"/>
      <c r="C950" s="105"/>
      <c r="D950" s="105"/>
    </row>
    <row r="951" spans="2:4">
      <c r="B951" s="104"/>
      <c r="C951" s="105"/>
      <c r="D951" s="105"/>
    </row>
    <row r="952" spans="2:4">
      <c r="B952" s="104"/>
      <c r="C952" s="105"/>
      <c r="D952" s="105"/>
    </row>
    <row r="953" spans="2:4">
      <c r="B953" s="104"/>
      <c r="C953" s="105"/>
      <c r="D953" s="105"/>
    </row>
    <row r="954" spans="2:4">
      <c r="B954" s="104"/>
      <c r="C954" s="105"/>
      <c r="D954" s="105"/>
    </row>
    <row r="955" spans="2:4">
      <c r="B955" s="104"/>
      <c r="C955" s="105"/>
      <c r="D955" s="105"/>
    </row>
    <row r="956" spans="2:4">
      <c r="B956" s="104"/>
      <c r="C956" s="105"/>
      <c r="D956" s="105"/>
    </row>
    <row r="957" spans="2:4">
      <c r="B957" s="104"/>
      <c r="C957" s="105"/>
      <c r="D957" s="105"/>
    </row>
    <row r="958" spans="2:4">
      <c r="B958" s="104"/>
      <c r="C958" s="105"/>
      <c r="D958" s="105"/>
    </row>
    <row r="959" spans="2:4">
      <c r="B959" s="104"/>
      <c r="C959" s="105"/>
      <c r="D959" s="105"/>
    </row>
    <row r="960" spans="2:4">
      <c r="B960" s="104"/>
      <c r="C960" s="105"/>
      <c r="D960" s="105"/>
    </row>
    <row r="961" spans="2:4">
      <c r="B961" s="104"/>
      <c r="C961" s="105"/>
      <c r="D961" s="105"/>
    </row>
    <row r="962" spans="2:4">
      <c r="B962" s="104"/>
      <c r="C962" s="105"/>
      <c r="D962" s="105"/>
    </row>
    <row r="963" spans="2:4">
      <c r="B963" s="104"/>
      <c r="C963" s="105"/>
      <c r="D963" s="105"/>
    </row>
    <row r="964" spans="2:4">
      <c r="B964" s="104"/>
      <c r="C964" s="105"/>
      <c r="D964" s="105"/>
    </row>
    <row r="965" spans="2:4">
      <c r="B965" s="104"/>
      <c r="C965" s="105"/>
      <c r="D965" s="105"/>
    </row>
    <row r="966" spans="2:4">
      <c r="B966" s="104"/>
      <c r="C966" s="105"/>
      <c r="D966" s="105"/>
    </row>
    <row r="967" spans="2:4">
      <c r="B967" s="104"/>
      <c r="C967" s="105"/>
      <c r="D9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125</v>
      </c>
      <c r="C1" s="67" t="s" vm="1">
        <v>200</v>
      </c>
    </row>
    <row r="2" spans="2:16">
      <c r="B2" s="46" t="s">
        <v>124</v>
      </c>
      <c r="C2" s="67" t="s">
        <v>201</v>
      </c>
    </row>
    <row r="3" spans="2:16">
      <c r="B3" s="46" t="s">
        <v>126</v>
      </c>
      <c r="C3" s="67" t="s">
        <v>202</v>
      </c>
    </row>
    <row r="4" spans="2:16">
      <c r="B4" s="46" t="s">
        <v>127</v>
      </c>
      <c r="C4" s="67">
        <v>12147</v>
      </c>
    </row>
    <row r="6" spans="2:16" ht="26.25" customHeight="1">
      <c r="B6" s="125" t="s">
        <v>162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183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185</v>
      </c>
      <c r="M8" s="31" t="s">
        <v>181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1857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9">
        <v>0</v>
      </c>
      <c r="N10" s="68"/>
      <c r="O10" s="110">
        <v>0</v>
      </c>
      <c r="P10" s="110">
        <v>0</v>
      </c>
    </row>
    <row r="11" spans="2:16" ht="20.25" customHeight="1">
      <c r="B11" s="112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2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2" t="s">
        <v>184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125</v>
      </c>
      <c r="C1" s="67" t="s" vm="1">
        <v>200</v>
      </c>
    </row>
    <row r="2" spans="2:16">
      <c r="B2" s="46" t="s">
        <v>124</v>
      </c>
      <c r="C2" s="67" t="s">
        <v>201</v>
      </c>
    </row>
    <row r="3" spans="2:16">
      <c r="B3" s="46" t="s">
        <v>126</v>
      </c>
      <c r="C3" s="67" t="s">
        <v>202</v>
      </c>
    </row>
    <row r="4" spans="2:16">
      <c r="B4" s="46" t="s">
        <v>127</v>
      </c>
      <c r="C4" s="67">
        <v>12147</v>
      </c>
    </row>
    <row r="6" spans="2:16" ht="26.25" customHeight="1">
      <c r="B6" s="125" t="s">
        <v>163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178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185</v>
      </c>
      <c r="M8" s="31" t="s">
        <v>181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1858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9">
        <v>0</v>
      </c>
      <c r="N10" s="68"/>
      <c r="O10" s="110">
        <v>0</v>
      </c>
      <c r="P10" s="110">
        <v>0</v>
      </c>
    </row>
    <row r="11" spans="2:16" ht="20.25" customHeight="1">
      <c r="B11" s="112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2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2" t="s">
        <v>184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3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3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125</v>
      </c>
      <c r="C1" s="67" t="s" vm="1">
        <v>200</v>
      </c>
    </row>
    <row r="2" spans="2:18">
      <c r="B2" s="46" t="s">
        <v>124</v>
      </c>
      <c r="C2" s="67" t="s">
        <v>201</v>
      </c>
    </row>
    <row r="3" spans="2:18">
      <c r="B3" s="46" t="s">
        <v>126</v>
      </c>
      <c r="C3" s="67" t="s">
        <v>202</v>
      </c>
    </row>
    <row r="4" spans="2:18">
      <c r="B4" s="46" t="s">
        <v>127</v>
      </c>
      <c r="C4" s="67">
        <v>12147</v>
      </c>
    </row>
    <row r="6" spans="2:18" ht="21.75" customHeight="1">
      <c r="B6" s="128" t="s">
        <v>152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8" ht="27.75" customHeight="1">
      <c r="B7" s="131" t="s">
        <v>69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18" s="3" customFormat="1" ht="66" customHeight="1">
      <c r="B8" s="21" t="s">
        <v>95</v>
      </c>
      <c r="C8" s="29" t="s">
        <v>35</v>
      </c>
      <c r="D8" s="29" t="s">
        <v>99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178</v>
      </c>
      <c r="M8" s="29" t="s">
        <v>177</v>
      </c>
      <c r="N8" s="29" t="s">
        <v>192</v>
      </c>
      <c r="O8" s="29" t="s">
        <v>46</v>
      </c>
      <c r="P8" s="29" t="s">
        <v>180</v>
      </c>
      <c r="Q8" s="29" t="s">
        <v>128</v>
      </c>
      <c r="R8" s="59" t="s">
        <v>130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185</v>
      </c>
      <c r="M9" s="31"/>
      <c r="N9" s="15" t="s">
        <v>181</v>
      </c>
      <c r="O9" s="31" t="s">
        <v>186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9" t="s">
        <v>94</v>
      </c>
    </row>
    <row r="11" spans="2:18" s="4" customFormat="1" ht="18" customHeight="1">
      <c r="B11" s="108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9">
        <v>0</v>
      </c>
      <c r="P11" s="68"/>
      <c r="Q11" s="110">
        <v>0</v>
      </c>
      <c r="R11" s="110">
        <v>0</v>
      </c>
    </row>
    <row r="12" spans="2:18" ht="22.5" customHeight="1">
      <c r="B12" s="106" t="s">
        <v>92</v>
      </c>
      <c r="C12" s="111"/>
      <c r="D12" s="11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6" t="s">
        <v>176</v>
      </c>
      <c r="C13" s="111"/>
      <c r="D13" s="111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34" t="s">
        <v>184</v>
      </c>
      <c r="C14" s="134"/>
      <c r="D14" s="134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200</v>
      </c>
    </row>
    <row r="2" spans="2:16">
      <c r="B2" s="46" t="s">
        <v>124</v>
      </c>
      <c r="C2" s="67" t="s">
        <v>201</v>
      </c>
    </row>
    <row r="3" spans="2:16">
      <c r="B3" s="46" t="s">
        <v>126</v>
      </c>
      <c r="C3" s="67" t="s">
        <v>202</v>
      </c>
    </row>
    <row r="4" spans="2:16">
      <c r="B4" s="46" t="s">
        <v>127</v>
      </c>
      <c r="C4" s="67">
        <v>12147</v>
      </c>
    </row>
    <row r="6" spans="2:16" ht="26.25" customHeight="1">
      <c r="B6" s="125" t="s">
        <v>165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178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185</v>
      </c>
      <c r="M8" s="31" t="s">
        <v>181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1859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9">
        <v>0</v>
      </c>
      <c r="N10" s="68"/>
      <c r="O10" s="110">
        <v>0</v>
      </c>
      <c r="P10" s="110">
        <v>0</v>
      </c>
    </row>
    <row r="11" spans="2:16" ht="20.25" customHeight="1">
      <c r="B11" s="112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2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2" t="s">
        <v>184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3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3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4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4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4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4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4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4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4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4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4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4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4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4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4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4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4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4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4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4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4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4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4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4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4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4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4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4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4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4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4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4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4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4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4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4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  <row r="453" spans="2:16">
      <c r="B453" s="104"/>
      <c r="C453" s="104"/>
      <c r="D453" s="104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</row>
    <row r="454" spans="2:16">
      <c r="B454" s="104"/>
      <c r="C454" s="104"/>
      <c r="D454" s="104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</row>
    <row r="455" spans="2:16">
      <c r="B455" s="104"/>
      <c r="C455" s="104"/>
      <c r="D455" s="104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</row>
    <row r="456" spans="2:16">
      <c r="B456" s="104"/>
      <c r="C456" s="104"/>
      <c r="D456" s="104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</row>
    <row r="457" spans="2:16">
      <c r="B457" s="104"/>
      <c r="C457" s="104"/>
      <c r="D457" s="104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</row>
    <row r="458" spans="2:16">
      <c r="B458" s="104"/>
      <c r="C458" s="104"/>
      <c r="D458" s="104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</row>
    <row r="459" spans="2:16">
      <c r="B459" s="104"/>
      <c r="C459" s="104"/>
      <c r="D459" s="104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</row>
    <row r="460" spans="2:16">
      <c r="B460" s="104"/>
      <c r="C460" s="104"/>
      <c r="D460" s="104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</row>
    <row r="461" spans="2:16">
      <c r="B461" s="104"/>
      <c r="C461" s="104"/>
      <c r="D461" s="104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</row>
    <row r="462" spans="2:16">
      <c r="B462" s="104"/>
      <c r="C462" s="104"/>
      <c r="D462" s="104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</row>
    <row r="463" spans="2:16">
      <c r="B463" s="104"/>
      <c r="C463" s="104"/>
      <c r="D463" s="104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125</v>
      </c>
      <c r="C1" s="67" t="s" vm="1">
        <v>200</v>
      </c>
    </row>
    <row r="2" spans="2:20">
      <c r="B2" s="46" t="s">
        <v>124</v>
      </c>
      <c r="C2" s="67" t="s">
        <v>201</v>
      </c>
    </row>
    <row r="3" spans="2:20">
      <c r="B3" s="46" t="s">
        <v>126</v>
      </c>
      <c r="C3" s="67" t="s">
        <v>202</v>
      </c>
    </row>
    <row r="4" spans="2:20">
      <c r="B4" s="46" t="s">
        <v>127</v>
      </c>
      <c r="C4" s="67">
        <v>12147</v>
      </c>
    </row>
    <row r="6" spans="2:20" ht="26.25" customHeight="1">
      <c r="B6" s="131" t="s">
        <v>152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</row>
    <row r="7" spans="2:20" ht="26.25" customHeight="1">
      <c r="B7" s="131" t="s">
        <v>70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</row>
    <row r="8" spans="2:20" s="3" customFormat="1" ht="78.75">
      <c r="B8" s="36" t="s">
        <v>95</v>
      </c>
      <c r="C8" s="12" t="s">
        <v>35</v>
      </c>
      <c r="D8" s="12" t="s">
        <v>99</v>
      </c>
      <c r="E8" s="12" t="s">
        <v>168</v>
      </c>
      <c r="F8" s="12" t="s">
        <v>97</v>
      </c>
      <c r="G8" s="12" t="s">
        <v>49</v>
      </c>
      <c r="H8" s="12" t="s">
        <v>14</v>
      </c>
      <c r="I8" s="12" t="s">
        <v>50</v>
      </c>
      <c r="J8" s="12" t="s">
        <v>84</v>
      </c>
      <c r="K8" s="12" t="s">
        <v>17</v>
      </c>
      <c r="L8" s="12" t="s">
        <v>83</v>
      </c>
      <c r="M8" s="12" t="s">
        <v>16</v>
      </c>
      <c r="N8" s="12" t="s">
        <v>18</v>
      </c>
      <c r="O8" s="12" t="s">
        <v>178</v>
      </c>
      <c r="P8" s="12" t="s">
        <v>177</v>
      </c>
      <c r="Q8" s="12" t="s">
        <v>46</v>
      </c>
      <c r="R8" s="12" t="s">
        <v>45</v>
      </c>
      <c r="S8" s="12" t="s">
        <v>128</v>
      </c>
      <c r="T8" s="37" t="s">
        <v>130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185</v>
      </c>
      <c r="P9" s="15"/>
      <c r="Q9" s="15" t="s">
        <v>181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43" t="s">
        <v>131</v>
      </c>
      <c r="T10" s="60" t="s">
        <v>169</v>
      </c>
    </row>
    <row r="11" spans="2:20" s="4" customFormat="1" ht="18" customHeight="1">
      <c r="B11" s="108" t="s">
        <v>1848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9">
        <v>0</v>
      </c>
      <c r="R11" s="68"/>
      <c r="S11" s="110">
        <v>0</v>
      </c>
      <c r="T11" s="110">
        <v>0</v>
      </c>
    </row>
    <row r="12" spans="2:20">
      <c r="B12" s="112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2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2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2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21.5703125" style="2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9" style="1" bestFit="1" customWidth="1"/>
    <col min="16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125</v>
      </c>
      <c r="C1" s="67" t="s" vm="1">
        <v>200</v>
      </c>
    </row>
    <row r="2" spans="2:21">
      <c r="B2" s="46" t="s">
        <v>124</v>
      </c>
      <c r="C2" s="67" t="s">
        <v>201</v>
      </c>
    </row>
    <row r="3" spans="2:21">
      <c r="B3" s="46" t="s">
        <v>126</v>
      </c>
      <c r="C3" s="67" t="s">
        <v>202</v>
      </c>
    </row>
    <row r="4" spans="2:21">
      <c r="B4" s="46" t="s">
        <v>127</v>
      </c>
      <c r="C4" s="67">
        <v>12147</v>
      </c>
    </row>
    <row r="6" spans="2:21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21" ht="26.25" customHeight="1">
      <c r="B7" s="125" t="s">
        <v>71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</row>
    <row r="8" spans="2:21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14</v>
      </c>
      <c r="I8" s="29" t="s">
        <v>50</v>
      </c>
      <c r="J8" s="29" t="s">
        <v>84</v>
      </c>
      <c r="K8" s="29" t="s">
        <v>17</v>
      </c>
      <c r="L8" s="29" t="s">
        <v>83</v>
      </c>
      <c r="M8" s="29" t="s">
        <v>16</v>
      </c>
      <c r="N8" s="29" t="s">
        <v>18</v>
      </c>
      <c r="O8" s="12" t="s">
        <v>178</v>
      </c>
      <c r="P8" s="29" t="s">
        <v>177</v>
      </c>
      <c r="Q8" s="29" t="s">
        <v>192</v>
      </c>
      <c r="R8" s="29" t="s">
        <v>46</v>
      </c>
      <c r="S8" s="12" t="s">
        <v>45</v>
      </c>
      <c r="T8" s="29" t="s">
        <v>128</v>
      </c>
      <c r="U8" s="13" t="s">
        <v>130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185</v>
      </c>
      <c r="P9" s="31"/>
      <c r="Q9" s="15" t="s">
        <v>181</v>
      </c>
      <c r="R9" s="31" t="s">
        <v>181</v>
      </c>
      <c r="S9" s="15" t="s">
        <v>19</v>
      </c>
      <c r="T9" s="31" t="s">
        <v>181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93</v>
      </c>
      <c r="R10" s="18" t="s">
        <v>94</v>
      </c>
      <c r="S10" s="18" t="s">
        <v>131</v>
      </c>
      <c r="T10" s="18" t="s">
        <v>169</v>
      </c>
      <c r="U10" s="19" t="s">
        <v>187</v>
      </c>
    </row>
    <row r="11" spans="2:21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69"/>
      <c r="J11" s="69"/>
      <c r="K11" s="76">
        <v>3.5798578254854281</v>
      </c>
      <c r="L11" s="69"/>
      <c r="M11" s="69"/>
      <c r="N11" s="77">
        <v>-4.6955124774643871E-2</v>
      </c>
      <c r="O11" s="76"/>
      <c r="P11" s="78"/>
      <c r="Q11" s="69"/>
      <c r="R11" s="76">
        <v>23.828006377999998</v>
      </c>
      <c r="S11" s="69"/>
      <c r="T11" s="79">
        <f>IFERROR(R11/$R$11,0)</f>
        <v>1</v>
      </c>
      <c r="U11" s="79">
        <f>R11/'סכום נכסי הקרן'!$C$42</f>
        <v>7.0510262826807535E-4</v>
      </c>
    </row>
    <row r="12" spans="2:21">
      <c r="B12" s="70" t="s">
        <v>172</v>
      </c>
      <c r="C12" s="69"/>
      <c r="D12" s="69"/>
      <c r="E12" s="69"/>
      <c r="F12" s="69"/>
      <c r="G12" s="69"/>
      <c r="H12" s="69"/>
      <c r="I12" s="69"/>
      <c r="J12" s="69"/>
      <c r="K12" s="76">
        <v>3.5798578254854281</v>
      </c>
      <c r="L12" s="69"/>
      <c r="M12" s="69"/>
      <c r="N12" s="77">
        <v>-4.6955124774643871E-2</v>
      </c>
      <c r="O12" s="76"/>
      <c r="P12" s="78"/>
      <c r="Q12" s="69"/>
      <c r="R12" s="76">
        <v>23.828006377999998</v>
      </c>
      <c r="S12" s="69"/>
      <c r="T12" s="79">
        <f t="shared" ref="T12:T17" si="0">IFERROR(R12/$R$11,0)</f>
        <v>1</v>
      </c>
      <c r="U12" s="79">
        <f>R12/'סכום נכסי הקרן'!$C$42</f>
        <v>7.0510262826807535E-4</v>
      </c>
    </row>
    <row r="13" spans="2:21">
      <c r="B13" s="71" t="s">
        <v>48</v>
      </c>
      <c r="C13" s="72"/>
      <c r="D13" s="72"/>
      <c r="E13" s="72"/>
      <c r="F13" s="72"/>
      <c r="G13" s="72"/>
      <c r="H13" s="72"/>
      <c r="I13" s="72"/>
      <c r="J13" s="72"/>
      <c r="K13" s="80">
        <v>3.0299999999497791</v>
      </c>
      <c r="L13" s="72"/>
      <c r="M13" s="72"/>
      <c r="N13" s="81">
        <v>-9.4399999998801748E-2</v>
      </c>
      <c r="O13" s="80"/>
      <c r="P13" s="82"/>
      <c r="Q13" s="72"/>
      <c r="R13" s="80">
        <v>11.349896119</v>
      </c>
      <c r="S13" s="72"/>
      <c r="T13" s="83">
        <f t="shared" si="0"/>
        <v>0.47632588051844615</v>
      </c>
      <c r="U13" s="83">
        <f>R13/'סכום נכסי הקרן'!$C$42</f>
        <v>3.3585863026566162E-4</v>
      </c>
    </row>
    <row r="14" spans="2:21">
      <c r="B14" s="73" t="s">
        <v>203</v>
      </c>
      <c r="C14" s="69" t="s">
        <v>204</v>
      </c>
      <c r="D14" s="74" t="s">
        <v>24</v>
      </c>
      <c r="E14" s="74" t="s">
        <v>205</v>
      </c>
      <c r="F14" s="69" t="s">
        <v>206</v>
      </c>
      <c r="G14" s="74" t="s">
        <v>207</v>
      </c>
      <c r="H14" s="69" t="s">
        <v>208</v>
      </c>
      <c r="I14" s="69"/>
      <c r="J14" s="69"/>
      <c r="K14" s="76">
        <v>3.0299999999497791</v>
      </c>
      <c r="L14" s="74" t="s">
        <v>111</v>
      </c>
      <c r="M14" s="77">
        <v>0</v>
      </c>
      <c r="N14" s="77">
        <v>-9.4399999998801748E-2</v>
      </c>
      <c r="O14" s="76">
        <v>2422.134</v>
      </c>
      <c r="P14" s="78">
        <v>129.624</v>
      </c>
      <c r="Q14" s="69"/>
      <c r="R14" s="76">
        <v>11.349896119</v>
      </c>
      <c r="S14" s="79">
        <v>3.8294608695652172E-6</v>
      </c>
      <c r="T14" s="79">
        <f t="shared" si="0"/>
        <v>0.47632588051844615</v>
      </c>
      <c r="U14" s="79">
        <f>R14/'סכום נכסי הקרן'!$C$42</f>
        <v>3.3585863026566162E-4</v>
      </c>
    </row>
    <row r="15" spans="2:21">
      <c r="B15" s="75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6"/>
      <c r="P15" s="78"/>
      <c r="Q15" s="69"/>
      <c r="R15" s="69"/>
      <c r="S15" s="69"/>
      <c r="T15" s="79"/>
      <c r="U15" s="69"/>
    </row>
    <row r="16" spans="2:21">
      <c r="B16" s="71" t="s">
        <v>47</v>
      </c>
      <c r="C16" s="72"/>
      <c r="D16" s="72"/>
      <c r="E16" s="72"/>
      <c r="F16" s="72"/>
      <c r="G16" s="72"/>
      <c r="H16" s="72"/>
      <c r="I16" s="72"/>
      <c r="J16" s="72"/>
      <c r="K16" s="80">
        <v>4.0800000001025793</v>
      </c>
      <c r="L16" s="72"/>
      <c r="M16" s="72"/>
      <c r="N16" s="81">
        <v>-3.8000000004648139E-3</v>
      </c>
      <c r="O16" s="80"/>
      <c r="P16" s="82"/>
      <c r="Q16" s="72"/>
      <c r="R16" s="80">
        <v>12.478110259000001</v>
      </c>
      <c r="S16" s="72"/>
      <c r="T16" s="83">
        <f t="shared" si="0"/>
        <v>0.52367411948155396</v>
      </c>
      <c r="U16" s="83">
        <f>R16/'סכום נכסי הקרן'!$C$42</f>
        <v>3.6924399800241384E-4</v>
      </c>
    </row>
    <row r="17" spans="2:21">
      <c r="B17" s="73" t="s">
        <v>209</v>
      </c>
      <c r="C17" s="69" t="s">
        <v>210</v>
      </c>
      <c r="D17" s="74" t="s">
        <v>24</v>
      </c>
      <c r="E17" s="74" t="s">
        <v>205</v>
      </c>
      <c r="F17" s="69"/>
      <c r="G17" s="74" t="s">
        <v>212</v>
      </c>
      <c r="H17" s="69" t="s">
        <v>208</v>
      </c>
      <c r="I17" s="69"/>
      <c r="J17" s="69"/>
      <c r="K17" s="76">
        <v>4.0800000001025793</v>
      </c>
      <c r="L17" s="74" t="s">
        <v>111</v>
      </c>
      <c r="M17" s="77">
        <v>2.5000000000000001E-2</v>
      </c>
      <c r="N17" s="77">
        <v>-3.8000000004648139E-3</v>
      </c>
      <c r="O17" s="76">
        <v>3074.2470000000003</v>
      </c>
      <c r="P17" s="78">
        <v>112.27983</v>
      </c>
      <c r="Q17" s="69"/>
      <c r="R17" s="76">
        <v>12.478110259000001</v>
      </c>
      <c r="S17" s="79">
        <v>7.1286886956521749E-6</v>
      </c>
      <c r="T17" s="79">
        <f t="shared" si="0"/>
        <v>0.52367411948155396</v>
      </c>
      <c r="U17" s="79">
        <f>R17/'סכום נכסי הקרן'!$C$42</f>
        <v>3.6924399800241384E-4</v>
      </c>
    </row>
    <row r="18" spans="2:21">
      <c r="B18" s="75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6"/>
      <c r="P18" s="78"/>
      <c r="Q18" s="69"/>
      <c r="R18" s="69"/>
      <c r="S18" s="69"/>
      <c r="T18" s="79"/>
      <c r="U18" s="69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106" t="s">
        <v>193</v>
      </c>
      <c r="C21" s="111"/>
      <c r="D21" s="111"/>
      <c r="E21" s="111"/>
      <c r="F21" s="111"/>
      <c r="G21" s="111"/>
      <c r="H21" s="111"/>
      <c r="I21" s="111"/>
      <c r="J21" s="111"/>
      <c r="K21" s="111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106" t="s">
        <v>92</v>
      </c>
      <c r="C22" s="111"/>
      <c r="D22" s="111"/>
      <c r="E22" s="111"/>
      <c r="F22" s="111"/>
      <c r="G22" s="111"/>
      <c r="H22" s="111"/>
      <c r="I22" s="111"/>
      <c r="J22" s="111"/>
      <c r="K22" s="111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106" t="s">
        <v>176</v>
      </c>
      <c r="C23" s="111"/>
      <c r="D23" s="111"/>
      <c r="E23" s="111"/>
      <c r="F23" s="111"/>
      <c r="G23" s="111"/>
      <c r="H23" s="111"/>
      <c r="I23" s="111"/>
      <c r="J23" s="111"/>
      <c r="K23" s="111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106" t="s">
        <v>184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134" t="s">
        <v>189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2:2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2:2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2:2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2:2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2:2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2:21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2:2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2:2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2:2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2:2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2:2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2:2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2:2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2:2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2:2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2:2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2:2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2:2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2:2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2:2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2:2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2:2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2:2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2:2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2:2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2:2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2:2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2:2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2:2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2:2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2:2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2:2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2:2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2:2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2:2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2:2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2:2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2:2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2:2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2:2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2:2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2:2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2:2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2:2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2:2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2:2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2:2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2:2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2:2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2:2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2:2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2:2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2:2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2:2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2:2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2:2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2:2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2:2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2:2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2:2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2:2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2:2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2:2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2:2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2:2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2:2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2:2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2:2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2:2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2:2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2:2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2:2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2:2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2:2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2:2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2:2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2:2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2:2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2:2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2:2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2:2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2:2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2:2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2:2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2:2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2:2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2:2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2:2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2:2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2:2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2:2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2:2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2:2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2:2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2:2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2:2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2:2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2:2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2:2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2:2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2:2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2:2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2:2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2:2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2:2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2:2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2:2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2:2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2:2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2:2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2:2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2:2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2:2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2:2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2:2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2:2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2:2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2:2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2:21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2:21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2:21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2:21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2:21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2:21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2:21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2:21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2:21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2:21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2:21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2:21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2:21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2:21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2:21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2:21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2:21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2:21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2:21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2:21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2:21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2:21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2:21"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2:21"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2:21"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2:21"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2:21"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2:21"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2:21"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2:21"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2:21">
      <c r="B595" s="104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2:21">
      <c r="B596" s="104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2:21"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2:21"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2:21"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2:21"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2:21"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2:21"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2:21"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2:21"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2:21"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2:21"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2:21"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2:21"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2:21"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2:21"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2:21"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2:21"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2:21"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2:21"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2:21"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2:21"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2:21">
      <c r="B617" s="104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2:21">
      <c r="B618" s="104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2:21"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2:21"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2:21"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2:21"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2:21"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2:21"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2:21"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2:21"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2:21"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2:21"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2:21"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2:21"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2:21"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2:21"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2:21"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2:21"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2:21"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2:21"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2:21"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2:21"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2:21">
      <c r="B639" s="104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2:21">
      <c r="B640" s="104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2:21"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2:21"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2:21"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2:21"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2:21"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2:21"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2:21"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2:21"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2:21"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2:21"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2:21"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2:21"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2:21"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2:21"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2:21"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2:21"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2:21"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2:21"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2:21"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2:21"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2:21">
      <c r="B661" s="104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2:21">
      <c r="B662" s="104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2:21"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2:21"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2:21"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2:21"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2:21"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2:21"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2:21"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2:21"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2:21"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2:21"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2:21"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2:21"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2:21"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2:21"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2:21"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2:21"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2:21"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2:21"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2:21"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2:21"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2:21"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2:21">
      <c r="B684" s="104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2:21"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2:21"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2:21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2:21"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2:21"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2:21"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2:21"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2:21"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2:21"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2:21"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2:21"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2:21"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2:21"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2:21"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2:21"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2:21"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2:21"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2:21"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2:21"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2:21"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2:21">
      <c r="B705" s="104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2:21">
      <c r="B706" s="104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2:21"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2:21"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2:21"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2:21"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2:21"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2:21"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2:21"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2:21"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2:21"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2:21"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2:21"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2:21"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2:21"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2:21"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2:21"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2:21"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2:21"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2:21"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2:21"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2:21"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2:21">
      <c r="B727" s="104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2:21">
      <c r="B728" s="104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2:21"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2:21"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2:21"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2:21"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2:21"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5:K25"/>
  </mergeCells>
  <phoneticPr fontId="3" type="noConversion"/>
  <conditionalFormatting sqref="B12:B20 B26:B117">
    <cfRule type="cellIs" dxfId="8" priority="2" operator="equal">
      <formula>"NR3"</formula>
    </cfRule>
  </conditionalFormatting>
  <conditionalFormatting sqref="B12:B20 B26:B117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3 B25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26:I35 I12:I24 I37:I828 G26:G35 G12:G24 G37:G555 L12:L828 E26:E35 E12:E24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63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140625" style="1" bestFit="1" customWidth="1"/>
    <col min="10" max="10" width="11.7109375" style="1" bestFit="1" customWidth="1"/>
    <col min="11" max="11" width="8.28515625" style="1" bestFit="1" customWidth="1"/>
    <col min="12" max="12" width="10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200</v>
      </c>
    </row>
    <row r="2" spans="2:15">
      <c r="B2" s="46" t="s">
        <v>124</v>
      </c>
      <c r="C2" s="67" t="s">
        <v>201</v>
      </c>
    </row>
    <row r="3" spans="2:15">
      <c r="B3" s="46" t="s">
        <v>126</v>
      </c>
      <c r="C3" s="67" t="s">
        <v>202</v>
      </c>
    </row>
    <row r="4" spans="2:15">
      <c r="B4" s="46" t="s">
        <v>127</v>
      </c>
      <c r="C4" s="67">
        <v>12147</v>
      </c>
    </row>
    <row r="6" spans="2:15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ht="26.25" customHeight="1">
      <c r="B7" s="125" t="s">
        <v>72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83</v>
      </c>
      <c r="I8" s="12" t="s">
        <v>178</v>
      </c>
      <c r="J8" s="12" t="s">
        <v>177</v>
      </c>
      <c r="K8" s="29" t="s">
        <v>192</v>
      </c>
      <c r="L8" s="12" t="s">
        <v>46</v>
      </c>
      <c r="M8" s="12" t="s">
        <v>45</v>
      </c>
      <c r="N8" s="12" t="s">
        <v>128</v>
      </c>
      <c r="O8" s="13" t="s">
        <v>130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185</v>
      </c>
      <c r="J9" s="15"/>
      <c r="K9" s="15" t="s">
        <v>181</v>
      </c>
      <c r="L9" s="15" t="s">
        <v>181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26</v>
      </c>
      <c r="C11" s="86"/>
      <c r="D11" s="86"/>
      <c r="E11" s="86"/>
      <c r="F11" s="86"/>
      <c r="G11" s="86"/>
      <c r="H11" s="86"/>
      <c r="I11" s="87"/>
      <c r="J11" s="88"/>
      <c r="K11" s="87">
        <v>12.645244160000003</v>
      </c>
      <c r="L11" s="87">
        <f>L12+L183</f>
        <v>4689.9866487319996</v>
      </c>
      <c r="M11" s="86"/>
      <c r="N11" s="89">
        <f>IFERROR(L11/$L$11,0)</f>
        <v>1</v>
      </c>
      <c r="O11" s="89">
        <f>L11/'סכום נכסי הקרן'!$C$42</f>
        <v>0.1387829875526784</v>
      </c>
    </row>
    <row r="12" spans="2:15">
      <c r="B12" s="85" t="s">
        <v>173</v>
      </c>
      <c r="C12" s="72"/>
      <c r="D12" s="72"/>
      <c r="E12" s="72"/>
      <c r="F12" s="72"/>
      <c r="G12" s="72"/>
      <c r="H12" s="72"/>
      <c r="I12" s="80"/>
      <c r="J12" s="82"/>
      <c r="K12" s="80">
        <v>12.484564661</v>
      </c>
      <c r="L12" s="80">
        <f>L13+L48+L111</f>
        <v>3599.454536317</v>
      </c>
      <c r="M12" s="72"/>
      <c r="N12" s="83">
        <f t="shared" ref="N12:N75" si="0">IFERROR(L12/$L$11,0)</f>
        <v>0.76747649959518771</v>
      </c>
      <c r="O12" s="83">
        <f>L12/'סכום נכסי הקרן'!$C$42</f>
        <v>0.10651268149029212</v>
      </c>
    </row>
    <row r="13" spans="2:15">
      <c r="B13" s="71" t="s">
        <v>213</v>
      </c>
      <c r="C13" s="72"/>
      <c r="D13" s="72"/>
      <c r="E13" s="72"/>
      <c r="F13" s="72"/>
      <c r="G13" s="72"/>
      <c r="H13" s="72"/>
      <c r="I13" s="80"/>
      <c r="J13" s="82"/>
      <c r="K13" s="80">
        <v>9.282051396</v>
      </c>
      <c r="L13" s="80">
        <v>2298.3187824640004</v>
      </c>
      <c r="M13" s="72"/>
      <c r="N13" s="83">
        <f t="shared" si="0"/>
        <v>0.49004804375837219</v>
      </c>
      <c r="O13" s="83">
        <f>L13/'סכום נכסי הקרן'!$C$42</f>
        <v>6.801033155713257E-2</v>
      </c>
    </row>
    <row r="14" spans="2:15">
      <c r="B14" s="73" t="s">
        <v>214</v>
      </c>
      <c r="C14" s="69" t="s">
        <v>215</v>
      </c>
      <c r="D14" s="74" t="s">
        <v>100</v>
      </c>
      <c r="E14" s="74" t="s">
        <v>216</v>
      </c>
      <c r="F14" s="69" t="s">
        <v>217</v>
      </c>
      <c r="G14" s="74" t="s">
        <v>218</v>
      </c>
      <c r="H14" s="74" t="s">
        <v>112</v>
      </c>
      <c r="I14" s="76">
        <v>2356.0876239999998</v>
      </c>
      <c r="J14" s="78">
        <v>2674</v>
      </c>
      <c r="K14" s="69"/>
      <c r="L14" s="76">
        <v>63.001783064999998</v>
      </c>
      <c r="M14" s="79">
        <v>1.0498446283279627E-5</v>
      </c>
      <c r="N14" s="79">
        <f t="shared" si="0"/>
        <v>1.3433254246477093E-2</v>
      </c>
      <c r="O14" s="79">
        <f>L14/'סכום נכסי הקרן'!$C$42</f>
        <v>1.8643071568807945E-3</v>
      </c>
    </row>
    <row r="15" spans="2:15">
      <c r="B15" s="73" t="s">
        <v>219</v>
      </c>
      <c r="C15" s="69" t="s">
        <v>220</v>
      </c>
      <c r="D15" s="74" t="s">
        <v>100</v>
      </c>
      <c r="E15" s="74" t="s">
        <v>216</v>
      </c>
      <c r="F15" s="69" t="s">
        <v>211</v>
      </c>
      <c r="G15" s="74" t="s">
        <v>212</v>
      </c>
      <c r="H15" s="74" t="s">
        <v>112</v>
      </c>
      <c r="I15" s="76">
        <v>267.78004800000002</v>
      </c>
      <c r="J15" s="78">
        <v>30480</v>
      </c>
      <c r="K15" s="69"/>
      <c r="L15" s="76">
        <v>81.619358683000002</v>
      </c>
      <c r="M15" s="79">
        <v>4.7736102295357755E-6</v>
      </c>
      <c r="N15" s="79">
        <f t="shared" si="0"/>
        <v>1.7402897875000749E-2</v>
      </c>
      <c r="O15" s="79">
        <f>L15/'סכום נכסי הקרן'!$C$42</f>
        <v>2.4152261591667626E-3</v>
      </c>
    </row>
    <row r="16" spans="2:15">
      <c r="B16" s="73" t="s">
        <v>221</v>
      </c>
      <c r="C16" s="69" t="s">
        <v>222</v>
      </c>
      <c r="D16" s="74" t="s">
        <v>100</v>
      </c>
      <c r="E16" s="74" t="s">
        <v>216</v>
      </c>
      <c r="F16" s="69" t="s">
        <v>223</v>
      </c>
      <c r="G16" s="74" t="s">
        <v>224</v>
      </c>
      <c r="H16" s="74" t="s">
        <v>112</v>
      </c>
      <c r="I16" s="76">
        <v>8261.739834</v>
      </c>
      <c r="J16" s="78">
        <v>2413</v>
      </c>
      <c r="K16" s="69"/>
      <c r="L16" s="76">
        <v>199.35578219999999</v>
      </c>
      <c r="M16" s="79">
        <v>6.4084658530797662E-6</v>
      </c>
      <c r="N16" s="79">
        <f t="shared" si="0"/>
        <v>4.2506684374868847E-2</v>
      </c>
      <c r="O16" s="79">
        <f>L16/'סכום נכסי הקרן'!$C$42</f>
        <v>5.8992046485030532E-3</v>
      </c>
    </row>
    <row r="17" spans="2:15">
      <c r="B17" s="73" t="s">
        <v>225</v>
      </c>
      <c r="C17" s="69" t="s">
        <v>226</v>
      </c>
      <c r="D17" s="74" t="s">
        <v>100</v>
      </c>
      <c r="E17" s="74" t="s">
        <v>216</v>
      </c>
      <c r="F17" s="69" t="s">
        <v>227</v>
      </c>
      <c r="G17" s="74" t="s">
        <v>228</v>
      </c>
      <c r="H17" s="74" t="s">
        <v>112</v>
      </c>
      <c r="I17" s="76">
        <v>217.85844600000001</v>
      </c>
      <c r="J17" s="78">
        <v>60900</v>
      </c>
      <c r="K17" s="69"/>
      <c r="L17" s="76">
        <v>132.67579385399998</v>
      </c>
      <c r="M17" s="79">
        <v>4.9128269400730969E-6</v>
      </c>
      <c r="N17" s="79">
        <f t="shared" si="0"/>
        <v>2.8289162377438889E-2</v>
      </c>
      <c r="O17" s="79">
        <f>L17/'סכום נכסי הקרן'!$C$42</f>
        <v>3.9260544701037996E-3</v>
      </c>
    </row>
    <row r="18" spans="2:15">
      <c r="B18" s="73" t="s">
        <v>229</v>
      </c>
      <c r="C18" s="69" t="s">
        <v>230</v>
      </c>
      <c r="D18" s="74" t="s">
        <v>100</v>
      </c>
      <c r="E18" s="74" t="s">
        <v>216</v>
      </c>
      <c r="F18" s="69" t="s">
        <v>231</v>
      </c>
      <c r="G18" s="74" t="s">
        <v>232</v>
      </c>
      <c r="H18" s="74" t="s">
        <v>112</v>
      </c>
      <c r="I18" s="76">
        <v>168.83255300000002</v>
      </c>
      <c r="J18" s="78">
        <v>2805</v>
      </c>
      <c r="K18" s="69"/>
      <c r="L18" s="76">
        <v>4.7357530989999992</v>
      </c>
      <c r="M18" s="79">
        <v>9.3940704208776488E-7</v>
      </c>
      <c r="N18" s="79">
        <f t="shared" si="0"/>
        <v>1.0097583327407496E-3</v>
      </c>
      <c r="O18" s="79">
        <f>L18/'סכום נכסי הקרן'!$C$42</f>
        <v>1.4013727812397275E-4</v>
      </c>
    </row>
    <row r="19" spans="2:15">
      <c r="B19" s="73" t="s">
        <v>233</v>
      </c>
      <c r="C19" s="69" t="s">
        <v>234</v>
      </c>
      <c r="D19" s="74" t="s">
        <v>100</v>
      </c>
      <c r="E19" s="74" t="s">
        <v>216</v>
      </c>
      <c r="F19" s="69" t="s">
        <v>235</v>
      </c>
      <c r="G19" s="74" t="s">
        <v>236</v>
      </c>
      <c r="H19" s="74" t="s">
        <v>112</v>
      </c>
      <c r="I19" s="76">
        <v>50.510188999999997</v>
      </c>
      <c r="J19" s="78">
        <v>152370</v>
      </c>
      <c r="K19" s="69"/>
      <c r="L19" s="76">
        <v>76.962374582999999</v>
      </c>
      <c r="M19" s="79">
        <v>1.3161941831261982E-5</v>
      </c>
      <c r="N19" s="79">
        <f t="shared" si="0"/>
        <v>1.6409934685807218E-2</v>
      </c>
      <c r="O19" s="79">
        <f>L19/'סכום נכסי הקרן'!$C$42</f>
        <v>2.2774197612406492E-3</v>
      </c>
    </row>
    <row r="20" spans="2:15">
      <c r="B20" s="73" t="s">
        <v>237</v>
      </c>
      <c r="C20" s="69" t="s">
        <v>238</v>
      </c>
      <c r="D20" s="74" t="s">
        <v>100</v>
      </c>
      <c r="E20" s="74" t="s">
        <v>216</v>
      </c>
      <c r="F20" s="69" t="s">
        <v>239</v>
      </c>
      <c r="G20" s="74" t="s">
        <v>232</v>
      </c>
      <c r="H20" s="74" t="s">
        <v>112</v>
      </c>
      <c r="I20" s="76">
        <v>2219.9787219999998</v>
      </c>
      <c r="J20" s="78">
        <v>1823</v>
      </c>
      <c r="K20" s="69"/>
      <c r="L20" s="76">
        <v>40.470212094000004</v>
      </c>
      <c r="M20" s="79">
        <v>4.7231849185404804E-6</v>
      </c>
      <c r="N20" s="79">
        <f t="shared" si="0"/>
        <v>8.6290676552227847E-3</v>
      </c>
      <c r="O20" s="79">
        <f>L20/'סכום נכסי הקרן'!$C$42</f>
        <v>1.1975677889860038E-3</v>
      </c>
    </row>
    <row r="21" spans="2:15">
      <c r="B21" s="73" t="s">
        <v>240</v>
      </c>
      <c r="C21" s="69" t="s">
        <v>241</v>
      </c>
      <c r="D21" s="74" t="s">
        <v>100</v>
      </c>
      <c r="E21" s="74" t="s">
        <v>216</v>
      </c>
      <c r="F21" s="69" t="s">
        <v>242</v>
      </c>
      <c r="G21" s="74" t="s">
        <v>212</v>
      </c>
      <c r="H21" s="74" t="s">
        <v>112</v>
      </c>
      <c r="I21" s="76">
        <v>1055.9318510000001</v>
      </c>
      <c r="J21" s="78">
        <v>6001</v>
      </c>
      <c r="K21" s="69"/>
      <c r="L21" s="76">
        <v>63.366470392000004</v>
      </c>
      <c r="M21" s="79">
        <v>8.9770400613599883E-6</v>
      </c>
      <c r="N21" s="79">
        <f t="shared" si="0"/>
        <v>1.3511012959734539E-2</v>
      </c>
      <c r="O21" s="79">
        <f>L21/'סכום נכסי הקרן'!$C$42</f>
        <v>1.8750987434149151E-3</v>
      </c>
    </row>
    <row r="22" spans="2:15">
      <c r="B22" s="73" t="s">
        <v>243</v>
      </c>
      <c r="C22" s="69" t="s">
        <v>244</v>
      </c>
      <c r="D22" s="74" t="s">
        <v>100</v>
      </c>
      <c r="E22" s="74" t="s">
        <v>216</v>
      </c>
      <c r="F22" s="69" t="s">
        <v>245</v>
      </c>
      <c r="G22" s="74" t="s">
        <v>107</v>
      </c>
      <c r="H22" s="74" t="s">
        <v>112</v>
      </c>
      <c r="I22" s="76">
        <v>307.54257699999999</v>
      </c>
      <c r="J22" s="78">
        <v>5940</v>
      </c>
      <c r="K22" s="69"/>
      <c r="L22" s="76">
        <v>18.268029084999998</v>
      </c>
      <c r="M22" s="79">
        <v>1.7366514685807914E-6</v>
      </c>
      <c r="N22" s="79">
        <f t="shared" si="0"/>
        <v>3.8951132387421623E-3</v>
      </c>
      <c r="O22" s="79">
        <f>L22/'סכום נכסי הקרן'!$C$42</f>
        <v>5.4057545212862637E-4</v>
      </c>
    </row>
    <row r="23" spans="2:15">
      <c r="B23" s="73" t="s">
        <v>246</v>
      </c>
      <c r="C23" s="69" t="s">
        <v>247</v>
      </c>
      <c r="D23" s="74" t="s">
        <v>100</v>
      </c>
      <c r="E23" s="74" t="s">
        <v>216</v>
      </c>
      <c r="F23" s="69" t="s">
        <v>248</v>
      </c>
      <c r="G23" s="74" t="s">
        <v>212</v>
      </c>
      <c r="H23" s="74" t="s">
        <v>112</v>
      </c>
      <c r="I23" s="76">
        <v>4642.0219239999997</v>
      </c>
      <c r="J23" s="78">
        <v>1006</v>
      </c>
      <c r="K23" s="69"/>
      <c r="L23" s="76">
        <v>46.698740553999997</v>
      </c>
      <c r="M23" s="79">
        <v>8.4737971277256518E-6</v>
      </c>
      <c r="N23" s="79">
        <f t="shared" si="0"/>
        <v>9.9571158836082446E-3</v>
      </c>
      <c r="O23" s="79">
        <f>L23/'סכום נכסי הקרן'!$C$42</f>
        <v>1.3818782897353796E-3</v>
      </c>
    </row>
    <row r="24" spans="2:15">
      <c r="B24" s="73" t="s">
        <v>249</v>
      </c>
      <c r="C24" s="69" t="s">
        <v>250</v>
      </c>
      <c r="D24" s="74" t="s">
        <v>100</v>
      </c>
      <c r="E24" s="74" t="s">
        <v>216</v>
      </c>
      <c r="F24" s="69" t="s">
        <v>251</v>
      </c>
      <c r="G24" s="74" t="s">
        <v>232</v>
      </c>
      <c r="H24" s="74" t="s">
        <v>112</v>
      </c>
      <c r="I24" s="76">
        <v>587.05759599999999</v>
      </c>
      <c r="J24" s="78">
        <v>4751</v>
      </c>
      <c r="K24" s="69"/>
      <c r="L24" s="76">
        <v>27.891106386000004</v>
      </c>
      <c r="M24" s="79">
        <v>4.725426498332418E-6</v>
      </c>
      <c r="N24" s="79">
        <f t="shared" si="0"/>
        <v>5.9469479286344525E-3</v>
      </c>
      <c r="O24" s="79">
        <f>L24/'סכום נכסי הקרן'!$C$42</f>
        <v>8.2533520035610189E-4</v>
      </c>
    </row>
    <row r="25" spans="2:15">
      <c r="B25" s="73" t="s">
        <v>252</v>
      </c>
      <c r="C25" s="69" t="s">
        <v>253</v>
      </c>
      <c r="D25" s="74" t="s">
        <v>100</v>
      </c>
      <c r="E25" s="74" t="s">
        <v>216</v>
      </c>
      <c r="F25" s="69" t="s">
        <v>254</v>
      </c>
      <c r="G25" s="74" t="s">
        <v>255</v>
      </c>
      <c r="H25" s="74" t="s">
        <v>112</v>
      </c>
      <c r="I25" s="76">
        <v>130.402602</v>
      </c>
      <c r="J25" s="78">
        <v>5400</v>
      </c>
      <c r="K25" s="76">
        <v>0.25764424400000002</v>
      </c>
      <c r="L25" s="76">
        <v>7.2993847450000002</v>
      </c>
      <c r="M25" s="79">
        <v>1.2882212966708126E-6</v>
      </c>
      <c r="N25" s="79">
        <f t="shared" si="0"/>
        <v>1.556376444477403E-3</v>
      </c>
      <c r="O25" s="79">
        <f>L25/'סכום נכסי הקרן'!$C$42</f>
        <v>2.1599857272118931E-4</v>
      </c>
    </row>
    <row r="26" spans="2:15">
      <c r="B26" s="73" t="s">
        <v>256</v>
      </c>
      <c r="C26" s="69" t="s">
        <v>257</v>
      </c>
      <c r="D26" s="74" t="s">
        <v>100</v>
      </c>
      <c r="E26" s="74" t="s">
        <v>216</v>
      </c>
      <c r="F26" s="69" t="s">
        <v>258</v>
      </c>
      <c r="G26" s="74" t="s">
        <v>135</v>
      </c>
      <c r="H26" s="74" t="s">
        <v>112</v>
      </c>
      <c r="I26" s="76">
        <v>12884.364189</v>
      </c>
      <c r="J26" s="78">
        <v>488.6</v>
      </c>
      <c r="K26" s="69"/>
      <c r="L26" s="76">
        <v>62.953003425000006</v>
      </c>
      <c r="M26" s="79">
        <v>4.6573161880108498E-6</v>
      </c>
      <c r="N26" s="79">
        <f t="shared" si="0"/>
        <v>1.3422853440749173E-2</v>
      </c>
      <c r="O26" s="79">
        <f>L26/'סכום נכסי הקרן'!$C$42</f>
        <v>1.862863701988919E-3</v>
      </c>
    </row>
    <row r="27" spans="2:15">
      <c r="B27" s="73" t="s">
        <v>259</v>
      </c>
      <c r="C27" s="69" t="s">
        <v>260</v>
      </c>
      <c r="D27" s="74" t="s">
        <v>100</v>
      </c>
      <c r="E27" s="74" t="s">
        <v>216</v>
      </c>
      <c r="F27" s="69" t="s">
        <v>261</v>
      </c>
      <c r="G27" s="74" t="s">
        <v>232</v>
      </c>
      <c r="H27" s="74" t="s">
        <v>112</v>
      </c>
      <c r="I27" s="76">
        <v>95.695161000000013</v>
      </c>
      <c r="J27" s="78">
        <v>29700</v>
      </c>
      <c r="K27" s="69"/>
      <c r="L27" s="76">
        <v>28.421462703</v>
      </c>
      <c r="M27" s="79">
        <v>3.9931133463105653E-6</v>
      </c>
      <c r="N27" s="79">
        <f t="shared" si="0"/>
        <v>6.0600306209153323E-3</v>
      </c>
      <c r="O27" s="79">
        <f>L27/'סכום נכסי הקרן'!$C$42</f>
        <v>8.4102915423134262E-4</v>
      </c>
    </row>
    <row r="28" spans="2:15">
      <c r="B28" s="73" t="s">
        <v>262</v>
      </c>
      <c r="C28" s="69" t="s">
        <v>263</v>
      </c>
      <c r="D28" s="74" t="s">
        <v>100</v>
      </c>
      <c r="E28" s="74" t="s">
        <v>216</v>
      </c>
      <c r="F28" s="69" t="s">
        <v>264</v>
      </c>
      <c r="G28" s="74" t="s">
        <v>265</v>
      </c>
      <c r="H28" s="74" t="s">
        <v>112</v>
      </c>
      <c r="I28" s="76">
        <v>295.63499400000001</v>
      </c>
      <c r="J28" s="78">
        <v>12650</v>
      </c>
      <c r="K28" s="76">
        <v>0.78969546499999999</v>
      </c>
      <c r="L28" s="76">
        <v>38.187522182000002</v>
      </c>
      <c r="M28" s="79">
        <v>2.9466248991827373E-6</v>
      </c>
      <c r="N28" s="79">
        <f t="shared" si="0"/>
        <v>8.1423520027129517E-3</v>
      </c>
      <c r="O28" s="79">
        <f>L28/'סכום נכסי הקרן'!$C$42</f>
        <v>1.1300199366420377E-3</v>
      </c>
    </row>
    <row r="29" spans="2:15">
      <c r="B29" s="73" t="s">
        <v>266</v>
      </c>
      <c r="C29" s="69" t="s">
        <v>267</v>
      </c>
      <c r="D29" s="74" t="s">
        <v>100</v>
      </c>
      <c r="E29" s="74" t="s">
        <v>216</v>
      </c>
      <c r="F29" s="69" t="s">
        <v>268</v>
      </c>
      <c r="G29" s="74" t="s">
        <v>265</v>
      </c>
      <c r="H29" s="74" t="s">
        <v>112</v>
      </c>
      <c r="I29" s="76">
        <v>5878.1827229999999</v>
      </c>
      <c r="J29" s="78">
        <v>1755</v>
      </c>
      <c r="K29" s="69"/>
      <c r="L29" s="76">
        <v>103.162106784</v>
      </c>
      <c r="M29" s="79">
        <v>4.7519232494185479E-6</v>
      </c>
      <c r="N29" s="79">
        <f t="shared" si="0"/>
        <v>2.199624743321844E-2</v>
      </c>
      <c r="O29" s="79">
        <f>L29/'סכום נכסי הקרן'!$C$42</f>
        <v>3.0527049337299894E-3</v>
      </c>
    </row>
    <row r="30" spans="2:15">
      <c r="B30" s="73" t="s">
        <v>269</v>
      </c>
      <c r="C30" s="69" t="s">
        <v>270</v>
      </c>
      <c r="D30" s="74" t="s">
        <v>100</v>
      </c>
      <c r="E30" s="74" t="s">
        <v>216</v>
      </c>
      <c r="F30" s="69" t="s">
        <v>271</v>
      </c>
      <c r="G30" s="74" t="s">
        <v>272</v>
      </c>
      <c r="H30" s="74" t="s">
        <v>112</v>
      </c>
      <c r="I30" s="76">
        <v>1247.305791</v>
      </c>
      <c r="J30" s="78">
        <v>3560</v>
      </c>
      <c r="K30" s="76">
        <v>0.87537417300000009</v>
      </c>
      <c r="L30" s="76">
        <v>45.279460346</v>
      </c>
      <c r="M30" s="79">
        <v>4.9408096720299195E-6</v>
      </c>
      <c r="N30" s="79">
        <f t="shared" si="0"/>
        <v>9.6544966408895656E-3</v>
      </c>
      <c r="O30" s="79">
        <f>L30/'סכום נכסי הקרן'!$C$42</f>
        <v>1.3398798871399522E-3</v>
      </c>
    </row>
    <row r="31" spans="2:15">
      <c r="B31" s="73" t="s">
        <v>273</v>
      </c>
      <c r="C31" s="69" t="s">
        <v>274</v>
      </c>
      <c r="D31" s="74" t="s">
        <v>100</v>
      </c>
      <c r="E31" s="74" t="s">
        <v>216</v>
      </c>
      <c r="F31" s="69" t="s">
        <v>275</v>
      </c>
      <c r="G31" s="74" t="s">
        <v>272</v>
      </c>
      <c r="H31" s="74" t="s">
        <v>112</v>
      </c>
      <c r="I31" s="76">
        <v>1032.770859</v>
      </c>
      <c r="J31" s="78">
        <v>3020</v>
      </c>
      <c r="K31" s="69"/>
      <c r="L31" s="76">
        <v>31.189679952999999</v>
      </c>
      <c r="M31" s="79">
        <v>4.8925262615106995E-6</v>
      </c>
      <c r="N31" s="79">
        <f t="shared" si="0"/>
        <v>6.650270520798294E-3</v>
      </c>
      <c r="O31" s="79">
        <f>L31/'סכום נכסי הקרן'!$C$42</f>
        <v>9.2294441090989376E-4</v>
      </c>
    </row>
    <row r="32" spans="2:15">
      <c r="B32" s="73" t="s">
        <v>276</v>
      </c>
      <c r="C32" s="69" t="s">
        <v>277</v>
      </c>
      <c r="D32" s="74" t="s">
        <v>100</v>
      </c>
      <c r="E32" s="74" t="s">
        <v>216</v>
      </c>
      <c r="F32" s="69" t="s">
        <v>278</v>
      </c>
      <c r="G32" s="74" t="s">
        <v>236</v>
      </c>
      <c r="H32" s="74" t="s">
        <v>112</v>
      </c>
      <c r="I32" s="76">
        <v>23.913543000000001</v>
      </c>
      <c r="J32" s="78">
        <v>117790</v>
      </c>
      <c r="K32" s="69"/>
      <c r="L32" s="76">
        <v>28.167761903999999</v>
      </c>
      <c r="M32" s="79">
        <v>3.1046912711509026E-6</v>
      </c>
      <c r="N32" s="79">
        <f t="shared" si="0"/>
        <v>6.005936479929112E-3</v>
      </c>
      <c r="O32" s="79">
        <f>L32/'סכום נכסי הקרן'!$C$42</f>
        <v>8.335218077361792E-4</v>
      </c>
    </row>
    <row r="33" spans="2:15">
      <c r="B33" s="73" t="s">
        <v>279</v>
      </c>
      <c r="C33" s="69" t="s">
        <v>280</v>
      </c>
      <c r="D33" s="74" t="s">
        <v>100</v>
      </c>
      <c r="E33" s="74" t="s">
        <v>216</v>
      </c>
      <c r="F33" s="69" t="s">
        <v>281</v>
      </c>
      <c r="G33" s="74" t="s">
        <v>282</v>
      </c>
      <c r="H33" s="74" t="s">
        <v>112</v>
      </c>
      <c r="I33" s="76">
        <v>226.63895300000001</v>
      </c>
      <c r="J33" s="78">
        <v>15300</v>
      </c>
      <c r="K33" s="69"/>
      <c r="L33" s="76">
        <v>34.675759772999996</v>
      </c>
      <c r="M33" s="79">
        <v>2.05932730014765E-6</v>
      </c>
      <c r="N33" s="79">
        <f t="shared" si="0"/>
        <v>7.3935732380762849E-3</v>
      </c>
      <c r="O33" s="79">
        <f>L33/'סכום נכסי הקרן'!$C$42</f>
        <v>1.0261021826697572E-3</v>
      </c>
    </row>
    <row r="34" spans="2:15">
      <c r="B34" s="73" t="s">
        <v>283</v>
      </c>
      <c r="C34" s="69" t="s">
        <v>284</v>
      </c>
      <c r="D34" s="74" t="s">
        <v>100</v>
      </c>
      <c r="E34" s="74" t="s">
        <v>216</v>
      </c>
      <c r="F34" s="69" t="s">
        <v>285</v>
      </c>
      <c r="G34" s="74" t="s">
        <v>286</v>
      </c>
      <c r="H34" s="74" t="s">
        <v>112</v>
      </c>
      <c r="I34" s="76">
        <v>1167.9650630000001</v>
      </c>
      <c r="J34" s="78">
        <v>3197</v>
      </c>
      <c r="K34" s="69"/>
      <c r="L34" s="76">
        <v>37.339843075999994</v>
      </c>
      <c r="M34" s="79">
        <v>1.0514701632405934E-6</v>
      </c>
      <c r="N34" s="79">
        <f t="shared" si="0"/>
        <v>7.961609674538267E-3</v>
      </c>
      <c r="O34" s="79">
        <f>L34/'סכום נכסי הקרן'!$C$42</f>
        <v>1.1049359763607284E-3</v>
      </c>
    </row>
    <row r="35" spans="2:15">
      <c r="B35" s="73" t="s">
        <v>287</v>
      </c>
      <c r="C35" s="69" t="s">
        <v>288</v>
      </c>
      <c r="D35" s="74" t="s">
        <v>100</v>
      </c>
      <c r="E35" s="74" t="s">
        <v>216</v>
      </c>
      <c r="F35" s="69" t="s">
        <v>289</v>
      </c>
      <c r="G35" s="74" t="s">
        <v>265</v>
      </c>
      <c r="H35" s="74" t="s">
        <v>112</v>
      </c>
      <c r="I35" s="76">
        <v>8213.7705260000002</v>
      </c>
      <c r="J35" s="78">
        <v>2700</v>
      </c>
      <c r="K35" s="76">
        <v>3.7124353620000003</v>
      </c>
      <c r="L35" s="76">
        <v>225.48423956799999</v>
      </c>
      <c r="M35" s="79">
        <v>5.3204711799186401E-6</v>
      </c>
      <c r="N35" s="79">
        <f t="shared" si="0"/>
        <v>4.8077799886479991E-2</v>
      </c>
      <c r="O35" s="79">
        <f>L35/'סכום נכסי הקרן'!$C$42</f>
        <v>6.6723807032055158E-3</v>
      </c>
    </row>
    <row r="36" spans="2:15">
      <c r="B36" s="73" t="s">
        <v>290</v>
      </c>
      <c r="C36" s="69" t="s">
        <v>291</v>
      </c>
      <c r="D36" s="74" t="s">
        <v>100</v>
      </c>
      <c r="E36" s="74" t="s">
        <v>216</v>
      </c>
      <c r="F36" s="69" t="s">
        <v>292</v>
      </c>
      <c r="G36" s="74" t="s">
        <v>232</v>
      </c>
      <c r="H36" s="74" t="s">
        <v>112</v>
      </c>
      <c r="I36" s="76">
        <v>7849.8275030000004</v>
      </c>
      <c r="J36" s="78">
        <v>992</v>
      </c>
      <c r="K36" s="76">
        <v>0.93580682100000001</v>
      </c>
      <c r="L36" s="76">
        <v>78.806095650000003</v>
      </c>
      <c r="M36" s="79">
        <v>1.0398910403129404E-5</v>
      </c>
      <c r="N36" s="79">
        <f t="shared" si="0"/>
        <v>1.6803053303212766E-2</v>
      </c>
      <c r="O36" s="79">
        <f>L36/'סכום נכסי הקרן'!$C$42</f>
        <v>2.3319779374267693E-3</v>
      </c>
    </row>
    <row r="37" spans="2:15">
      <c r="B37" s="73" t="s">
        <v>293</v>
      </c>
      <c r="C37" s="69" t="s">
        <v>294</v>
      </c>
      <c r="D37" s="74" t="s">
        <v>100</v>
      </c>
      <c r="E37" s="74" t="s">
        <v>216</v>
      </c>
      <c r="F37" s="69" t="s">
        <v>295</v>
      </c>
      <c r="G37" s="74" t="s">
        <v>265</v>
      </c>
      <c r="H37" s="74" t="s">
        <v>112</v>
      </c>
      <c r="I37" s="76">
        <v>1359.8370789999999</v>
      </c>
      <c r="J37" s="78">
        <v>11220</v>
      </c>
      <c r="K37" s="69"/>
      <c r="L37" s="76">
        <v>152.57372023400001</v>
      </c>
      <c r="M37" s="79">
        <v>5.2872686000934436E-6</v>
      </c>
      <c r="N37" s="79">
        <f t="shared" si="0"/>
        <v>3.2531802681197472E-2</v>
      </c>
      <c r="O37" s="79">
        <f>L37/'סכום נכסי הקרן'!$C$42</f>
        <v>4.5148607665708189E-3</v>
      </c>
    </row>
    <row r="38" spans="2:15">
      <c r="B38" s="73" t="s">
        <v>296</v>
      </c>
      <c r="C38" s="69" t="s">
        <v>297</v>
      </c>
      <c r="D38" s="74" t="s">
        <v>100</v>
      </c>
      <c r="E38" s="74" t="s">
        <v>216</v>
      </c>
      <c r="F38" s="69" t="s">
        <v>298</v>
      </c>
      <c r="G38" s="74" t="s">
        <v>232</v>
      </c>
      <c r="H38" s="74" t="s">
        <v>112</v>
      </c>
      <c r="I38" s="76">
        <v>390.51439299999998</v>
      </c>
      <c r="J38" s="78">
        <v>22500</v>
      </c>
      <c r="K38" s="76">
        <v>2.1379483690000001</v>
      </c>
      <c r="L38" s="76">
        <v>90.00368687400001</v>
      </c>
      <c r="M38" s="79">
        <v>8.2228786923523224E-6</v>
      </c>
      <c r="N38" s="79">
        <f t="shared" si="0"/>
        <v>1.9190606203182626E-2</v>
      </c>
      <c r="O38" s="79">
        <f>L38/'סכום נכסי הקרן'!$C$42</f>
        <v>2.6633296618246475E-3</v>
      </c>
    </row>
    <row r="39" spans="2:15">
      <c r="B39" s="73" t="s">
        <v>299</v>
      </c>
      <c r="C39" s="69" t="s">
        <v>300</v>
      </c>
      <c r="D39" s="74" t="s">
        <v>100</v>
      </c>
      <c r="E39" s="74" t="s">
        <v>216</v>
      </c>
      <c r="F39" s="69" t="s">
        <v>301</v>
      </c>
      <c r="G39" s="74" t="s">
        <v>282</v>
      </c>
      <c r="H39" s="74" t="s">
        <v>112</v>
      </c>
      <c r="I39" s="76">
        <v>60.160094999999998</v>
      </c>
      <c r="J39" s="78">
        <v>37180</v>
      </c>
      <c r="K39" s="69"/>
      <c r="L39" s="76">
        <v>22.367523249999998</v>
      </c>
      <c r="M39" s="79">
        <v>2.0977437922433533E-6</v>
      </c>
      <c r="N39" s="79">
        <f t="shared" si="0"/>
        <v>4.7692082995689031E-3</v>
      </c>
      <c r="O39" s="79">
        <f>L39/'סכום נכסי הקרן'!$C$42</f>
        <v>6.6188497607520163E-4</v>
      </c>
    </row>
    <row r="40" spans="2:15">
      <c r="B40" s="73" t="s">
        <v>302</v>
      </c>
      <c r="C40" s="69" t="s">
        <v>303</v>
      </c>
      <c r="D40" s="74" t="s">
        <v>100</v>
      </c>
      <c r="E40" s="74" t="s">
        <v>216</v>
      </c>
      <c r="F40" s="69" t="s">
        <v>304</v>
      </c>
      <c r="G40" s="74" t="s">
        <v>107</v>
      </c>
      <c r="H40" s="74" t="s">
        <v>112</v>
      </c>
      <c r="I40" s="76">
        <v>5248.3147389999995</v>
      </c>
      <c r="J40" s="78">
        <v>1051</v>
      </c>
      <c r="K40" s="69"/>
      <c r="L40" s="76">
        <v>55.159787915000003</v>
      </c>
      <c r="M40" s="79">
        <v>4.4711612311896E-6</v>
      </c>
      <c r="N40" s="79">
        <f t="shared" si="0"/>
        <v>1.176118229034046E-2</v>
      </c>
      <c r="O40" s="79">
        <f>L40/'סכום נכסי הקרן'!$C$42</f>
        <v>1.6322520154051019E-3</v>
      </c>
    </row>
    <row r="41" spans="2:15">
      <c r="B41" s="73" t="s">
        <v>305</v>
      </c>
      <c r="C41" s="69" t="s">
        <v>306</v>
      </c>
      <c r="D41" s="74" t="s">
        <v>100</v>
      </c>
      <c r="E41" s="74" t="s">
        <v>216</v>
      </c>
      <c r="F41" s="69" t="s">
        <v>307</v>
      </c>
      <c r="G41" s="74" t="s">
        <v>136</v>
      </c>
      <c r="H41" s="74" t="s">
        <v>112</v>
      </c>
      <c r="I41" s="76">
        <v>50.093706000000005</v>
      </c>
      <c r="J41" s="78">
        <v>80520</v>
      </c>
      <c r="K41" s="69"/>
      <c r="L41" s="76">
        <v>40.335451994000003</v>
      </c>
      <c r="M41" s="79">
        <v>7.8848443317278976E-7</v>
      </c>
      <c r="N41" s="79">
        <f t="shared" si="0"/>
        <v>8.6003340766236998E-3</v>
      </c>
      <c r="O41" s="79">
        <f>L41/'סכום נכסי הקרן'!$C$42</f>
        <v>1.193580057104943E-3</v>
      </c>
    </row>
    <row r="42" spans="2:15">
      <c r="B42" s="73" t="s">
        <v>308</v>
      </c>
      <c r="C42" s="69" t="s">
        <v>309</v>
      </c>
      <c r="D42" s="74" t="s">
        <v>100</v>
      </c>
      <c r="E42" s="74" t="s">
        <v>216</v>
      </c>
      <c r="F42" s="69" t="s">
        <v>310</v>
      </c>
      <c r="G42" s="74" t="s">
        <v>232</v>
      </c>
      <c r="H42" s="74" t="s">
        <v>112</v>
      </c>
      <c r="I42" s="76">
        <v>514.02875500000005</v>
      </c>
      <c r="J42" s="78">
        <v>20580</v>
      </c>
      <c r="K42" s="69"/>
      <c r="L42" s="76">
        <v>105.787117865</v>
      </c>
      <c r="M42" s="79">
        <v>4.2386167759355029E-6</v>
      </c>
      <c r="N42" s="79">
        <f t="shared" si="0"/>
        <v>2.2555952881785059E-2</v>
      </c>
      <c r="O42" s="79">
        <f>L42/'סכום נכסי הקרן'!$C$42</f>
        <v>3.1303825280315765E-3</v>
      </c>
    </row>
    <row r="43" spans="2:15">
      <c r="B43" s="73" t="s">
        <v>311</v>
      </c>
      <c r="C43" s="69" t="s">
        <v>312</v>
      </c>
      <c r="D43" s="74" t="s">
        <v>100</v>
      </c>
      <c r="E43" s="74" t="s">
        <v>216</v>
      </c>
      <c r="F43" s="69" t="s">
        <v>313</v>
      </c>
      <c r="G43" s="74" t="s">
        <v>265</v>
      </c>
      <c r="H43" s="74" t="s">
        <v>112</v>
      </c>
      <c r="I43" s="76">
        <v>7008.565885</v>
      </c>
      <c r="J43" s="78">
        <v>2975</v>
      </c>
      <c r="K43" s="69"/>
      <c r="L43" s="76">
        <v>208.50483509</v>
      </c>
      <c r="M43" s="79">
        <v>5.2425594443110672E-6</v>
      </c>
      <c r="N43" s="79">
        <f t="shared" si="0"/>
        <v>4.4457447474050289E-2</v>
      </c>
      <c r="O43" s="79">
        <f>L43/'סכום נכסי הקרן'!$C$42</f>
        <v>6.1699373794149755E-3</v>
      </c>
    </row>
    <row r="44" spans="2:15">
      <c r="B44" s="73" t="s">
        <v>314</v>
      </c>
      <c r="C44" s="69" t="s">
        <v>315</v>
      </c>
      <c r="D44" s="74" t="s">
        <v>100</v>
      </c>
      <c r="E44" s="74" t="s">
        <v>216</v>
      </c>
      <c r="F44" s="69" t="s">
        <v>316</v>
      </c>
      <c r="G44" s="74" t="s">
        <v>317</v>
      </c>
      <c r="H44" s="74" t="s">
        <v>112</v>
      </c>
      <c r="I44" s="76">
        <v>665.17050099999994</v>
      </c>
      <c r="J44" s="78">
        <v>8105</v>
      </c>
      <c r="K44" s="69"/>
      <c r="L44" s="76">
        <v>53.912069090999999</v>
      </c>
      <c r="M44" s="79">
        <v>5.7119491960212356E-6</v>
      </c>
      <c r="N44" s="79">
        <f t="shared" si="0"/>
        <v>1.1495143404209018E-2</v>
      </c>
      <c r="O44" s="79">
        <f>L44/'סכום נכסי הקרן'!$C$42</f>
        <v>1.5953303439825933E-3</v>
      </c>
    </row>
    <row r="45" spans="2:15">
      <c r="B45" s="73" t="s">
        <v>318</v>
      </c>
      <c r="C45" s="69" t="s">
        <v>319</v>
      </c>
      <c r="D45" s="74" t="s">
        <v>100</v>
      </c>
      <c r="E45" s="74" t="s">
        <v>216</v>
      </c>
      <c r="F45" s="69" t="s">
        <v>320</v>
      </c>
      <c r="G45" s="74" t="s">
        <v>255</v>
      </c>
      <c r="H45" s="74" t="s">
        <v>112</v>
      </c>
      <c r="I45" s="76">
        <v>2813.758288</v>
      </c>
      <c r="J45" s="78">
        <v>671</v>
      </c>
      <c r="K45" s="69"/>
      <c r="L45" s="76">
        <v>18.880318114999998</v>
      </c>
      <c r="M45" s="79">
        <v>5.8588098754654836E-6</v>
      </c>
      <c r="N45" s="79">
        <f t="shared" si="0"/>
        <v>4.0256656423754518E-3</v>
      </c>
      <c r="O45" s="79">
        <f>L45/'סכום נכסי הקרן'!$C$42</f>
        <v>5.5869390473703743E-4</v>
      </c>
    </row>
    <row r="46" spans="2:15">
      <c r="B46" s="73" t="s">
        <v>321</v>
      </c>
      <c r="C46" s="69" t="s">
        <v>322</v>
      </c>
      <c r="D46" s="74" t="s">
        <v>100</v>
      </c>
      <c r="E46" s="74" t="s">
        <v>216</v>
      </c>
      <c r="F46" s="69" t="s">
        <v>323</v>
      </c>
      <c r="G46" s="74" t="s">
        <v>324</v>
      </c>
      <c r="H46" s="74" t="s">
        <v>112</v>
      </c>
      <c r="I46" s="76">
        <v>2925.0847840000001</v>
      </c>
      <c r="J46" s="78">
        <v>2537</v>
      </c>
      <c r="K46" s="76">
        <v>0.57314696200000004</v>
      </c>
      <c r="L46" s="76">
        <v>74.782547932</v>
      </c>
      <c r="M46" s="79">
        <v>8.1878178917378652E-6</v>
      </c>
      <c r="N46" s="79">
        <f t="shared" si="0"/>
        <v>1.5945151560765841E-2</v>
      </c>
      <c r="O46" s="79">
        <f>L46/'סכום נכסי הקרן'!$C$42</f>
        <v>2.2129157705833365E-3</v>
      </c>
    </row>
    <row r="47" spans="2:15">
      <c r="B47" s="75"/>
      <c r="C47" s="69"/>
      <c r="D47" s="69"/>
      <c r="E47" s="69"/>
      <c r="F47" s="69"/>
      <c r="G47" s="69"/>
      <c r="H47" s="69"/>
      <c r="I47" s="76"/>
      <c r="J47" s="78"/>
      <c r="K47" s="69"/>
      <c r="L47" s="69"/>
      <c r="M47" s="69"/>
      <c r="N47" s="79"/>
      <c r="O47" s="69"/>
    </row>
    <row r="48" spans="2:15">
      <c r="B48" s="71" t="s">
        <v>325</v>
      </c>
      <c r="C48" s="72"/>
      <c r="D48" s="72"/>
      <c r="E48" s="72"/>
      <c r="F48" s="72"/>
      <c r="G48" s="72"/>
      <c r="H48" s="72"/>
      <c r="I48" s="80"/>
      <c r="J48" s="82"/>
      <c r="K48" s="80">
        <v>2.3838490159999997</v>
      </c>
      <c r="L48" s="80">
        <v>1059.720806565</v>
      </c>
      <c r="M48" s="72"/>
      <c r="N48" s="83">
        <f t="shared" si="0"/>
        <v>0.22595390689470504</v>
      </c>
      <c r="O48" s="83">
        <f>L48/'סכום נכסי הקרן'!$C$42</f>
        <v>3.1358558248046904E-2</v>
      </c>
    </row>
    <row r="49" spans="2:15">
      <c r="B49" s="73" t="s">
        <v>326</v>
      </c>
      <c r="C49" s="69" t="s">
        <v>327</v>
      </c>
      <c r="D49" s="74" t="s">
        <v>100</v>
      </c>
      <c r="E49" s="74" t="s">
        <v>216</v>
      </c>
      <c r="F49" s="69" t="s">
        <v>328</v>
      </c>
      <c r="G49" s="74" t="s">
        <v>255</v>
      </c>
      <c r="H49" s="74" t="s">
        <v>112</v>
      </c>
      <c r="I49" s="76">
        <v>1552.099297</v>
      </c>
      <c r="J49" s="78">
        <v>895.2</v>
      </c>
      <c r="K49" s="69"/>
      <c r="L49" s="76">
        <v>13.894392910000001</v>
      </c>
      <c r="M49" s="79">
        <v>7.3649847615544414E-6</v>
      </c>
      <c r="N49" s="79">
        <f t="shared" si="0"/>
        <v>2.9625655573575107E-3</v>
      </c>
      <c r="O49" s="79">
        <f>L49/'סכום נכסי הקרן'!$C$42</f>
        <v>4.1115369887074121E-4</v>
      </c>
    </row>
    <row r="50" spans="2:15">
      <c r="B50" s="73" t="s">
        <v>329</v>
      </c>
      <c r="C50" s="69" t="s">
        <v>330</v>
      </c>
      <c r="D50" s="74" t="s">
        <v>100</v>
      </c>
      <c r="E50" s="74" t="s">
        <v>216</v>
      </c>
      <c r="F50" s="69" t="s">
        <v>331</v>
      </c>
      <c r="G50" s="74" t="s">
        <v>272</v>
      </c>
      <c r="H50" s="74" t="s">
        <v>112</v>
      </c>
      <c r="I50" s="76">
        <v>63.298932000000008</v>
      </c>
      <c r="J50" s="78">
        <v>8831</v>
      </c>
      <c r="K50" s="69"/>
      <c r="L50" s="76">
        <v>5.5899286890000006</v>
      </c>
      <c r="M50" s="79">
        <v>4.3134110573602726E-6</v>
      </c>
      <c r="N50" s="79">
        <f t="shared" si="0"/>
        <v>1.1918858426838619E-3</v>
      </c>
      <c r="O50" s="79">
        <f>L50/'סכום נכסי הקרן'!$C$42</f>
        <v>1.6541347806940803E-4</v>
      </c>
    </row>
    <row r="51" spans="2:15">
      <c r="B51" s="73" t="s">
        <v>332</v>
      </c>
      <c r="C51" s="69" t="s">
        <v>333</v>
      </c>
      <c r="D51" s="74" t="s">
        <v>100</v>
      </c>
      <c r="E51" s="74" t="s">
        <v>216</v>
      </c>
      <c r="F51" s="69" t="s">
        <v>334</v>
      </c>
      <c r="G51" s="74" t="s">
        <v>324</v>
      </c>
      <c r="H51" s="74" t="s">
        <v>112</v>
      </c>
      <c r="I51" s="76">
        <v>1777.421427</v>
      </c>
      <c r="J51" s="78">
        <v>1220</v>
      </c>
      <c r="K51" s="76">
        <v>0.26652078800000001</v>
      </c>
      <c r="L51" s="76">
        <v>21.951062193999999</v>
      </c>
      <c r="M51" s="79">
        <v>1.4208002854100286E-5</v>
      </c>
      <c r="N51" s="79">
        <f t="shared" si="0"/>
        <v>4.6804103802587076E-3</v>
      </c>
      <c r="O51" s="79">
        <f>L51/'סכום נכסי הקרן'!$C$42</f>
        <v>6.4956133554487097E-4</v>
      </c>
    </row>
    <row r="52" spans="2:15">
      <c r="B52" s="73" t="s">
        <v>335</v>
      </c>
      <c r="C52" s="69" t="s">
        <v>336</v>
      </c>
      <c r="D52" s="74" t="s">
        <v>100</v>
      </c>
      <c r="E52" s="74" t="s">
        <v>216</v>
      </c>
      <c r="F52" s="69" t="s">
        <v>337</v>
      </c>
      <c r="G52" s="74" t="s">
        <v>110</v>
      </c>
      <c r="H52" s="74" t="s">
        <v>112</v>
      </c>
      <c r="I52" s="76">
        <v>263.84616199999999</v>
      </c>
      <c r="J52" s="78">
        <v>703.5</v>
      </c>
      <c r="K52" s="76">
        <v>4.2781599999999996E-2</v>
      </c>
      <c r="L52" s="76">
        <v>1.8989393489999999</v>
      </c>
      <c r="M52" s="79">
        <v>1.336925547709527E-6</v>
      </c>
      <c r="N52" s="79">
        <f t="shared" si="0"/>
        <v>4.0489227181774676E-4</v>
      </c>
      <c r="O52" s="79">
        <f>L52/'סכום נכסי הקרן'!$C$42</f>
        <v>5.619215911985803E-5</v>
      </c>
    </row>
    <row r="53" spans="2:15">
      <c r="B53" s="73" t="s">
        <v>338</v>
      </c>
      <c r="C53" s="69" t="s">
        <v>339</v>
      </c>
      <c r="D53" s="74" t="s">
        <v>100</v>
      </c>
      <c r="E53" s="74" t="s">
        <v>216</v>
      </c>
      <c r="F53" s="69" t="s">
        <v>340</v>
      </c>
      <c r="G53" s="74" t="s">
        <v>341</v>
      </c>
      <c r="H53" s="74" t="s">
        <v>112</v>
      </c>
      <c r="I53" s="76">
        <v>44.159104999999997</v>
      </c>
      <c r="J53" s="78">
        <v>3174</v>
      </c>
      <c r="K53" s="69"/>
      <c r="L53" s="76">
        <v>1.401609992</v>
      </c>
      <c r="M53" s="79">
        <v>7.8348123024091606E-7</v>
      </c>
      <c r="N53" s="79">
        <f t="shared" si="0"/>
        <v>2.9885159531934784E-4</v>
      </c>
      <c r="O53" s="79">
        <f>L53/'סכום נכסי הקרן'!$C$42</f>
        <v>4.1475517233303143E-5</v>
      </c>
    </row>
    <row r="54" spans="2:15">
      <c r="B54" s="73" t="s">
        <v>342</v>
      </c>
      <c r="C54" s="69" t="s">
        <v>343</v>
      </c>
      <c r="D54" s="74" t="s">
        <v>100</v>
      </c>
      <c r="E54" s="74" t="s">
        <v>216</v>
      </c>
      <c r="F54" s="69" t="s">
        <v>344</v>
      </c>
      <c r="G54" s="74" t="s">
        <v>345</v>
      </c>
      <c r="H54" s="74" t="s">
        <v>112</v>
      </c>
      <c r="I54" s="76">
        <v>108.52439699999999</v>
      </c>
      <c r="J54" s="78">
        <v>9714</v>
      </c>
      <c r="K54" s="69"/>
      <c r="L54" s="76">
        <v>10.542059928</v>
      </c>
      <c r="M54" s="79">
        <v>5.0274076656614723E-6</v>
      </c>
      <c r="N54" s="79">
        <f t="shared" si="0"/>
        <v>2.2477803707288135E-3</v>
      </c>
      <c r="O54" s="79">
        <f>L54/'סכום נכסי הקרן'!$C$42</f>
        <v>3.119536752120118E-4</v>
      </c>
    </row>
    <row r="55" spans="2:15">
      <c r="B55" s="73" t="s">
        <v>346</v>
      </c>
      <c r="C55" s="69" t="s">
        <v>347</v>
      </c>
      <c r="D55" s="74" t="s">
        <v>100</v>
      </c>
      <c r="E55" s="74" t="s">
        <v>216</v>
      </c>
      <c r="F55" s="69" t="s">
        <v>348</v>
      </c>
      <c r="G55" s="74" t="s">
        <v>255</v>
      </c>
      <c r="H55" s="74" t="s">
        <v>112</v>
      </c>
      <c r="I55" s="76">
        <v>147.96270100000001</v>
      </c>
      <c r="J55" s="78">
        <v>14130</v>
      </c>
      <c r="K55" s="69"/>
      <c r="L55" s="76">
        <v>20.907129613000002</v>
      </c>
      <c r="M55" s="79">
        <v>1.1702636113821323E-5</v>
      </c>
      <c r="N55" s="79">
        <f t="shared" si="0"/>
        <v>4.4578228423427435E-3</v>
      </c>
      <c r="O55" s="79">
        <f>L55/'סכום נכסי הקרן'!$C$42</f>
        <v>6.1866997204089848E-4</v>
      </c>
    </row>
    <row r="56" spans="2:15">
      <c r="B56" s="73" t="s">
        <v>349</v>
      </c>
      <c r="C56" s="69" t="s">
        <v>350</v>
      </c>
      <c r="D56" s="74" t="s">
        <v>100</v>
      </c>
      <c r="E56" s="74" t="s">
        <v>216</v>
      </c>
      <c r="F56" s="69" t="s">
        <v>351</v>
      </c>
      <c r="G56" s="74" t="s">
        <v>236</v>
      </c>
      <c r="H56" s="74" t="s">
        <v>112</v>
      </c>
      <c r="I56" s="76">
        <v>118.381547</v>
      </c>
      <c r="J56" s="78">
        <v>8579</v>
      </c>
      <c r="K56" s="69"/>
      <c r="L56" s="76">
        <v>10.155952925999999</v>
      </c>
      <c r="M56" s="79">
        <v>3.2584136533179604E-6</v>
      </c>
      <c r="N56" s="79">
        <f t="shared" si="0"/>
        <v>2.1654545495872141E-3</v>
      </c>
      <c r="O56" s="79">
        <f>L56/'סכום נכסי הקרן'!$C$42</f>
        <v>3.0052825180125318E-4</v>
      </c>
    </row>
    <row r="57" spans="2:15">
      <c r="B57" s="73" t="s">
        <v>352</v>
      </c>
      <c r="C57" s="69" t="s">
        <v>353</v>
      </c>
      <c r="D57" s="74" t="s">
        <v>100</v>
      </c>
      <c r="E57" s="74" t="s">
        <v>216</v>
      </c>
      <c r="F57" s="69" t="s">
        <v>354</v>
      </c>
      <c r="G57" s="74" t="s">
        <v>255</v>
      </c>
      <c r="H57" s="74" t="s">
        <v>112</v>
      </c>
      <c r="I57" s="76">
        <v>30.284500000000001</v>
      </c>
      <c r="J57" s="78">
        <v>3120</v>
      </c>
      <c r="K57" s="76">
        <v>2.7682638000000002E-2</v>
      </c>
      <c r="L57" s="76">
        <v>0.97255904900000001</v>
      </c>
      <c r="M57" s="79">
        <v>5.2658621828867523E-7</v>
      </c>
      <c r="N57" s="79">
        <f t="shared" si="0"/>
        <v>2.0736925749307715E-4</v>
      </c>
      <c r="O57" s="79">
        <f>L57/'סכום נכסי הקרן'!$C$42</f>
        <v>2.8779325081469891E-5</v>
      </c>
    </row>
    <row r="58" spans="2:15">
      <c r="B58" s="73" t="s">
        <v>355</v>
      </c>
      <c r="C58" s="69" t="s">
        <v>356</v>
      </c>
      <c r="D58" s="74" t="s">
        <v>100</v>
      </c>
      <c r="E58" s="74" t="s">
        <v>216</v>
      </c>
      <c r="F58" s="69" t="s">
        <v>357</v>
      </c>
      <c r="G58" s="74" t="s">
        <v>341</v>
      </c>
      <c r="H58" s="74" t="s">
        <v>112</v>
      </c>
      <c r="I58" s="76">
        <v>8.6465219999999992</v>
      </c>
      <c r="J58" s="78">
        <v>4494</v>
      </c>
      <c r="K58" s="69"/>
      <c r="L58" s="76">
        <v>0.38857467800000001</v>
      </c>
      <c r="M58" s="79">
        <v>4.7766791477451578E-7</v>
      </c>
      <c r="N58" s="79">
        <f t="shared" si="0"/>
        <v>8.2851979569079656E-5</v>
      </c>
      <c r="O58" s="79">
        <f>L58/'סכום נכסי הקרן'!$C$42</f>
        <v>1.1498445249250349E-5</v>
      </c>
    </row>
    <row r="59" spans="2:15">
      <c r="B59" s="73" t="s">
        <v>358</v>
      </c>
      <c r="C59" s="69" t="s">
        <v>359</v>
      </c>
      <c r="D59" s="74" t="s">
        <v>100</v>
      </c>
      <c r="E59" s="74" t="s">
        <v>216</v>
      </c>
      <c r="F59" s="69" t="s">
        <v>360</v>
      </c>
      <c r="G59" s="74" t="s">
        <v>218</v>
      </c>
      <c r="H59" s="74" t="s">
        <v>112</v>
      </c>
      <c r="I59" s="76">
        <v>6413.2752879999998</v>
      </c>
      <c r="J59" s="78">
        <v>98.1</v>
      </c>
      <c r="K59" s="69"/>
      <c r="L59" s="76">
        <v>6.2914230579999995</v>
      </c>
      <c r="M59" s="79">
        <v>2.0000766140231382E-6</v>
      </c>
      <c r="N59" s="79">
        <f t="shared" si="0"/>
        <v>1.3414586286084565E-3</v>
      </c>
      <c r="O59" s="79">
        <f>L59/'סכום נכסי הקרן'!$C$42</f>
        <v>1.8617163615660049E-4</v>
      </c>
    </row>
    <row r="60" spans="2:15">
      <c r="B60" s="73" t="s">
        <v>361</v>
      </c>
      <c r="C60" s="69" t="s">
        <v>362</v>
      </c>
      <c r="D60" s="74" t="s">
        <v>100</v>
      </c>
      <c r="E60" s="74" t="s">
        <v>216</v>
      </c>
      <c r="F60" s="69" t="s">
        <v>363</v>
      </c>
      <c r="G60" s="74" t="s">
        <v>341</v>
      </c>
      <c r="H60" s="74" t="s">
        <v>112</v>
      </c>
      <c r="I60" s="76">
        <v>1259.7692830000001</v>
      </c>
      <c r="J60" s="78">
        <v>1185</v>
      </c>
      <c r="K60" s="69"/>
      <c r="L60" s="76">
        <v>14.928266003999999</v>
      </c>
      <c r="M60" s="79">
        <v>7.0597192333094712E-6</v>
      </c>
      <c r="N60" s="79">
        <f t="shared" si="0"/>
        <v>3.1830082092101594E-3</v>
      </c>
      <c r="O60" s="79">
        <f>L60/'סכום נכסי הקרן'!$C$42</f>
        <v>4.4174738867888675E-4</v>
      </c>
    </row>
    <row r="61" spans="2:15">
      <c r="B61" s="73" t="s">
        <v>364</v>
      </c>
      <c r="C61" s="69" t="s">
        <v>365</v>
      </c>
      <c r="D61" s="74" t="s">
        <v>100</v>
      </c>
      <c r="E61" s="74" t="s">
        <v>216</v>
      </c>
      <c r="F61" s="69" t="s">
        <v>366</v>
      </c>
      <c r="G61" s="74" t="s">
        <v>236</v>
      </c>
      <c r="H61" s="74" t="s">
        <v>112</v>
      </c>
      <c r="I61" s="76">
        <v>19501.247481999999</v>
      </c>
      <c r="J61" s="78">
        <v>60.9</v>
      </c>
      <c r="K61" s="69"/>
      <c r="L61" s="76">
        <v>11.876259716</v>
      </c>
      <c r="M61" s="79">
        <v>1.5416546895270101E-5</v>
      </c>
      <c r="N61" s="79">
        <f t="shared" si="0"/>
        <v>2.5322587473060086E-3</v>
      </c>
      <c r="O61" s="79">
        <f>L61/'סכום נכסי הקרן'!$C$42</f>
        <v>3.5143443420753085E-4</v>
      </c>
    </row>
    <row r="62" spans="2:15">
      <c r="B62" s="73" t="s">
        <v>367</v>
      </c>
      <c r="C62" s="69" t="s">
        <v>368</v>
      </c>
      <c r="D62" s="74" t="s">
        <v>100</v>
      </c>
      <c r="E62" s="74" t="s">
        <v>216</v>
      </c>
      <c r="F62" s="69" t="s">
        <v>369</v>
      </c>
      <c r="G62" s="74" t="s">
        <v>212</v>
      </c>
      <c r="H62" s="74" t="s">
        <v>112</v>
      </c>
      <c r="I62" s="76">
        <v>1117.377739</v>
      </c>
      <c r="J62" s="78">
        <v>762</v>
      </c>
      <c r="K62" s="69"/>
      <c r="L62" s="76">
        <v>8.5144183709999997</v>
      </c>
      <c r="M62" s="79">
        <v>6.2871917264310173E-6</v>
      </c>
      <c r="N62" s="79">
        <f t="shared" si="0"/>
        <v>1.8154461853962817E-3</v>
      </c>
      <c r="O62" s="79">
        <f>L62/'סכום נכסי הקרן'!$C$42</f>
        <v>2.5195304535040964E-4</v>
      </c>
    </row>
    <row r="63" spans="2:15">
      <c r="B63" s="73" t="s">
        <v>370</v>
      </c>
      <c r="C63" s="69" t="s">
        <v>371</v>
      </c>
      <c r="D63" s="74" t="s">
        <v>100</v>
      </c>
      <c r="E63" s="74" t="s">
        <v>216</v>
      </c>
      <c r="F63" s="69" t="s">
        <v>372</v>
      </c>
      <c r="G63" s="74" t="s">
        <v>108</v>
      </c>
      <c r="H63" s="74" t="s">
        <v>112</v>
      </c>
      <c r="I63" s="76">
        <v>68.095751000000007</v>
      </c>
      <c r="J63" s="78">
        <v>3586</v>
      </c>
      <c r="K63" s="69"/>
      <c r="L63" s="76">
        <v>2.441913633</v>
      </c>
      <c r="M63" s="79">
        <v>2.4881140745428494E-6</v>
      </c>
      <c r="N63" s="79">
        <f t="shared" si="0"/>
        <v>5.2066536983856951E-4</v>
      </c>
      <c r="O63" s="79">
        <f>L63/'סכום נכסי הקרן'!$C$42</f>
        <v>7.2259495541416902E-5</v>
      </c>
    </row>
    <row r="64" spans="2:15">
      <c r="B64" s="73" t="s">
        <v>373</v>
      </c>
      <c r="C64" s="69" t="s">
        <v>374</v>
      </c>
      <c r="D64" s="74" t="s">
        <v>100</v>
      </c>
      <c r="E64" s="74" t="s">
        <v>216</v>
      </c>
      <c r="F64" s="69" t="s">
        <v>375</v>
      </c>
      <c r="G64" s="74" t="s">
        <v>133</v>
      </c>
      <c r="H64" s="74" t="s">
        <v>112</v>
      </c>
      <c r="I64" s="76">
        <v>101.719691</v>
      </c>
      <c r="J64" s="78">
        <v>14230</v>
      </c>
      <c r="K64" s="69"/>
      <c r="L64" s="76">
        <v>14.474712035</v>
      </c>
      <c r="M64" s="79">
        <v>3.9573128285913067E-6</v>
      </c>
      <c r="N64" s="79">
        <f t="shared" si="0"/>
        <v>3.0863013307113425E-3</v>
      </c>
      <c r="O64" s="79">
        <f>L64/'סכום נכסי הקרן'!$C$42</f>
        <v>4.2832611916392708E-4</v>
      </c>
    </row>
    <row r="65" spans="2:15">
      <c r="B65" s="73" t="s">
        <v>376</v>
      </c>
      <c r="C65" s="69" t="s">
        <v>377</v>
      </c>
      <c r="D65" s="74" t="s">
        <v>100</v>
      </c>
      <c r="E65" s="74" t="s">
        <v>216</v>
      </c>
      <c r="F65" s="69" t="s">
        <v>378</v>
      </c>
      <c r="G65" s="74" t="s">
        <v>255</v>
      </c>
      <c r="H65" s="74" t="s">
        <v>112</v>
      </c>
      <c r="I65" s="76">
        <v>121.146075</v>
      </c>
      <c r="J65" s="78">
        <v>20430</v>
      </c>
      <c r="K65" s="69"/>
      <c r="L65" s="76">
        <v>24.750143163999997</v>
      </c>
      <c r="M65" s="79">
        <v>6.4756740625376345E-6</v>
      </c>
      <c r="N65" s="79">
        <f t="shared" si="0"/>
        <v>5.2772310494085366E-3</v>
      </c>
      <c r="O65" s="79">
        <f>L65/'סכום נכסי הקרן'!$C$42</f>
        <v>7.3238989104267298E-4</v>
      </c>
    </row>
    <row r="66" spans="2:15">
      <c r="B66" s="73" t="s">
        <v>379</v>
      </c>
      <c r="C66" s="69" t="s">
        <v>380</v>
      </c>
      <c r="D66" s="74" t="s">
        <v>100</v>
      </c>
      <c r="E66" s="74" t="s">
        <v>216</v>
      </c>
      <c r="F66" s="69" t="s">
        <v>381</v>
      </c>
      <c r="G66" s="74" t="s">
        <v>109</v>
      </c>
      <c r="H66" s="74" t="s">
        <v>112</v>
      </c>
      <c r="I66" s="76">
        <v>85.356746999999999</v>
      </c>
      <c r="J66" s="78">
        <v>26300</v>
      </c>
      <c r="K66" s="69"/>
      <c r="L66" s="76">
        <v>22.448824575</v>
      </c>
      <c r="M66" s="79">
        <v>1.4682705243607851E-5</v>
      </c>
      <c r="N66" s="79">
        <f t="shared" si="0"/>
        <v>4.7865433862310331E-3</v>
      </c>
      <c r="O66" s="79">
        <f>L66/'סכום נכסי הקרן'!$C$42</f>
        <v>6.6429079119165668E-4</v>
      </c>
    </row>
    <row r="67" spans="2:15">
      <c r="B67" s="73" t="s">
        <v>382</v>
      </c>
      <c r="C67" s="69" t="s">
        <v>383</v>
      </c>
      <c r="D67" s="74" t="s">
        <v>100</v>
      </c>
      <c r="E67" s="74" t="s">
        <v>216</v>
      </c>
      <c r="F67" s="69" t="s">
        <v>384</v>
      </c>
      <c r="G67" s="74" t="s">
        <v>255</v>
      </c>
      <c r="H67" s="74" t="s">
        <v>112</v>
      </c>
      <c r="I67" s="76">
        <v>78.356035000000006</v>
      </c>
      <c r="J67" s="78">
        <v>7144</v>
      </c>
      <c r="K67" s="76">
        <v>0.100418195</v>
      </c>
      <c r="L67" s="76">
        <v>5.6981733280000002</v>
      </c>
      <c r="M67" s="79">
        <v>2.5104541066504227E-6</v>
      </c>
      <c r="N67" s="79">
        <f t="shared" si="0"/>
        <v>1.2149657887705453E-3</v>
      </c>
      <c r="O67" s="79">
        <f>L67/'סכום נכסי הקרן'!$C$42</f>
        <v>1.6861658193987269E-4</v>
      </c>
    </row>
    <row r="68" spans="2:15">
      <c r="B68" s="73" t="s">
        <v>385</v>
      </c>
      <c r="C68" s="69" t="s">
        <v>386</v>
      </c>
      <c r="D68" s="74" t="s">
        <v>100</v>
      </c>
      <c r="E68" s="74" t="s">
        <v>216</v>
      </c>
      <c r="F68" s="69" t="s">
        <v>387</v>
      </c>
      <c r="G68" s="74" t="s">
        <v>388</v>
      </c>
      <c r="H68" s="74" t="s">
        <v>112</v>
      </c>
      <c r="I68" s="76">
        <v>1111.3522149999999</v>
      </c>
      <c r="J68" s="78">
        <v>3650</v>
      </c>
      <c r="K68" s="76">
        <v>0.45064999000000006</v>
      </c>
      <c r="L68" s="76">
        <v>41.015005832</v>
      </c>
      <c r="M68" s="79">
        <v>1.5539671141587114E-5</v>
      </c>
      <c r="N68" s="79">
        <f t="shared" si="0"/>
        <v>8.7452286976315713E-3</v>
      </c>
      <c r="O68" s="79">
        <f>L68/'סכום נכסי הקרן'!$C$42</f>
        <v>1.2136889654887283E-3</v>
      </c>
    </row>
    <row r="69" spans="2:15">
      <c r="B69" s="73" t="s">
        <v>389</v>
      </c>
      <c r="C69" s="69" t="s">
        <v>390</v>
      </c>
      <c r="D69" s="74" t="s">
        <v>100</v>
      </c>
      <c r="E69" s="74" t="s">
        <v>216</v>
      </c>
      <c r="F69" s="69" t="s">
        <v>391</v>
      </c>
      <c r="G69" s="74" t="s">
        <v>134</v>
      </c>
      <c r="H69" s="74" t="s">
        <v>112</v>
      </c>
      <c r="I69" s="76">
        <v>511.68648999999999</v>
      </c>
      <c r="J69" s="78">
        <v>1985</v>
      </c>
      <c r="K69" s="69"/>
      <c r="L69" s="76">
        <v>10.156976821000001</v>
      </c>
      <c r="M69" s="79">
        <v>3.8729611144588854E-6</v>
      </c>
      <c r="N69" s="79">
        <f t="shared" si="0"/>
        <v>2.1656728647076371E-3</v>
      </c>
      <c r="O69" s="79">
        <f>L69/'סכום נכסי הקרן'!$C$42</f>
        <v>3.0055855022589342E-4</v>
      </c>
    </row>
    <row r="70" spans="2:15">
      <c r="B70" s="73" t="s">
        <v>392</v>
      </c>
      <c r="C70" s="69" t="s">
        <v>393</v>
      </c>
      <c r="D70" s="74" t="s">
        <v>100</v>
      </c>
      <c r="E70" s="74" t="s">
        <v>216</v>
      </c>
      <c r="F70" s="69" t="s">
        <v>394</v>
      </c>
      <c r="G70" s="74" t="s">
        <v>388</v>
      </c>
      <c r="H70" s="74" t="s">
        <v>112</v>
      </c>
      <c r="I70" s="76">
        <v>283.46967100000001</v>
      </c>
      <c r="J70" s="78">
        <v>14920</v>
      </c>
      <c r="K70" s="76">
        <v>0.35433708799999997</v>
      </c>
      <c r="L70" s="76">
        <v>42.648011930999999</v>
      </c>
      <c r="M70" s="79">
        <v>1.236094987951036E-5</v>
      </c>
      <c r="N70" s="79">
        <f t="shared" si="0"/>
        <v>9.0934186225307186E-3</v>
      </c>
      <c r="O70" s="79">
        <f>L70/'סכום נכסי הקרן'!$C$42</f>
        <v>1.2620118035019748E-3</v>
      </c>
    </row>
    <row r="71" spans="2:15">
      <c r="B71" s="73" t="s">
        <v>395</v>
      </c>
      <c r="C71" s="69" t="s">
        <v>396</v>
      </c>
      <c r="D71" s="74" t="s">
        <v>100</v>
      </c>
      <c r="E71" s="74" t="s">
        <v>216</v>
      </c>
      <c r="F71" s="69" t="s">
        <v>397</v>
      </c>
      <c r="G71" s="74" t="s">
        <v>345</v>
      </c>
      <c r="H71" s="74" t="s">
        <v>112</v>
      </c>
      <c r="I71" s="76">
        <v>101.76925199999999</v>
      </c>
      <c r="J71" s="78">
        <v>16530</v>
      </c>
      <c r="K71" s="69"/>
      <c r="L71" s="76">
        <v>16.822457293999999</v>
      </c>
      <c r="M71" s="79">
        <v>7.0244502638760997E-6</v>
      </c>
      <c r="N71" s="79">
        <f t="shared" si="0"/>
        <v>3.5868880988282077E-3</v>
      </c>
      <c r="O71" s="79">
        <f>L71/'סכום נכסי הקרן'!$C$42</f>
        <v>4.9779904637252544E-4</v>
      </c>
    </row>
    <row r="72" spans="2:15">
      <c r="B72" s="73" t="s">
        <v>398</v>
      </c>
      <c r="C72" s="69" t="s">
        <v>399</v>
      </c>
      <c r="D72" s="74" t="s">
        <v>100</v>
      </c>
      <c r="E72" s="74" t="s">
        <v>216</v>
      </c>
      <c r="F72" s="69" t="s">
        <v>400</v>
      </c>
      <c r="G72" s="74" t="s">
        <v>110</v>
      </c>
      <c r="H72" s="74" t="s">
        <v>112</v>
      </c>
      <c r="I72" s="76">
        <v>736.53609100000006</v>
      </c>
      <c r="J72" s="78">
        <v>1500</v>
      </c>
      <c r="K72" s="69"/>
      <c r="L72" s="76">
        <v>11.048041358000001</v>
      </c>
      <c r="M72" s="79">
        <v>3.6782105831530353E-6</v>
      </c>
      <c r="N72" s="79">
        <f t="shared" si="0"/>
        <v>2.3556658441633276E-3</v>
      </c>
      <c r="O72" s="79">
        <f>L72/'סכום נכסי הקרן'!$C$42</f>
        <v>3.2692634352878876E-4</v>
      </c>
    </row>
    <row r="73" spans="2:15">
      <c r="B73" s="73" t="s">
        <v>401</v>
      </c>
      <c r="C73" s="69" t="s">
        <v>402</v>
      </c>
      <c r="D73" s="74" t="s">
        <v>100</v>
      </c>
      <c r="E73" s="74" t="s">
        <v>216</v>
      </c>
      <c r="F73" s="69" t="s">
        <v>403</v>
      </c>
      <c r="G73" s="74" t="s">
        <v>255</v>
      </c>
      <c r="H73" s="74" t="s">
        <v>112</v>
      </c>
      <c r="I73" s="76">
        <v>1867.882294</v>
      </c>
      <c r="J73" s="78">
        <v>653</v>
      </c>
      <c r="K73" s="76">
        <v>0.15432817099999999</v>
      </c>
      <c r="L73" s="76">
        <v>12.351599547999999</v>
      </c>
      <c r="M73" s="79">
        <v>6.1730988488861009E-6</v>
      </c>
      <c r="N73" s="79">
        <f t="shared" si="0"/>
        <v>2.633610812376069E-3</v>
      </c>
      <c r="O73" s="79">
        <f>L73/'סכום נכסי הקרן'!$C$42</f>
        <v>3.6550037659258729E-4</v>
      </c>
    </row>
    <row r="74" spans="2:15">
      <c r="B74" s="73" t="s">
        <v>404</v>
      </c>
      <c r="C74" s="69" t="s">
        <v>405</v>
      </c>
      <c r="D74" s="74" t="s">
        <v>100</v>
      </c>
      <c r="E74" s="74" t="s">
        <v>216</v>
      </c>
      <c r="F74" s="69" t="s">
        <v>406</v>
      </c>
      <c r="G74" s="74" t="s">
        <v>107</v>
      </c>
      <c r="H74" s="74" t="s">
        <v>112</v>
      </c>
      <c r="I74" s="76">
        <v>50365.537582999998</v>
      </c>
      <c r="J74" s="78">
        <v>126</v>
      </c>
      <c r="K74" s="69"/>
      <c r="L74" s="76">
        <v>63.460577354999998</v>
      </c>
      <c r="M74" s="79">
        <v>1.9442722662125272E-5</v>
      </c>
      <c r="N74" s="79">
        <f t="shared" si="0"/>
        <v>1.3531078467389115E-2</v>
      </c>
      <c r="O74" s="79">
        <f>L74/'סכום נכסי הקרן'!$C$42</f>
        <v>1.8778834945139785E-3</v>
      </c>
    </row>
    <row r="75" spans="2:15">
      <c r="B75" s="73" t="s">
        <v>407</v>
      </c>
      <c r="C75" s="69" t="s">
        <v>408</v>
      </c>
      <c r="D75" s="74" t="s">
        <v>100</v>
      </c>
      <c r="E75" s="74" t="s">
        <v>216</v>
      </c>
      <c r="F75" s="69" t="s">
        <v>409</v>
      </c>
      <c r="G75" s="74" t="s">
        <v>232</v>
      </c>
      <c r="H75" s="74" t="s">
        <v>112</v>
      </c>
      <c r="I75" s="76">
        <v>27.152991999999998</v>
      </c>
      <c r="J75" s="78">
        <v>59120</v>
      </c>
      <c r="K75" s="69"/>
      <c r="L75" s="76">
        <v>16.052848647999998</v>
      </c>
      <c r="M75" s="79">
        <v>5.0247066190763108E-6</v>
      </c>
      <c r="N75" s="79">
        <f t="shared" si="0"/>
        <v>3.4227919715592581E-3</v>
      </c>
      <c r="O75" s="79">
        <f>L75/'סכום נכסי הקרן'!$C$42</f>
        <v>4.750252955843161E-4</v>
      </c>
    </row>
    <row r="76" spans="2:15">
      <c r="B76" s="73" t="s">
        <v>410</v>
      </c>
      <c r="C76" s="69" t="s">
        <v>411</v>
      </c>
      <c r="D76" s="74" t="s">
        <v>100</v>
      </c>
      <c r="E76" s="74" t="s">
        <v>216</v>
      </c>
      <c r="F76" s="69" t="s">
        <v>412</v>
      </c>
      <c r="G76" s="74" t="s">
        <v>272</v>
      </c>
      <c r="H76" s="74" t="s">
        <v>112</v>
      </c>
      <c r="I76" s="76">
        <v>332.22300199999995</v>
      </c>
      <c r="J76" s="78">
        <v>4874</v>
      </c>
      <c r="K76" s="69"/>
      <c r="L76" s="76">
        <v>16.192549131</v>
      </c>
      <c r="M76" s="79">
        <v>4.203710060101426E-6</v>
      </c>
      <c r="N76" s="79">
        <f t="shared" ref="N76:N139" si="1">IFERROR(L76/$L$11,0)</f>
        <v>3.4525789397242468E-3</v>
      </c>
      <c r="O76" s="79">
        <f>L76/'סכום נכסי הקרן'!$C$42</f>
        <v>4.7915922001638976E-4</v>
      </c>
    </row>
    <row r="77" spans="2:15">
      <c r="B77" s="73" t="s">
        <v>413</v>
      </c>
      <c r="C77" s="69" t="s">
        <v>414</v>
      </c>
      <c r="D77" s="74" t="s">
        <v>100</v>
      </c>
      <c r="E77" s="74" t="s">
        <v>216</v>
      </c>
      <c r="F77" s="69" t="s">
        <v>415</v>
      </c>
      <c r="G77" s="74" t="s">
        <v>232</v>
      </c>
      <c r="H77" s="74" t="s">
        <v>112</v>
      </c>
      <c r="I77" s="76">
        <v>265.44638500000002</v>
      </c>
      <c r="J77" s="78">
        <v>7670</v>
      </c>
      <c r="K77" s="69"/>
      <c r="L77" s="76">
        <v>20.359737738</v>
      </c>
      <c r="M77" s="79">
        <v>7.2784133714706005E-6</v>
      </c>
      <c r="N77" s="79">
        <f t="shared" si="1"/>
        <v>4.3411078245829387E-3</v>
      </c>
      <c r="O77" s="79">
        <f>L77/'סכום נכסי הקרן'!$C$42</f>
        <v>6.024719131839289E-4</v>
      </c>
    </row>
    <row r="78" spans="2:15">
      <c r="B78" s="73" t="s">
        <v>416</v>
      </c>
      <c r="C78" s="69" t="s">
        <v>417</v>
      </c>
      <c r="D78" s="74" t="s">
        <v>100</v>
      </c>
      <c r="E78" s="74" t="s">
        <v>216</v>
      </c>
      <c r="F78" s="69" t="s">
        <v>418</v>
      </c>
      <c r="G78" s="74" t="s">
        <v>388</v>
      </c>
      <c r="H78" s="74" t="s">
        <v>112</v>
      </c>
      <c r="I78" s="76">
        <v>740.57417799999996</v>
      </c>
      <c r="J78" s="78">
        <v>6316</v>
      </c>
      <c r="K78" s="76">
        <v>0.43693876500000001</v>
      </c>
      <c r="L78" s="76">
        <v>47.211603843999995</v>
      </c>
      <c r="M78" s="79">
        <v>1.1658532350233641E-5</v>
      </c>
      <c r="N78" s="79">
        <f t="shared" si="1"/>
        <v>1.006646870876792E-2</v>
      </c>
      <c r="O78" s="79">
        <f>L78/'סכום נכסי הקרן'!$C$42</f>
        <v>1.397054601508365E-3</v>
      </c>
    </row>
    <row r="79" spans="2:15">
      <c r="B79" s="73" t="s">
        <v>419</v>
      </c>
      <c r="C79" s="69" t="s">
        <v>420</v>
      </c>
      <c r="D79" s="74" t="s">
        <v>100</v>
      </c>
      <c r="E79" s="74" t="s">
        <v>216</v>
      </c>
      <c r="F79" s="69" t="s">
        <v>421</v>
      </c>
      <c r="G79" s="74" t="s">
        <v>422</v>
      </c>
      <c r="H79" s="74" t="s">
        <v>112</v>
      </c>
      <c r="I79" s="76">
        <v>919.72857799999997</v>
      </c>
      <c r="J79" s="78">
        <v>3813</v>
      </c>
      <c r="K79" s="69"/>
      <c r="L79" s="76">
        <v>35.069250660999998</v>
      </c>
      <c r="M79" s="79">
        <v>8.3937774189616094E-6</v>
      </c>
      <c r="N79" s="79">
        <f t="shared" si="1"/>
        <v>7.4774734530388132E-3</v>
      </c>
      <c r="O79" s="79">
        <f>L79/'סכום נכסי הקרן'!$C$42</f>
        <v>1.0377461051585689E-3</v>
      </c>
    </row>
    <row r="80" spans="2:15">
      <c r="B80" s="73" t="s">
        <v>423</v>
      </c>
      <c r="C80" s="69" t="s">
        <v>424</v>
      </c>
      <c r="D80" s="74" t="s">
        <v>100</v>
      </c>
      <c r="E80" s="74" t="s">
        <v>216</v>
      </c>
      <c r="F80" s="69" t="s">
        <v>425</v>
      </c>
      <c r="G80" s="74" t="s">
        <v>426</v>
      </c>
      <c r="H80" s="74" t="s">
        <v>112</v>
      </c>
      <c r="I80" s="76">
        <v>8.1840799999999998</v>
      </c>
      <c r="J80" s="78">
        <v>45570</v>
      </c>
      <c r="K80" s="69"/>
      <c r="L80" s="76">
        <v>3.7294853730000006</v>
      </c>
      <c r="M80" s="79">
        <v>2.7678430109941545E-6</v>
      </c>
      <c r="N80" s="79">
        <f t="shared" si="1"/>
        <v>7.9520170361429849E-4</v>
      </c>
      <c r="O80" s="79">
        <f>L80/'סכום נכסי הקרן'!$C$42</f>
        <v>1.1036046813457186E-4</v>
      </c>
    </row>
    <row r="81" spans="2:15">
      <c r="B81" s="73" t="s">
        <v>427</v>
      </c>
      <c r="C81" s="69" t="s">
        <v>428</v>
      </c>
      <c r="D81" s="74" t="s">
        <v>100</v>
      </c>
      <c r="E81" s="74" t="s">
        <v>216</v>
      </c>
      <c r="F81" s="69" t="s">
        <v>429</v>
      </c>
      <c r="G81" s="74" t="s">
        <v>272</v>
      </c>
      <c r="H81" s="74" t="s">
        <v>112</v>
      </c>
      <c r="I81" s="76">
        <v>314.76314500000001</v>
      </c>
      <c r="J81" s="78">
        <v>7300</v>
      </c>
      <c r="K81" s="69"/>
      <c r="L81" s="76">
        <v>22.977709581999996</v>
      </c>
      <c r="M81" s="79">
        <v>5.0864226707782958E-6</v>
      </c>
      <c r="N81" s="79">
        <f t="shared" si="1"/>
        <v>4.8993123654653319E-3</v>
      </c>
      <c r="O81" s="79">
        <f>L81/'סכום נכסי הקרן'!$C$42</f>
        <v>6.7994120703305854E-4</v>
      </c>
    </row>
    <row r="82" spans="2:15">
      <c r="B82" s="73" t="s">
        <v>430</v>
      </c>
      <c r="C82" s="69" t="s">
        <v>431</v>
      </c>
      <c r="D82" s="74" t="s">
        <v>100</v>
      </c>
      <c r="E82" s="74" t="s">
        <v>216</v>
      </c>
      <c r="F82" s="69" t="s">
        <v>432</v>
      </c>
      <c r="G82" s="74" t="s">
        <v>232</v>
      </c>
      <c r="H82" s="74" t="s">
        <v>112</v>
      </c>
      <c r="I82" s="76">
        <v>9926.9637910000001</v>
      </c>
      <c r="J82" s="78">
        <v>160</v>
      </c>
      <c r="K82" s="76">
        <v>0.28774297199999999</v>
      </c>
      <c r="L82" s="76">
        <v>16.170885037000001</v>
      </c>
      <c r="M82" s="79">
        <v>1.4387238829719783E-5</v>
      </c>
      <c r="N82" s="79">
        <f t="shared" si="1"/>
        <v>3.4479597167663611E-3</v>
      </c>
      <c r="O82" s="79">
        <f>L82/'סכום נכסי הקרן'!$C$42</f>
        <v>4.7851815045412251E-4</v>
      </c>
    </row>
    <row r="83" spans="2:15">
      <c r="B83" s="73" t="s">
        <v>433</v>
      </c>
      <c r="C83" s="69" t="s">
        <v>434</v>
      </c>
      <c r="D83" s="74" t="s">
        <v>100</v>
      </c>
      <c r="E83" s="74" t="s">
        <v>216</v>
      </c>
      <c r="F83" s="69" t="s">
        <v>435</v>
      </c>
      <c r="G83" s="74" t="s">
        <v>218</v>
      </c>
      <c r="H83" s="74" t="s">
        <v>112</v>
      </c>
      <c r="I83" s="76">
        <v>2311.9113769999999</v>
      </c>
      <c r="J83" s="78">
        <v>416.9</v>
      </c>
      <c r="K83" s="69"/>
      <c r="L83" s="76">
        <v>9.6383585289999996</v>
      </c>
      <c r="M83" s="79">
        <v>4.041832508855016E-6</v>
      </c>
      <c r="N83" s="79">
        <f t="shared" si="1"/>
        <v>2.0550929567370643E-3</v>
      </c>
      <c r="O83" s="79">
        <f>L83/'סכום נכסי הקרן'!$C$42</f>
        <v>2.8521194023443702E-4</v>
      </c>
    </row>
    <row r="84" spans="2:15">
      <c r="B84" s="73" t="s">
        <v>436</v>
      </c>
      <c r="C84" s="69" t="s">
        <v>437</v>
      </c>
      <c r="D84" s="74" t="s">
        <v>100</v>
      </c>
      <c r="E84" s="74" t="s">
        <v>216</v>
      </c>
      <c r="F84" s="69" t="s">
        <v>438</v>
      </c>
      <c r="G84" s="74" t="s">
        <v>107</v>
      </c>
      <c r="H84" s="74" t="s">
        <v>112</v>
      </c>
      <c r="I84" s="76">
        <v>166.35278400000004</v>
      </c>
      <c r="J84" s="78">
        <v>1796</v>
      </c>
      <c r="K84" s="69"/>
      <c r="L84" s="76">
        <v>2.987696004</v>
      </c>
      <c r="M84" s="79">
        <v>1.7755124650522882E-6</v>
      </c>
      <c r="N84" s="79">
        <f t="shared" si="1"/>
        <v>6.3703720879626881E-4</v>
      </c>
      <c r="O84" s="79">
        <f>L84/'סכום נכסי הקרן'!$C$42</f>
        <v>8.8409927018965578E-5</v>
      </c>
    </row>
    <row r="85" spans="2:15">
      <c r="B85" s="73" t="s">
        <v>439</v>
      </c>
      <c r="C85" s="69" t="s">
        <v>440</v>
      </c>
      <c r="D85" s="74" t="s">
        <v>100</v>
      </c>
      <c r="E85" s="74" t="s">
        <v>216</v>
      </c>
      <c r="F85" s="69" t="s">
        <v>441</v>
      </c>
      <c r="G85" s="74" t="s">
        <v>136</v>
      </c>
      <c r="H85" s="74" t="s">
        <v>112</v>
      </c>
      <c r="I85" s="76">
        <v>110.244497</v>
      </c>
      <c r="J85" s="78">
        <v>6095</v>
      </c>
      <c r="K85" s="69"/>
      <c r="L85" s="76">
        <v>6.7194021069999987</v>
      </c>
      <c r="M85" s="79">
        <v>3.3452021974508803E-6</v>
      </c>
      <c r="N85" s="79">
        <f t="shared" si="1"/>
        <v>1.4327124169568114E-3</v>
      </c>
      <c r="O85" s="79">
        <f>L85/'סכום נכסי הקרן'!$C$42</f>
        <v>1.9883610952908494E-4</v>
      </c>
    </row>
    <row r="86" spans="2:15">
      <c r="B86" s="73" t="s">
        <v>442</v>
      </c>
      <c r="C86" s="69" t="s">
        <v>443</v>
      </c>
      <c r="D86" s="74" t="s">
        <v>100</v>
      </c>
      <c r="E86" s="74" t="s">
        <v>216</v>
      </c>
      <c r="F86" s="69" t="s">
        <v>444</v>
      </c>
      <c r="G86" s="74" t="s">
        <v>109</v>
      </c>
      <c r="H86" s="74" t="s">
        <v>112</v>
      </c>
      <c r="I86" s="76">
        <v>7899.8497870000001</v>
      </c>
      <c r="J86" s="78">
        <v>181</v>
      </c>
      <c r="K86" s="76">
        <v>0.26244880900000001</v>
      </c>
      <c r="L86" s="76">
        <v>14.561176924000002</v>
      </c>
      <c r="M86" s="79">
        <v>1.5529387599339844E-5</v>
      </c>
      <c r="N86" s="79">
        <f t="shared" si="1"/>
        <v>3.1047373936420077E-3</v>
      </c>
      <c r="O86" s="79">
        <f>L86/'סכום נכסי הקרן'!$C$42</f>
        <v>4.3088473105615396E-4</v>
      </c>
    </row>
    <row r="87" spans="2:15">
      <c r="B87" s="73" t="s">
        <v>445</v>
      </c>
      <c r="C87" s="69" t="s">
        <v>446</v>
      </c>
      <c r="D87" s="74" t="s">
        <v>100</v>
      </c>
      <c r="E87" s="74" t="s">
        <v>216</v>
      </c>
      <c r="F87" s="69" t="s">
        <v>447</v>
      </c>
      <c r="G87" s="74" t="s">
        <v>212</v>
      </c>
      <c r="H87" s="74" t="s">
        <v>112</v>
      </c>
      <c r="I87" s="76">
        <v>255.90044399999999</v>
      </c>
      <c r="J87" s="78">
        <v>8390</v>
      </c>
      <c r="K87" s="69"/>
      <c r="L87" s="76">
        <v>21.470047292999997</v>
      </c>
      <c r="M87" s="79">
        <v>7.605252364214458E-6</v>
      </c>
      <c r="N87" s="79">
        <f t="shared" si="1"/>
        <v>4.5778482757098489E-3</v>
      </c>
      <c r="O87" s="79">
        <f>L87/'סכום נכסי הקרן'!$C$42</f>
        <v>6.3532746026589027E-4</v>
      </c>
    </row>
    <row r="88" spans="2:15">
      <c r="B88" s="73" t="s">
        <v>448</v>
      </c>
      <c r="C88" s="69" t="s">
        <v>449</v>
      </c>
      <c r="D88" s="74" t="s">
        <v>100</v>
      </c>
      <c r="E88" s="74" t="s">
        <v>216</v>
      </c>
      <c r="F88" s="69" t="s">
        <v>450</v>
      </c>
      <c r="G88" s="74" t="s">
        <v>107</v>
      </c>
      <c r="H88" s="74" t="s">
        <v>112</v>
      </c>
      <c r="I88" s="76">
        <v>800.209611</v>
      </c>
      <c r="J88" s="78">
        <v>1519</v>
      </c>
      <c r="K88" s="69"/>
      <c r="L88" s="76">
        <v>12.155183994999998</v>
      </c>
      <c r="M88" s="79">
        <v>8.4977761516822721E-6</v>
      </c>
      <c r="N88" s="79">
        <f t="shared" si="1"/>
        <v>2.5917310443274531E-3</v>
      </c>
      <c r="O88" s="79">
        <f>L88/'סכום נכסי הקרן'!$C$42</f>
        <v>3.5968817726478715E-4</v>
      </c>
    </row>
    <row r="89" spans="2:15">
      <c r="B89" s="73" t="s">
        <v>451</v>
      </c>
      <c r="C89" s="69" t="s">
        <v>452</v>
      </c>
      <c r="D89" s="74" t="s">
        <v>100</v>
      </c>
      <c r="E89" s="74" t="s">
        <v>216</v>
      </c>
      <c r="F89" s="69" t="s">
        <v>453</v>
      </c>
      <c r="G89" s="74" t="s">
        <v>135</v>
      </c>
      <c r="H89" s="74" t="s">
        <v>112</v>
      </c>
      <c r="I89" s="76">
        <v>1634.782825</v>
      </c>
      <c r="J89" s="78">
        <v>1290</v>
      </c>
      <c r="K89" s="69"/>
      <c r="L89" s="76">
        <v>21.088698442000002</v>
      </c>
      <c r="M89" s="79">
        <v>9.9133976361901421E-6</v>
      </c>
      <c r="N89" s="79">
        <f t="shared" si="1"/>
        <v>4.4965369885864416E-3</v>
      </c>
      <c r="O89" s="79">
        <f>L89/'סכום נכסי הקרן'!$C$42</f>
        <v>6.2404283691715016E-4</v>
      </c>
    </row>
    <row r="90" spans="2:15">
      <c r="B90" s="73" t="s">
        <v>454</v>
      </c>
      <c r="C90" s="69" t="s">
        <v>455</v>
      </c>
      <c r="D90" s="74" t="s">
        <v>100</v>
      </c>
      <c r="E90" s="74" t="s">
        <v>216</v>
      </c>
      <c r="F90" s="69" t="s">
        <v>456</v>
      </c>
      <c r="G90" s="74" t="s">
        <v>108</v>
      </c>
      <c r="H90" s="74" t="s">
        <v>112</v>
      </c>
      <c r="I90" s="76">
        <v>109.76105200000001</v>
      </c>
      <c r="J90" s="78">
        <v>11960</v>
      </c>
      <c r="K90" s="69"/>
      <c r="L90" s="76">
        <v>13.127421784000001</v>
      </c>
      <c r="M90" s="79">
        <v>8.9643177673182375E-6</v>
      </c>
      <c r="N90" s="79">
        <f t="shared" si="1"/>
        <v>2.7990318026916289E-3</v>
      </c>
      <c r="O90" s="79">
        <f>L90/'סכום נכסי הקרן'!$C$42</f>
        <v>3.8845799583250336E-4</v>
      </c>
    </row>
    <row r="91" spans="2:15">
      <c r="B91" s="73" t="s">
        <v>457</v>
      </c>
      <c r="C91" s="69" t="s">
        <v>458</v>
      </c>
      <c r="D91" s="74" t="s">
        <v>100</v>
      </c>
      <c r="E91" s="74" t="s">
        <v>216</v>
      </c>
      <c r="F91" s="69" t="s">
        <v>459</v>
      </c>
      <c r="G91" s="74" t="s">
        <v>236</v>
      </c>
      <c r="H91" s="74" t="s">
        <v>112</v>
      </c>
      <c r="I91" s="76">
        <v>44.992567000000001</v>
      </c>
      <c r="J91" s="78">
        <v>40150</v>
      </c>
      <c r="K91" s="69"/>
      <c r="L91" s="76">
        <v>18.064515845999999</v>
      </c>
      <c r="M91" s="79">
        <v>6.6152289791368263E-6</v>
      </c>
      <c r="N91" s="79">
        <f t="shared" si="1"/>
        <v>3.8517201005004954E-3</v>
      </c>
      <c r="O91" s="79">
        <f>L91/'סכום נכסי הקרן'!$C$42</f>
        <v>5.345532227641615E-4</v>
      </c>
    </row>
    <row r="92" spans="2:15">
      <c r="B92" s="73" t="s">
        <v>460</v>
      </c>
      <c r="C92" s="69" t="s">
        <v>461</v>
      </c>
      <c r="D92" s="74" t="s">
        <v>100</v>
      </c>
      <c r="E92" s="74" t="s">
        <v>216</v>
      </c>
      <c r="F92" s="69" t="s">
        <v>462</v>
      </c>
      <c r="G92" s="74" t="s">
        <v>345</v>
      </c>
      <c r="H92" s="74" t="s">
        <v>112</v>
      </c>
      <c r="I92" s="76">
        <v>55.727465000000002</v>
      </c>
      <c r="J92" s="78">
        <v>30550</v>
      </c>
      <c r="K92" s="69"/>
      <c r="L92" s="76">
        <v>17.024740672</v>
      </c>
      <c r="M92" s="79">
        <v>4.045788605661124E-6</v>
      </c>
      <c r="N92" s="79">
        <f t="shared" si="1"/>
        <v>3.6300190058329625E-3</v>
      </c>
      <c r="O92" s="79">
        <f>L92/'סכום נכסי הקרן'!$C$42</f>
        <v>5.0378488250250202E-4</v>
      </c>
    </row>
    <row r="93" spans="2:15">
      <c r="B93" s="73" t="s">
        <v>463</v>
      </c>
      <c r="C93" s="69" t="s">
        <v>464</v>
      </c>
      <c r="D93" s="74" t="s">
        <v>100</v>
      </c>
      <c r="E93" s="74" t="s">
        <v>216</v>
      </c>
      <c r="F93" s="69" t="s">
        <v>465</v>
      </c>
      <c r="G93" s="74" t="s">
        <v>218</v>
      </c>
      <c r="H93" s="74" t="s">
        <v>112</v>
      </c>
      <c r="I93" s="76">
        <v>103.019818</v>
      </c>
      <c r="J93" s="78">
        <v>35160</v>
      </c>
      <c r="K93" s="69"/>
      <c r="L93" s="76">
        <v>36.221768023999999</v>
      </c>
      <c r="M93" s="79">
        <v>9.6893986392305647E-6</v>
      </c>
      <c r="N93" s="79">
        <f t="shared" si="1"/>
        <v>7.7232134624078382E-3</v>
      </c>
      <c r="O93" s="79">
        <f>L93/'סכום נכסי הקרן'!$C$42</f>
        <v>1.0718506378200254E-3</v>
      </c>
    </row>
    <row r="94" spans="2:15">
      <c r="B94" s="73" t="s">
        <v>466</v>
      </c>
      <c r="C94" s="69" t="s">
        <v>467</v>
      </c>
      <c r="D94" s="74" t="s">
        <v>100</v>
      </c>
      <c r="E94" s="74" t="s">
        <v>216</v>
      </c>
      <c r="F94" s="69" t="s">
        <v>468</v>
      </c>
      <c r="G94" s="74" t="s">
        <v>265</v>
      </c>
      <c r="H94" s="74" t="s">
        <v>112</v>
      </c>
      <c r="I94" s="76">
        <v>11.812561000000001</v>
      </c>
      <c r="J94" s="78">
        <v>13450</v>
      </c>
      <c r="K94" s="69"/>
      <c r="L94" s="76">
        <v>1.5887894810000001</v>
      </c>
      <c r="M94" s="79">
        <v>3.3319270440790872E-7</v>
      </c>
      <c r="N94" s="79">
        <f t="shared" si="1"/>
        <v>3.3876204774048783E-4</v>
      </c>
      <c r="O94" s="79">
        <f>L94/'סכום נכסי הקרן'!$C$42</f>
        <v>4.7014409054887972E-5</v>
      </c>
    </row>
    <row r="95" spans="2:15">
      <c r="B95" s="73" t="s">
        <v>469</v>
      </c>
      <c r="C95" s="69" t="s">
        <v>470</v>
      </c>
      <c r="D95" s="74" t="s">
        <v>100</v>
      </c>
      <c r="E95" s="74" t="s">
        <v>216</v>
      </c>
      <c r="F95" s="69" t="s">
        <v>471</v>
      </c>
      <c r="G95" s="74" t="s">
        <v>224</v>
      </c>
      <c r="H95" s="74" t="s">
        <v>112</v>
      </c>
      <c r="I95" s="76">
        <v>65.387557000000001</v>
      </c>
      <c r="J95" s="78">
        <v>14360</v>
      </c>
      <c r="K95" s="69"/>
      <c r="L95" s="76">
        <v>9.389653161</v>
      </c>
      <c r="M95" s="79">
        <v>6.8483310824150301E-6</v>
      </c>
      <c r="N95" s="79">
        <f t="shared" si="1"/>
        <v>2.0020639426635931E-3</v>
      </c>
      <c r="O95" s="79">
        <f>L95/'סכום נכסי הקרן'!$C$42</f>
        <v>2.7785241523434776E-4</v>
      </c>
    </row>
    <row r="96" spans="2:15">
      <c r="B96" s="73" t="s">
        <v>472</v>
      </c>
      <c r="C96" s="69" t="s">
        <v>473</v>
      </c>
      <c r="D96" s="74" t="s">
        <v>100</v>
      </c>
      <c r="E96" s="74" t="s">
        <v>216</v>
      </c>
      <c r="F96" s="69" t="s">
        <v>474</v>
      </c>
      <c r="G96" s="74" t="s">
        <v>135</v>
      </c>
      <c r="H96" s="74" t="s">
        <v>112</v>
      </c>
      <c r="I96" s="76">
        <v>1843.9547150000001</v>
      </c>
      <c r="J96" s="78">
        <v>1666</v>
      </c>
      <c r="K96" s="69"/>
      <c r="L96" s="76">
        <v>30.720285553</v>
      </c>
      <c r="M96" s="79">
        <v>9.8336895866855822E-6</v>
      </c>
      <c r="N96" s="79">
        <f t="shared" si="1"/>
        <v>6.5501861420662333E-3</v>
      </c>
      <c r="O96" s="79">
        <f>L96/'סכום נכסי הקרן'!$C$42</f>
        <v>9.0905440182210474E-4</v>
      </c>
    </row>
    <row r="97" spans="2:15">
      <c r="B97" s="73" t="s">
        <v>475</v>
      </c>
      <c r="C97" s="69" t="s">
        <v>476</v>
      </c>
      <c r="D97" s="74" t="s">
        <v>100</v>
      </c>
      <c r="E97" s="74" t="s">
        <v>216</v>
      </c>
      <c r="F97" s="69" t="s">
        <v>477</v>
      </c>
      <c r="G97" s="74" t="s">
        <v>136</v>
      </c>
      <c r="H97" s="74" t="s">
        <v>112</v>
      </c>
      <c r="I97" s="76">
        <v>3.1053000000000002</v>
      </c>
      <c r="J97" s="78">
        <v>13850</v>
      </c>
      <c r="K97" s="69"/>
      <c r="L97" s="76">
        <v>0.43008405</v>
      </c>
      <c r="M97" s="79">
        <v>6.7254840965681025E-8</v>
      </c>
      <c r="N97" s="79">
        <f t="shared" si="1"/>
        <v>9.1702617131389689E-5</v>
      </c>
      <c r="O97" s="79">
        <f>L97/'סכום נכסי הקרן'!$C$42</f>
        <v>1.272676317189369E-5</v>
      </c>
    </row>
    <row r="98" spans="2:15">
      <c r="B98" s="73" t="s">
        <v>478</v>
      </c>
      <c r="C98" s="69" t="s">
        <v>479</v>
      </c>
      <c r="D98" s="74" t="s">
        <v>100</v>
      </c>
      <c r="E98" s="74" t="s">
        <v>216</v>
      </c>
      <c r="F98" s="69" t="s">
        <v>480</v>
      </c>
      <c r="G98" s="74" t="s">
        <v>481</v>
      </c>
      <c r="H98" s="74" t="s">
        <v>112</v>
      </c>
      <c r="I98" s="76">
        <v>202.25688400000001</v>
      </c>
      <c r="J98" s="78">
        <v>33500</v>
      </c>
      <c r="K98" s="69"/>
      <c r="L98" s="76">
        <v>67.756056086000001</v>
      </c>
      <c r="M98" s="79">
        <v>1.247598933387023E-5</v>
      </c>
      <c r="N98" s="79">
        <f t="shared" si="1"/>
        <v>1.444696140112014E-2</v>
      </c>
      <c r="O98" s="79">
        <f>L98/'סכום נכסי הקרן'!$C$42</f>
        <v>2.0049924643056817E-3</v>
      </c>
    </row>
    <row r="99" spans="2:15">
      <c r="B99" s="73" t="s">
        <v>482</v>
      </c>
      <c r="C99" s="69" t="s">
        <v>483</v>
      </c>
      <c r="D99" s="74" t="s">
        <v>100</v>
      </c>
      <c r="E99" s="74" t="s">
        <v>216</v>
      </c>
      <c r="F99" s="69" t="s">
        <v>484</v>
      </c>
      <c r="G99" s="74" t="s">
        <v>282</v>
      </c>
      <c r="H99" s="74" t="s">
        <v>112</v>
      </c>
      <c r="I99" s="76">
        <v>143.04204200000001</v>
      </c>
      <c r="J99" s="78">
        <v>9869</v>
      </c>
      <c r="K99" s="69"/>
      <c r="L99" s="76">
        <v>14.116819159999999</v>
      </c>
      <c r="M99" s="79">
        <v>3.2316038482556829E-6</v>
      </c>
      <c r="N99" s="79">
        <f t="shared" si="1"/>
        <v>3.0099913320257893E-3</v>
      </c>
      <c r="O99" s="79">
        <f>L99/'סכום נכסי הקרן'!$C$42</f>
        <v>4.1773558956620502E-4</v>
      </c>
    </row>
    <row r="100" spans="2:15">
      <c r="B100" s="73" t="s">
        <v>485</v>
      </c>
      <c r="C100" s="69" t="s">
        <v>486</v>
      </c>
      <c r="D100" s="74" t="s">
        <v>100</v>
      </c>
      <c r="E100" s="74" t="s">
        <v>216</v>
      </c>
      <c r="F100" s="69" t="s">
        <v>487</v>
      </c>
      <c r="G100" s="74" t="s">
        <v>255</v>
      </c>
      <c r="H100" s="74" t="s">
        <v>112</v>
      </c>
      <c r="I100" s="76">
        <v>322.82500099999999</v>
      </c>
      <c r="J100" s="78">
        <v>2616</v>
      </c>
      <c r="K100" s="69"/>
      <c r="L100" s="76">
        <v>8.4451020159999999</v>
      </c>
      <c r="M100" s="79">
        <v>5.9607431082491256E-6</v>
      </c>
      <c r="N100" s="79">
        <f t="shared" si="1"/>
        <v>1.8006665367124757E-3</v>
      </c>
      <c r="O100" s="79">
        <f>L100/'סכום נכסי הקרן'!$C$42</f>
        <v>2.4990188155109207E-4</v>
      </c>
    </row>
    <row r="101" spans="2:15">
      <c r="B101" s="73" t="s">
        <v>488</v>
      </c>
      <c r="C101" s="69" t="s">
        <v>489</v>
      </c>
      <c r="D101" s="74" t="s">
        <v>100</v>
      </c>
      <c r="E101" s="74" t="s">
        <v>216</v>
      </c>
      <c r="F101" s="69" t="s">
        <v>490</v>
      </c>
      <c r="G101" s="74" t="s">
        <v>232</v>
      </c>
      <c r="H101" s="74" t="s">
        <v>112</v>
      </c>
      <c r="I101" s="76">
        <v>135.711299</v>
      </c>
      <c r="J101" s="78">
        <v>19500</v>
      </c>
      <c r="K101" s="69"/>
      <c r="L101" s="76">
        <v>26.463703215000002</v>
      </c>
      <c r="M101" s="79">
        <v>1.1124640190478641E-5</v>
      </c>
      <c r="N101" s="79">
        <f t="shared" si="1"/>
        <v>5.6425967059319489E-3</v>
      </c>
      <c r="O101" s="79">
        <f>L101/'סכום נכסי הקרן'!$C$42</f>
        <v>7.8309642840413795E-4</v>
      </c>
    </row>
    <row r="102" spans="2:15">
      <c r="B102" s="73" t="s">
        <v>491</v>
      </c>
      <c r="C102" s="69" t="s">
        <v>492</v>
      </c>
      <c r="D102" s="74" t="s">
        <v>100</v>
      </c>
      <c r="E102" s="74" t="s">
        <v>216</v>
      </c>
      <c r="F102" s="69" t="s">
        <v>493</v>
      </c>
      <c r="G102" s="74" t="s">
        <v>232</v>
      </c>
      <c r="H102" s="74" t="s">
        <v>112</v>
      </c>
      <c r="I102" s="76">
        <v>1695.8230860000001</v>
      </c>
      <c r="J102" s="78">
        <v>1570</v>
      </c>
      <c r="K102" s="69"/>
      <c r="L102" s="76">
        <v>26.624422449999997</v>
      </c>
      <c r="M102" s="79">
        <v>8.7551687459909371E-6</v>
      </c>
      <c r="N102" s="79">
        <f t="shared" si="1"/>
        <v>5.676865297089548E-3</v>
      </c>
      <c r="O102" s="79">
        <f>L102/'סכום נכסי הקרן'!$C$42</f>
        <v>7.8785232586421074E-4</v>
      </c>
    </row>
    <row r="103" spans="2:15">
      <c r="B103" s="73" t="s">
        <v>494</v>
      </c>
      <c r="C103" s="69" t="s">
        <v>495</v>
      </c>
      <c r="D103" s="74" t="s">
        <v>100</v>
      </c>
      <c r="E103" s="74" t="s">
        <v>216</v>
      </c>
      <c r="F103" s="69" t="s">
        <v>496</v>
      </c>
      <c r="G103" s="74" t="s">
        <v>345</v>
      </c>
      <c r="H103" s="74" t="s">
        <v>112</v>
      </c>
      <c r="I103" s="76">
        <v>105.891848</v>
      </c>
      <c r="J103" s="78">
        <v>6565</v>
      </c>
      <c r="K103" s="69"/>
      <c r="L103" s="76">
        <v>6.9517998150000002</v>
      </c>
      <c r="M103" s="79">
        <v>2.1859095948010733E-6</v>
      </c>
      <c r="N103" s="79">
        <f t="shared" si="1"/>
        <v>1.4822643081253786E-3</v>
      </c>
      <c r="O103" s="79">
        <f>L103/'סכום נכסי הקרן'!$C$42</f>
        <v>2.0571306902434389E-4</v>
      </c>
    </row>
    <row r="104" spans="2:15">
      <c r="B104" s="73" t="s">
        <v>497</v>
      </c>
      <c r="C104" s="69" t="s">
        <v>498</v>
      </c>
      <c r="D104" s="74" t="s">
        <v>100</v>
      </c>
      <c r="E104" s="74" t="s">
        <v>216</v>
      </c>
      <c r="F104" s="69" t="s">
        <v>499</v>
      </c>
      <c r="G104" s="74" t="s">
        <v>345</v>
      </c>
      <c r="H104" s="74" t="s">
        <v>112</v>
      </c>
      <c r="I104" s="76">
        <v>49.861181000000009</v>
      </c>
      <c r="J104" s="78">
        <v>21280</v>
      </c>
      <c r="K104" s="69"/>
      <c r="L104" s="76">
        <v>10.610459324999997</v>
      </c>
      <c r="M104" s="79">
        <v>3.619533271296032E-6</v>
      </c>
      <c r="N104" s="79">
        <f t="shared" si="1"/>
        <v>2.2623645054232035E-3</v>
      </c>
      <c r="O104" s="79">
        <f>L104/'סכום נכסי הקרן'!$C$42</f>
        <v>3.1397770499576988E-4</v>
      </c>
    </row>
    <row r="105" spans="2:15">
      <c r="B105" s="73" t="s">
        <v>500</v>
      </c>
      <c r="C105" s="69" t="s">
        <v>501</v>
      </c>
      <c r="D105" s="74" t="s">
        <v>100</v>
      </c>
      <c r="E105" s="74" t="s">
        <v>216</v>
      </c>
      <c r="F105" s="69" t="s">
        <v>502</v>
      </c>
      <c r="G105" s="74" t="s">
        <v>107</v>
      </c>
      <c r="H105" s="74" t="s">
        <v>112</v>
      </c>
      <c r="I105" s="76">
        <v>4041.90047</v>
      </c>
      <c r="J105" s="78">
        <v>263.10000000000002</v>
      </c>
      <c r="K105" s="69"/>
      <c r="L105" s="76">
        <v>10.634240136000001</v>
      </c>
      <c r="M105" s="79">
        <v>3.5964091474237386E-6</v>
      </c>
      <c r="N105" s="79">
        <f t="shared" si="1"/>
        <v>2.2674350552522593E-3</v>
      </c>
      <c r="O105" s="79">
        <f>L105/'סכום נכסי הקרן'!$C$42</f>
        <v>3.1468141104958101E-4</v>
      </c>
    </row>
    <row r="106" spans="2:15">
      <c r="B106" s="73" t="s">
        <v>503</v>
      </c>
      <c r="C106" s="69" t="s">
        <v>504</v>
      </c>
      <c r="D106" s="74" t="s">
        <v>100</v>
      </c>
      <c r="E106" s="74" t="s">
        <v>216</v>
      </c>
      <c r="F106" s="69" t="s">
        <v>505</v>
      </c>
      <c r="G106" s="74" t="s">
        <v>212</v>
      </c>
      <c r="H106" s="74" t="s">
        <v>112</v>
      </c>
      <c r="I106" s="76">
        <v>4745.724037</v>
      </c>
      <c r="J106" s="78">
        <v>255.8</v>
      </c>
      <c r="K106" s="69"/>
      <c r="L106" s="76">
        <v>12.139562088</v>
      </c>
      <c r="M106" s="79">
        <v>5.1765335908937625E-6</v>
      </c>
      <c r="N106" s="79">
        <f t="shared" si="1"/>
        <v>2.5884001378302626E-3</v>
      </c>
      <c r="O106" s="79">
        <f>L106/'סכום נכסי הקרן'!$C$42</f>
        <v>3.5922590410984842E-4</v>
      </c>
    </row>
    <row r="107" spans="2:15">
      <c r="B107" s="73" t="s">
        <v>506</v>
      </c>
      <c r="C107" s="69" t="s">
        <v>507</v>
      </c>
      <c r="D107" s="74" t="s">
        <v>100</v>
      </c>
      <c r="E107" s="74" t="s">
        <v>216</v>
      </c>
      <c r="F107" s="69" t="s">
        <v>508</v>
      </c>
      <c r="G107" s="74" t="s">
        <v>345</v>
      </c>
      <c r="H107" s="74" t="s">
        <v>112</v>
      </c>
      <c r="I107" s="76">
        <v>3573.8795300000002</v>
      </c>
      <c r="J107" s="78">
        <v>1741</v>
      </c>
      <c r="K107" s="69"/>
      <c r="L107" s="76">
        <v>62.221242617000001</v>
      </c>
      <c r="M107" s="79">
        <v>1.3452928288521453E-5</v>
      </c>
      <c r="N107" s="79">
        <f t="shared" si="1"/>
        <v>1.3266827237945835E-2</v>
      </c>
      <c r="O107" s="79">
        <f>L107/'סכום נכסי הקרן'!$C$42</f>
        <v>1.8412099194273718E-3</v>
      </c>
    </row>
    <row r="108" spans="2:15">
      <c r="B108" s="73" t="s">
        <v>509</v>
      </c>
      <c r="C108" s="69" t="s">
        <v>510</v>
      </c>
      <c r="D108" s="74" t="s">
        <v>100</v>
      </c>
      <c r="E108" s="74" t="s">
        <v>216</v>
      </c>
      <c r="F108" s="69" t="s">
        <v>511</v>
      </c>
      <c r="G108" s="74" t="s">
        <v>108</v>
      </c>
      <c r="H108" s="74" t="s">
        <v>112</v>
      </c>
      <c r="I108" s="76">
        <v>49.070323000000002</v>
      </c>
      <c r="J108" s="78">
        <v>32520</v>
      </c>
      <c r="K108" s="69"/>
      <c r="L108" s="76">
        <v>15.957669116</v>
      </c>
      <c r="M108" s="79">
        <v>5.7151545871005611E-6</v>
      </c>
      <c r="N108" s="79">
        <f t="shared" si="1"/>
        <v>3.402497770503114E-3</v>
      </c>
      <c r="O108" s="79">
        <f>L108/'סכום נכסי הקרן'!$C$42</f>
        <v>4.7220880573174971E-4</v>
      </c>
    </row>
    <row r="109" spans="2:15">
      <c r="B109" s="73" t="s">
        <v>512</v>
      </c>
      <c r="C109" s="69" t="s">
        <v>513</v>
      </c>
      <c r="D109" s="74" t="s">
        <v>100</v>
      </c>
      <c r="E109" s="74" t="s">
        <v>216</v>
      </c>
      <c r="F109" s="69" t="s">
        <v>514</v>
      </c>
      <c r="G109" s="74" t="s">
        <v>317</v>
      </c>
      <c r="H109" s="74" t="s">
        <v>112</v>
      </c>
      <c r="I109" s="76">
        <v>673.12246600000003</v>
      </c>
      <c r="J109" s="78">
        <v>1221</v>
      </c>
      <c r="K109" s="69"/>
      <c r="L109" s="76">
        <v>8.2188253109999998</v>
      </c>
      <c r="M109" s="79">
        <v>6.7255230305955829E-6</v>
      </c>
      <c r="N109" s="79">
        <f t="shared" si="1"/>
        <v>1.7524197671697143E-3</v>
      </c>
      <c r="O109" s="79">
        <f>L109/'סכום נכסי הקרן'!$C$42</f>
        <v>2.4320605073418206E-4</v>
      </c>
    </row>
    <row r="110" spans="2:15">
      <c r="B110" s="75"/>
      <c r="C110" s="69"/>
      <c r="D110" s="69"/>
      <c r="E110" s="69"/>
      <c r="F110" s="69"/>
      <c r="G110" s="69"/>
      <c r="H110" s="69"/>
      <c r="I110" s="76"/>
      <c r="J110" s="78"/>
      <c r="K110" s="69"/>
      <c r="L110" s="69"/>
      <c r="M110" s="69"/>
      <c r="N110" s="79"/>
      <c r="O110" s="69"/>
    </row>
    <row r="111" spans="2:15">
      <c r="B111" s="71" t="s">
        <v>25</v>
      </c>
      <c r="C111" s="72"/>
      <c r="D111" s="72"/>
      <c r="E111" s="72"/>
      <c r="F111" s="72"/>
      <c r="G111" s="72"/>
      <c r="H111" s="72"/>
      <c r="I111" s="80"/>
      <c r="J111" s="82"/>
      <c r="K111" s="80">
        <v>0.8186642489999999</v>
      </c>
      <c r="L111" s="80">
        <f>SUM(L112:L181)</f>
        <v>241.41494728800006</v>
      </c>
      <c r="M111" s="72"/>
      <c r="N111" s="83">
        <f t="shared" si="1"/>
        <v>5.1474548942110489E-2</v>
      </c>
      <c r="O111" s="83">
        <f>L111/'סכום נכסי הקרן'!$C$42</f>
        <v>7.1437916851126559E-3</v>
      </c>
    </row>
    <row r="112" spans="2:15">
      <c r="B112" s="73" t="s">
        <v>515</v>
      </c>
      <c r="C112" s="69" t="s">
        <v>516</v>
      </c>
      <c r="D112" s="74" t="s">
        <v>100</v>
      </c>
      <c r="E112" s="74" t="s">
        <v>216</v>
      </c>
      <c r="F112" s="69" t="s">
        <v>517</v>
      </c>
      <c r="G112" s="74" t="s">
        <v>518</v>
      </c>
      <c r="H112" s="74" t="s">
        <v>112</v>
      </c>
      <c r="I112" s="76">
        <v>3004.5877919999998</v>
      </c>
      <c r="J112" s="78">
        <v>174.1</v>
      </c>
      <c r="K112" s="69"/>
      <c r="L112" s="76">
        <v>5.2309873470000001</v>
      </c>
      <c r="M112" s="79">
        <v>1.0121463519715274E-5</v>
      </c>
      <c r="N112" s="79">
        <f t="shared" si="1"/>
        <v>1.1153522896305615E-3</v>
      </c>
      <c r="O112" s="79">
        <f>L112/'סכום נכסי הקרן'!$C$42</f>
        <v>1.5479192292864959E-4</v>
      </c>
    </row>
    <row r="113" spans="2:15">
      <c r="B113" s="73" t="s">
        <v>519</v>
      </c>
      <c r="C113" s="69" t="s">
        <v>520</v>
      </c>
      <c r="D113" s="74" t="s">
        <v>100</v>
      </c>
      <c r="E113" s="74" t="s">
        <v>216</v>
      </c>
      <c r="F113" s="69" t="s">
        <v>521</v>
      </c>
      <c r="G113" s="74" t="s">
        <v>341</v>
      </c>
      <c r="H113" s="74" t="s">
        <v>112</v>
      </c>
      <c r="I113" s="76">
        <v>1217.158729</v>
      </c>
      <c r="J113" s="78">
        <v>388.5</v>
      </c>
      <c r="K113" s="76">
        <v>0.11222446899999998</v>
      </c>
      <c r="L113" s="76">
        <v>4.8408861319999996</v>
      </c>
      <c r="M113" s="79">
        <v>7.3831834349278337E-6</v>
      </c>
      <c r="N113" s="79">
        <f t="shared" si="1"/>
        <v>1.0321748215016344E-3</v>
      </c>
      <c r="O113" s="79">
        <f>L113/'סכום נכסי הקרן'!$C$42</f>
        <v>1.4324830540464936E-4</v>
      </c>
    </row>
    <row r="114" spans="2:15">
      <c r="B114" s="73" t="s">
        <v>522</v>
      </c>
      <c r="C114" s="69" t="s">
        <v>523</v>
      </c>
      <c r="D114" s="74" t="s">
        <v>100</v>
      </c>
      <c r="E114" s="74" t="s">
        <v>216</v>
      </c>
      <c r="F114" s="69" t="s">
        <v>524</v>
      </c>
      <c r="G114" s="74" t="s">
        <v>525</v>
      </c>
      <c r="H114" s="74" t="s">
        <v>112</v>
      </c>
      <c r="I114" s="76">
        <v>41.48059700000001</v>
      </c>
      <c r="J114" s="78">
        <v>1964</v>
      </c>
      <c r="K114" s="69"/>
      <c r="L114" s="76">
        <v>0.81467893299999994</v>
      </c>
      <c r="M114" s="79">
        <v>9.2818603999645588E-6</v>
      </c>
      <c r="N114" s="79">
        <f t="shared" si="1"/>
        <v>1.7370602392231954E-4</v>
      </c>
      <c r="O114" s="79">
        <f>L114/'סכום נכסי הקרן'!$C$42</f>
        <v>2.410744095583653E-5</v>
      </c>
    </row>
    <row r="115" spans="2:15">
      <c r="B115" s="73" t="s">
        <v>526</v>
      </c>
      <c r="C115" s="69" t="s">
        <v>527</v>
      </c>
      <c r="D115" s="74" t="s">
        <v>100</v>
      </c>
      <c r="E115" s="74" t="s">
        <v>216</v>
      </c>
      <c r="F115" s="69" t="s">
        <v>528</v>
      </c>
      <c r="G115" s="74" t="s">
        <v>109</v>
      </c>
      <c r="H115" s="74" t="s">
        <v>112</v>
      </c>
      <c r="I115" s="76">
        <v>542.19581400000004</v>
      </c>
      <c r="J115" s="78">
        <v>455</v>
      </c>
      <c r="K115" s="76">
        <v>9.8560360000000003E-3</v>
      </c>
      <c r="L115" s="76">
        <v>2.4768469890000002</v>
      </c>
      <c r="M115" s="79">
        <v>9.8560414956002215E-6</v>
      </c>
      <c r="N115" s="79">
        <f t="shared" si="1"/>
        <v>5.2811386780165972E-4</v>
      </c>
      <c r="O115" s="79">
        <f>L115/'סכום נכסי הקרן'!$C$42</f>
        <v>7.3293220341514583E-5</v>
      </c>
    </row>
    <row r="116" spans="2:15">
      <c r="B116" s="73" t="s">
        <v>529</v>
      </c>
      <c r="C116" s="69" t="s">
        <v>530</v>
      </c>
      <c r="D116" s="74" t="s">
        <v>100</v>
      </c>
      <c r="E116" s="74" t="s">
        <v>216</v>
      </c>
      <c r="F116" s="69" t="s">
        <v>531</v>
      </c>
      <c r="G116" s="74" t="s">
        <v>109</v>
      </c>
      <c r="H116" s="74" t="s">
        <v>112</v>
      </c>
      <c r="I116" s="76">
        <v>238.42021399999999</v>
      </c>
      <c r="J116" s="78">
        <v>2137</v>
      </c>
      <c r="K116" s="69"/>
      <c r="L116" s="76">
        <v>5.0950399719999995</v>
      </c>
      <c r="M116" s="79">
        <v>1.4109918307303707E-5</v>
      </c>
      <c r="N116" s="79">
        <f t="shared" si="1"/>
        <v>1.0863655599909889E-3</v>
      </c>
      <c r="O116" s="79">
        <f>L116/'סכום נכסי הקרן'!$C$42</f>
        <v>1.5076905798988791E-4</v>
      </c>
    </row>
    <row r="117" spans="2:15">
      <c r="B117" s="73" t="s">
        <v>532</v>
      </c>
      <c r="C117" s="69" t="s">
        <v>533</v>
      </c>
      <c r="D117" s="74" t="s">
        <v>100</v>
      </c>
      <c r="E117" s="74" t="s">
        <v>216</v>
      </c>
      <c r="F117" s="69" t="s">
        <v>534</v>
      </c>
      <c r="G117" s="74" t="s">
        <v>236</v>
      </c>
      <c r="H117" s="74" t="s">
        <v>112</v>
      </c>
      <c r="I117" s="76">
        <v>78.253559999999993</v>
      </c>
      <c r="J117" s="78">
        <v>9584</v>
      </c>
      <c r="K117" s="69"/>
      <c r="L117" s="76">
        <v>7.4998211899999996</v>
      </c>
      <c r="M117" s="79">
        <v>1.9563389999999999E-5</v>
      </c>
      <c r="N117" s="79">
        <f t="shared" si="1"/>
        <v>1.5991135480156807E-3</v>
      </c>
      <c r="O117" s="79">
        <f>L117/'סכום נכסי הקרן'!$C$42</f>
        <v>2.2192975562957963E-4</v>
      </c>
    </row>
    <row r="118" spans="2:15">
      <c r="B118" s="73" t="s">
        <v>535</v>
      </c>
      <c r="C118" s="69" t="s">
        <v>536</v>
      </c>
      <c r="D118" s="74" t="s">
        <v>100</v>
      </c>
      <c r="E118" s="74" t="s">
        <v>216</v>
      </c>
      <c r="F118" s="69" t="s">
        <v>537</v>
      </c>
      <c r="G118" s="74" t="s">
        <v>108</v>
      </c>
      <c r="H118" s="74" t="s">
        <v>112</v>
      </c>
      <c r="I118" s="76">
        <v>298.10879999999997</v>
      </c>
      <c r="J118" s="78">
        <v>510.5</v>
      </c>
      <c r="K118" s="69"/>
      <c r="L118" s="76">
        <v>1.5218454240000001</v>
      </c>
      <c r="M118" s="79">
        <v>5.2751073986178526E-6</v>
      </c>
      <c r="N118" s="79">
        <f t="shared" si="1"/>
        <v>3.2448822096571453E-4</v>
      </c>
      <c r="O118" s="79">
        <f>L118/'סכום נכסי הקרן'!$C$42</f>
        <v>4.5033444731275522E-5</v>
      </c>
    </row>
    <row r="119" spans="2:15">
      <c r="B119" s="73" t="s">
        <v>538</v>
      </c>
      <c r="C119" s="69" t="s">
        <v>539</v>
      </c>
      <c r="D119" s="74" t="s">
        <v>100</v>
      </c>
      <c r="E119" s="74" t="s">
        <v>216</v>
      </c>
      <c r="F119" s="69" t="s">
        <v>540</v>
      </c>
      <c r="G119" s="74" t="s">
        <v>108</v>
      </c>
      <c r="H119" s="74" t="s">
        <v>112</v>
      </c>
      <c r="I119" s="76">
        <v>47.416370999999998</v>
      </c>
      <c r="J119" s="78">
        <v>8193</v>
      </c>
      <c r="K119" s="76">
        <v>9.0874897999999982E-2</v>
      </c>
      <c r="L119" s="76">
        <v>3.9756982020000002</v>
      </c>
      <c r="M119" s="79">
        <v>4.2381048912027739E-6</v>
      </c>
      <c r="N119" s="79">
        <f t="shared" si="1"/>
        <v>8.4769925796587993E-4</v>
      </c>
      <c r="O119" s="79">
        <f>L119/'סכום נכסי הקרן'!$C$42</f>
        <v>1.1764623556669345E-4</v>
      </c>
    </row>
    <row r="120" spans="2:15">
      <c r="B120" s="73" t="s">
        <v>541</v>
      </c>
      <c r="C120" s="69" t="s">
        <v>542</v>
      </c>
      <c r="D120" s="74" t="s">
        <v>100</v>
      </c>
      <c r="E120" s="74" t="s">
        <v>216</v>
      </c>
      <c r="F120" s="69" t="s">
        <v>543</v>
      </c>
      <c r="G120" s="74" t="s">
        <v>212</v>
      </c>
      <c r="H120" s="74" t="s">
        <v>112</v>
      </c>
      <c r="I120" s="76">
        <v>24.068435000000001</v>
      </c>
      <c r="J120" s="78">
        <v>4338</v>
      </c>
      <c r="K120" s="69"/>
      <c r="L120" s="76">
        <v>1.044088712</v>
      </c>
      <c r="M120" s="79">
        <v>1.8726532444640515E-6</v>
      </c>
      <c r="N120" s="79">
        <f t="shared" si="1"/>
        <v>2.2262082820263108E-4</v>
      </c>
      <c r="O120" s="79">
        <f>L120/'סכום נכסי הקרן'!$C$42</f>
        <v>3.0895983629412711E-5</v>
      </c>
    </row>
    <row r="121" spans="2:15">
      <c r="B121" s="73" t="s">
        <v>544</v>
      </c>
      <c r="C121" s="69" t="s">
        <v>545</v>
      </c>
      <c r="D121" s="74" t="s">
        <v>100</v>
      </c>
      <c r="E121" s="74" t="s">
        <v>216</v>
      </c>
      <c r="F121" s="69" t="s">
        <v>546</v>
      </c>
      <c r="G121" s="74" t="s">
        <v>547</v>
      </c>
      <c r="H121" s="74" t="s">
        <v>112</v>
      </c>
      <c r="I121" s="76">
        <v>271.65748200000002</v>
      </c>
      <c r="J121" s="78">
        <v>276.39999999999998</v>
      </c>
      <c r="K121" s="69"/>
      <c r="L121" s="76">
        <v>0.75086127999999996</v>
      </c>
      <c r="M121" s="79">
        <v>1.3986139250229724E-5</v>
      </c>
      <c r="N121" s="79">
        <f t="shared" si="1"/>
        <v>1.6009880970620786E-4</v>
      </c>
      <c r="O121" s="79">
        <f>L121/'סכום נכסי הקרן'!$C$42</f>
        <v>2.2218991114655275E-5</v>
      </c>
    </row>
    <row r="122" spans="2:15">
      <c r="B122" s="73" t="s">
        <v>548</v>
      </c>
      <c r="C122" s="69" t="s">
        <v>549</v>
      </c>
      <c r="D122" s="74" t="s">
        <v>100</v>
      </c>
      <c r="E122" s="74" t="s">
        <v>216</v>
      </c>
      <c r="F122" s="69" t="s">
        <v>550</v>
      </c>
      <c r="G122" s="74" t="s">
        <v>218</v>
      </c>
      <c r="H122" s="74" t="s">
        <v>112</v>
      </c>
      <c r="I122" s="76">
        <v>155.226122</v>
      </c>
      <c r="J122" s="78">
        <v>3768</v>
      </c>
      <c r="K122" s="69"/>
      <c r="L122" s="76">
        <v>5.8489202640000011</v>
      </c>
      <c r="M122" s="79">
        <v>9.6834954380445432E-6</v>
      </c>
      <c r="N122" s="79">
        <f t="shared" si="1"/>
        <v>1.2471080841096498E-3</v>
      </c>
      <c r="O122" s="79">
        <f>L122/'סכום נכסי הקרן'!$C$42</f>
        <v>1.7307738571383416E-4</v>
      </c>
    </row>
    <row r="123" spans="2:15">
      <c r="B123" s="73" t="s">
        <v>551</v>
      </c>
      <c r="C123" s="69" t="s">
        <v>552</v>
      </c>
      <c r="D123" s="74" t="s">
        <v>100</v>
      </c>
      <c r="E123" s="74" t="s">
        <v>216</v>
      </c>
      <c r="F123" s="69" t="s">
        <v>553</v>
      </c>
      <c r="G123" s="74" t="s">
        <v>134</v>
      </c>
      <c r="H123" s="74" t="s">
        <v>112</v>
      </c>
      <c r="I123" s="76">
        <v>15.865599</v>
      </c>
      <c r="J123" s="78">
        <v>7258</v>
      </c>
      <c r="K123" s="69"/>
      <c r="L123" s="76">
        <v>1.1515251579999999</v>
      </c>
      <c r="M123" s="79">
        <v>1.4988174762415933E-6</v>
      </c>
      <c r="N123" s="79">
        <f t="shared" si="1"/>
        <v>2.4552845119747409E-4</v>
      </c>
      <c r="O123" s="79">
        <f>L123/'סכום נכסי הקרן'!$C$42</f>
        <v>3.4075171986367457E-5</v>
      </c>
    </row>
    <row r="124" spans="2:15">
      <c r="B124" s="73" t="s">
        <v>554</v>
      </c>
      <c r="C124" s="69" t="s">
        <v>555</v>
      </c>
      <c r="D124" s="74" t="s">
        <v>100</v>
      </c>
      <c r="E124" s="74" t="s">
        <v>216</v>
      </c>
      <c r="F124" s="69" t="s">
        <v>556</v>
      </c>
      <c r="G124" s="74" t="s">
        <v>525</v>
      </c>
      <c r="H124" s="74" t="s">
        <v>112</v>
      </c>
      <c r="I124" s="76">
        <v>163.04808399999999</v>
      </c>
      <c r="J124" s="78">
        <v>432.8</v>
      </c>
      <c r="K124" s="69"/>
      <c r="L124" s="76">
        <v>0.70567210899999988</v>
      </c>
      <c r="M124" s="79">
        <v>3.140318978109514E-6</v>
      </c>
      <c r="N124" s="79">
        <f t="shared" si="1"/>
        <v>1.5046356457982407E-4</v>
      </c>
      <c r="O124" s="79">
        <f>L124/'סכום נכסי הקרן'!$C$42</f>
        <v>2.0881783010213348E-5</v>
      </c>
    </row>
    <row r="125" spans="2:15">
      <c r="B125" s="73" t="s">
        <v>557</v>
      </c>
      <c r="C125" s="69" t="s">
        <v>558</v>
      </c>
      <c r="D125" s="74" t="s">
        <v>100</v>
      </c>
      <c r="E125" s="74" t="s">
        <v>216</v>
      </c>
      <c r="F125" s="69" t="s">
        <v>559</v>
      </c>
      <c r="G125" s="74" t="s">
        <v>236</v>
      </c>
      <c r="H125" s="74" t="s">
        <v>112</v>
      </c>
      <c r="I125" s="76">
        <v>170.92304100000001</v>
      </c>
      <c r="J125" s="78">
        <v>2097</v>
      </c>
      <c r="K125" s="69"/>
      <c r="L125" s="76">
        <v>3.5842561589999997</v>
      </c>
      <c r="M125" s="79">
        <v>6.1057519789936155E-6</v>
      </c>
      <c r="N125" s="79">
        <f t="shared" si="1"/>
        <v>7.6423589819153346E-4</v>
      </c>
      <c r="O125" s="79">
        <f>L125/'סכום נכסי הקרן'!$C$42</f>
        <v>1.0606294114602559E-4</v>
      </c>
    </row>
    <row r="126" spans="2:15">
      <c r="B126" s="73" t="s">
        <v>560</v>
      </c>
      <c r="C126" s="69" t="s">
        <v>561</v>
      </c>
      <c r="D126" s="74" t="s">
        <v>100</v>
      </c>
      <c r="E126" s="74" t="s">
        <v>216</v>
      </c>
      <c r="F126" s="69" t="s">
        <v>562</v>
      </c>
      <c r="G126" s="74" t="s">
        <v>109</v>
      </c>
      <c r="H126" s="74" t="s">
        <v>112</v>
      </c>
      <c r="I126" s="76">
        <v>91.245638</v>
      </c>
      <c r="J126" s="78">
        <v>1946</v>
      </c>
      <c r="K126" s="69"/>
      <c r="L126" s="76">
        <v>1.775640122</v>
      </c>
      <c r="M126" s="79">
        <v>1.3813784014757612E-5</v>
      </c>
      <c r="N126" s="79">
        <f t="shared" si="1"/>
        <v>3.7860238311767221E-4</v>
      </c>
      <c r="O126" s="79">
        <f>L126/'סכום נכסי הקרן'!$C$42</f>
        <v>5.2543569823634284E-5</v>
      </c>
    </row>
    <row r="127" spans="2:15">
      <c r="B127" s="73" t="s">
        <v>563</v>
      </c>
      <c r="C127" s="69" t="s">
        <v>564</v>
      </c>
      <c r="D127" s="74" t="s">
        <v>100</v>
      </c>
      <c r="E127" s="74" t="s">
        <v>216</v>
      </c>
      <c r="F127" s="69" t="s">
        <v>565</v>
      </c>
      <c r="G127" s="74" t="s">
        <v>236</v>
      </c>
      <c r="H127" s="74" t="s">
        <v>112</v>
      </c>
      <c r="I127" s="76">
        <v>39.779893999999999</v>
      </c>
      <c r="J127" s="78">
        <v>11000</v>
      </c>
      <c r="K127" s="69"/>
      <c r="L127" s="76">
        <v>4.3757883560000002</v>
      </c>
      <c r="M127" s="79">
        <v>7.860064010887937E-6</v>
      </c>
      <c r="N127" s="79">
        <f t="shared" si="1"/>
        <v>9.3300656989781688E-4</v>
      </c>
      <c r="O127" s="79">
        <f>L127/'סכום נכסי הקרן'!$C$42</f>
        <v>1.2948543917669589E-4</v>
      </c>
    </row>
    <row r="128" spans="2:15">
      <c r="B128" s="73" t="s">
        <v>566</v>
      </c>
      <c r="C128" s="69" t="s">
        <v>567</v>
      </c>
      <c r="D128" s="74" t="s">
        <v>100</v>
      </c>
      <c r="E128" s="74" t="s">
        <v>216</v>
      </c>
      <c r="F128" s="69" t="s">
        <v>568</v>
      </c>
      <c r="G128" s="74" t="s">
        <v>569</v>
      </c>
      <c r="H128" s="74" t="s">
        <v>112</v>
      </c>
      <c r="I128" s="76">
        <v>122.515016</v>
      </c>
      <c r="J128" s="78">
        <v>483.4</v>
      </c>
      <c r="K128" s="69"/>
      <c r="L128" s="76">
        <v>0.59223758500000001</v>
      </c>
      <c r="M128" s="79">
        <v>4.164765250928816E-6</v>
      </c>
      <c r="N128" s="79">
        <f t="shared" si="1"/>
        <v>1.2627703005511099E-4</v>
      </c>
      <c r="O128" s="79">
        <f>L128/'סכום נכסי הקרן'!$C$42</f>
        <v>1.7525103490327669E-5</v>
      </c>
    </row>
    <row r="129" spans="2:15">
      <c r="B129" s="73" t="s">
        <v>570</v>
      </c>
      <c r="C129" s="69" t="s">
        <v>571</v>
      </c>
      <c r="D129" s="74" t="s">
        <v>100</v>
      </c>
      <c r="E129" s="74" t="s">
        <v>216</v>
      </c>
      <c r="F129" s="69" t="s">
        <v>572</v>
      </c>
      <c r="G129" s="74" t="s">
        <v>212</v>
      </c>
      <c r="H129" s="74" t="s">
        <v>112</v>
      </c>
      <c r="I129" s="76">
        <v>248.42400000000001</v>
      </c>
      <c r="J129" s="78">
        <v>1211</v>
      </c>
      <c r="K129" s="69"/>
      <c r="L129" s="76">
        <v>3.0084146399999998</v>
      </c>
      <c r="M129" s="79">
        <v>5.450727680834118E-6</v>
      </c>
      <c r="N129" s="79">
        <f t="shared" si="1"/>
        <v>6.4145484098837786E-4</v>
      </c>
      <c r="O129" s="79">
        <f>L129/'סכום נכסי הקרן'!$C$42</f>
        <v>8.9023019212495355E-5</v>
      </c>
    </row>
    <row r="130" spans="2:15">
      <c r="B130" s="73" t="s">
        <v>573</v>
      </c>
      <c r="C130" s="69" t="s">
        <v>574</v>
      </c>
      <c r="D130" s="74" t="s">
        <v>100</v>
      </c>
      <c r="E130" s="74" t="s">
        <v>216</v>
      </c>
      <c r="F130" s="69" t="s">
        <v>575</v>
      </c>
      <c r="G130" s="74" t="s">
        <v>422</v>
      </c>
      <c r="H130" s="74" t="s">
        <v>112</v>
      </c>
      <c r="I130" s="76">
        <v>251.71772999999996</v>
      </c>
      <c r="J130" s="78">
        <v>108.9</v>
      </c>
      <c r="K130" s="69"/>
      <c r="L130" s="76">
        <v>0.27412060700000002</v>
      </c>
      <c r="M130" s="79">
        <v>2.5605314503580267E-6</v>
      </c>
      <c r="N130" s="79">
        <f t="shared" si="1"/>
        <v>5.8448057005474031E-5</v>
      </c>
      <c r="O130" s="79">
        <f>L130/'סכום נכסי הקרן'!$C$42</f>
        <v>8.1115959678689413E-6</v>
      </c>
    </row>
    <row r="131" spans="2:15">
      <c r="B131" s="73" t="s">
        <v>576</v>
      </c>
      <c r="C131" s="69" t="s">
        <v>577</v>
      </c>
      <c r="D131" s="74" t="s">
        <v>100</v>
      </c>
      <c r="E131" s="74" t="s">
        <v>216</v>
      </c>
      <c r="F131" s="69" t="s">
        <v>578</v>
      </c>
      <c r="G131" s="74" t="s">
        <v>569</v>
      </c>
      <c r="H131" s="74" t="s">
        <v>112</v>
      </c>
      <c r="I131" s="76">
        <v>273.33571000000001</v>
      </c>
      <c r="J131" s="78">
        <v>3999</v>
      </c>
      <c r="K131" s="69"/>
      <c r="L131" s="76">
        <v>10.930695054999999</v>
      </c>
      <c r="M131" s="79">
        <v>1.1052473263221366E-5</v>
      </c>
      <c r="N131" s="79">
        <f t="shared" si="1"/>
        <v>2.3306452392471647E-3</v>
      </c>
      <c r="O131" s="79">
        <f>L131/'סכום נכסי הקרן'!$C$42</f>
        <v>3.2345390922814847E-4</v>
      </c>
    </row>
    <row r="132" spans="2:15">
      <c r="B132" s="73" t="s">
        <v>579</v>
      </c>
      <c r="C132" s="69" t="s">
        <v>580</v>
      </c>
      <c r="D132" s="74" t="s">
        <v>100</v>
      </c>
      <c r="E132" s="74" t="s">
        <v>216</v>
      </c>
      <c r="F132" s="69" t="s">
        <v>581</v>
      </c>
      <c r="G132" s="74" t="s">
        <v>324</v>
      </c>
      <c r="H132" s="74" t="s">
        <v>112</v>
      </c>
      <c r="I132" s="76">
        <v>82.865551999999994</v>
      </c>
      <c r="J132" s="78">
        <v>7908</v>
      </c>
      <c r="K132" s="69"/>
      <c r="L132" s="76">
        <v>6.5530078170000001</v>
      </c>
      <c r="M132" s="79">
        <v>9.3638544855519159E-6</v>
      </c>
      <c r="N132" s="79">
        <f t="shared" si="1"/>
        <v>1.3972337893054969E-3</v>
      </c>
      <c r="O132" s="79">
        <f>L132/'סכום נכסי הקרן'!$C$42</f>
        <v>1.9391227958936647E-4</v>
      </c>
    </row>
    <row r="133" spans="2:15">
      <c r="B133" s="73" t="s">
        <v>582</v>
      </c>
      <c r="C133" s="69" t="s">
        <v>583</v>
      </c>
      <c r="D133" s="74" t="s">
        <v>100</v>
      </c>
      <c r="E133" s="74" t="s">
        <v>216</v>
      </c>
      <c r="F133" s="69" t="s">
        <v>584</v>
      </c>
      <c r="G133" s="74" t="s">
        <v>108</v>
      </c>
      <c r="H133" s="74" t="s">
        <v>112</v>
      </c>
      <c r="I133" s="76">
        <v>1028.4753599999999</v>
      </c>
      <c r="J133" s="78">
        <v>221.9</v>
      </c>
      <c r="K133" s="69"/>
      <c r="L133" s="76">
        <v>2.2821868240000001</v>
      </c>
      <c r="M133" s="79">
        <v>6.8682594865891425E-6</v>
      </c>
      <c r="N133" s="79">
        <f t="shared" si="1"/>
        <v>4.8660838397418884E-4</v>
      </c>
      <c r="O133" s="79">
        <f>L133/'סכום נכסי הקרן'!$C$42</f>
        <v>6.7532965296118811E-5</v>
      </c>
    </row>
    <row r="134" spans="2:15">
      <c r="B134" s="73" t="s">
        <v>585</v>
      </c>
      <c r="C134" s="69" t="s">
        <v>586</v>
      </c>
      <c r="D134" s="74" t="s">
        <v>100</v>
      </c>
      <c r="E134" s="74" t="s">
        <v>216</v>
      </c>
      <c r="F134" s="69" t="s">
        <v>587</v>
      </c>
      <c r="G134" s="74" t="s">
        <v>134</v>
      </c>
      <c r="H134" s="74" t="s">
        <v>112</v>
      </c>
      <c r="I134" s="76">
        <v>120.078866</v>
      </c>
      <c r="J134" s="78">
        <v>318.89999999999998</v>
      </c>
      <c r="K134" s="69"/>
      <c r="L134" s="76">
        <v>0.38293150300000001</v>
      </c>
      <c r="M134" s="79">
        <v>6.7724810650176735E-6</v>
      </c>
      <c r="N134" s="79">
        <f t="shared" si="1"/>
        <v>8.1648740536080335E-5</v>
      </c>
      <c r="O134" s="79">
        <f>L134/'סכום נכסי הקרן'!$C$42</f>
        <v>1.1331456141510707E-5</v>
      </c>
    </row>
    <row r="135" spans="2:15">
      <c r="B135" s="73" t="s">
        <v>588</v>
      </c>
      <c r="C135" s="69" t="s">
        <v>589</v>
      </c>
      <c r="D135" s="74" t="s">
        <v>100</v>
      </c>
      <c r="E135" s="74" t="s">
        <v>216</v>
      </c>
      <c r="F135" s="69" t="s">
        <v>590</v>
      </c>
      <c r="G135" s="74" t="s">
        <v>109</v>
      </c>
      <c r="H135" s="74" t="s">
        <v>112</v>
      </c>
      <c r="I135" s="76">
        <v>968.85360000000003</v>
      </c>
      <c r="J135" s="78">
        <v>365.1</v>
      </c>
      <c r="K135" s="69"/>
      <c r="L135" s="76">
        <v>3.5372844940000001</v>
      </c>
      <c r="M135" s="79">
        <v>1.2151137083719123E-5</v>
      </c>
      <c r="N135" s="79">
        <f t="shared" si="1"/>
        <v>7.5422058929663525E-4</v>
      </c>
      <c r="O135" s="79">
        <f>L135/'סכום נכסי הקרן'!$C$42</f>
        <v>1.046729866563287E-4</v>
      </c>
    </row>
    <row r="136" spans="2:15">
      <c r="B136" s="73" t="s">
        <v>591</v>
      </c>
      <c r="C136" s="69" t="s">
        <v>592</v>
      </c>
      <c r="D136" s="74" t="s">
        <v>100</v>
      </c>
      <c r="E136" s="74" t="s">
        <v>216</v>
      </c>
      <c r="F136" s="69" t="s">
        <v>593</v>
      </c>
      <c r="G136" s="74" t="s">
        <v>134</v>
      </c>
      <c r="H136" s="74" t="s">
        <v>112</v>
      </c>
      <c r="I136" s="76">
        <v>1002.467727</v>
      </c>
      <c r="J136" s="78">
        <v>194.5</v>
      </c>
      <c r="K136" s="69"/>
      <c r="L136" s="76">
        <v>1.9497997300000001</v>
      </c>
      <c r="M136" s="79">
        <v>9.2684186141281214E-6</v>
      </c>
      <c r="N136" s="79">
        <f t="shared" si="1"/>
        <v>4.15736733606087E-4</v>
      </c>
      <c r="O136" s="79">
        <f>L136/'סכום נכסי הקרן'!$C$42</f>
        <v>5.769718592524475E-5</v>
      </c>
    </row>
    <row r="137" spans="2:15">
      <c r="B137" s="73" t="s">
        <v>594</v>
      </c>
      <c r="C137" s="69" t="s">
        <v>595</v>
      </c>
      <c r="D137" s="74" t="s">
        <v>100</v>
      </c>
      <c r="E137" s="74" t="s">
        <v>216</v>
      </c>
      <c r="F137" s="69" t="s">
        <v>596</v>
      </c>
      <c r="G137" s="74" t="s">
        <v>224</v>
      </c>
      <c r="H137" s="74" t="s">
        <v>112</v>
      </c>
      <c r="I137" s="76">
        <v>336.20272499999999</v>
      </c>
      <c r="J137" s="78">
        <v>885</v>
      </c>
      <c r="K137" s="69"/>
      <c r="L137" s="76">
        <v>2.9753941180000001</v>
      </c>
      <c r="M137" s="79">
        <v>9.8213459937500279E-6</v>
      </c>
      <c r="N137" s="79">
        <f t="shared" si="1"/>
        <v>6.344141979176929E-4</v>
      </c>
      <c r="O137" s="79">
        <f>L137/'סכום נכסי הקרן'!$C$42</f>
        <v>8.8045897732853633E-5</v>
      </c>
    </row>
    <row r="138" spans="2:15">
      <c r="B138" s="73" t="s">
        <v>597</v>
      </c>
      <c r="C138" s="69" t="s">
        <v>598</v>
      </c>
      <c r="D138" s="74" t="s">
        <v>100</v>
      </c>
      <c r="E138" s="74" t="s">
        <v>216</v>
      </c>
      <c r="F138" s="69" t="s">
        <v>599</v>
      </c>
      <c r="G138" s="74" t="s">
        <v>136</v>
      </c>
      <c r="H138" s="74" t="s">
        <v>112</v>
      </c>
      <c r="I138" s="76">
        <v>83.407116000000002</v>
      </c>
      <c r="J138" s="78">
        <v>2060</v>
      </c>
      <c r="K138" s="69"/>
      <c r="L138" s="76">
        <v>1.7181865869999999</v>
      </c>
      <c r="M138" s="79">
        <v>7.0661343062643562E-6</v>
      </c>
      <c r="N138" s="79">
        <f t="shared" si="1"/>
        <v>3.6635212756192697E-4</v>
      </c>
      <c r="O138" s="79">
        <f>L138/'סכום נכסי הקרן'!$C$42</f>
        <v>5.0843442759324166E-5</v>
      </c>
    </row>
    <row r="139" spans="2:15">
      <c r="B139" s="73" t="s">
        <v>600</v>
      </c>
      <c r="C139" s="69" t="s">
        <v>601</v>
      </c>
      <c r="D139" s="74" t="s">
        <v>100</v>
      </c>
      <c r="E139" s="74" t="s">
        <v>216</v>
      </c>
      <c r="F139" s="69" t="s">
        <v>602</v>
      </c>
      <c r="G139" s="74" t="s">
        <v>110</v>
      </c>
      <c r="H139" s="74" t="s">
        <v>112</v>
      </c>
      <c r="I139" s="76">
        <v>396.01505800000001</v>
      </c>
      <c r="J139" s="78">
        <v>834</v>
      </c>
      <c r="K139" s="69"/>
      <c r="L139" s="76">
        <v>3.3027655869999997</v>
      </c>
      <c r="M139" s="79">
        <v>5.815569885527797E-6</v>
      </c>
      <c r="N139" s="79">
        <f t="shared" si="1"/>
        <v>7.042164156038581E-4</v>
      </c>
      <c r="O139" s="79">
        <f>L139/'סכום נכסי הקרן'!$C$42</f>
        <v>9.773325804114205E-5</v>
      </c>
    </row>
    <row r="140" spans="2:15">
      <c r="B140" s="73" t="s">
        <v>603</v>
      </c>
      <c r="C140" s="69" t="s">
        <v>604</v>
      </c>
      <c r="D140" s="74" t="s">
        <v>100</v>
      </c>
      <c r="E140" s="74" t="s">
        <v>216</v>
      </c>
      <c r="F140" s="69" t="s">
        <v>605</v>
      </c>
      <c r="G140" s="74" t="s">
        <v>224</v>
      </c>
      <c r="H140" s="74" t="s">
        <v>112</v>
      </c>
      <c r="I140" s="76">
        <v>209.89952400000001</v>
      </c>
      <c r="J140" s="78">
        <v>702.2</v>
      </c>
      <c r="K140" s="69"/>
      <c r="L140" s="76">
        <v>1.4739144579999999</v>
      </c>
      <c r="M140" s="79">
        <v>1.3827585364123179E-5</v>
      </c>
      <c r="N140" s="79">
        <f t="shared" ref="N140:N199" si="2">IFERROR(L140/$L$11,0)</f>
        <v>3.1426836969748994E-4</v>
      </c>
      <c r="O140" s="79">
        <f>L140/'סכום נכסי הקרן'!$C$42</f>
        <v>4.3615103239927283E-5</v>
      </c>
    </row>
    <row r="141" spans="2:15">
      <c r="B141" s="73" t="s">
        <v>606</v>
      </c>
      <c r="C141" s="69" t="s">
        <v>607</v>
      </c>
      <c r="D141" s="74" t="s">
        <v>100</v>
      </c>
      <c r="E141" s="74" t="s">
        <v>216</v>
      </c>
      <c r="F141" s="69" t="s">
        <v>608</v>
      </c>
      <c r="G141" s="74" t="s">
        <v>134</v>
      </c>
      <c r="H141" s="74" t="s">
        <v>112</v>
      </c>
      <c r="I141" s="76">
        <v>252.473311</v>
      </c>
      <c r="J141" s="78">
        <v>676</v>
      </c>
      <c r="K141" s="69"/>
      <c r="L141" s="76">
        <v>1.706719584</v>
      </c>
      <c r="M141" s="79">
        <v>1.2858264587397059E-5</v>
      </c>
      <c r="N141" s="79">
        <f t="shared" si="2"/>
        <v>3.6390713062294845E-4</v>
      </c>
      <c r="O141" s="79">
        <f>L141/'סכום נכסי הקרן'!$C$42</f>
        <v>5.0504118779575568E-5</v>
      </c>
    </row>
    <row r="142" spans="2:15">
      <c r="B142" s="73" t="s">
        <v>609</v>
      </c>
      <c r="C142" s="69" t="s">
        <v>610</v>
      </c>
      <c r="D142" s="74" t="s">
        <v>100</v>
      </c>
      <c r="E142" s="74" t="s">
        <v>216</v>
      </c>
      <c r="F142" s="69" t="s">
        <v>611</v>
      </c>
      <c r="G142" s="74" t="s">
        <v>422</v>
      </c>
      <c r="H142" s="74" t="s">
        <v>112</v>
      </c>
      <c r="I142" s="76">
        <v>1045.1562859999999</v>
      </c>
      <c r="J142" s="78">
        <v>51.5</v>
      </c>
      <c r="K142" s="69"/>
      <c r="L142" s="76">
        <v>0.53825548700000003</v>
      </c>
      <c r="M142" s="79">
        <v>1.1490847633112364E-5</v>
      </c>
      <c r="N142" s="79">
        <f t="shared" si="2"/>
        <v>1.1476695507129526E-4</v>
      </c>
      <c r="O142" s="79">
        <f>L142/'סכום נכסי הקרן'!$C$42</f>
        <v>1.5927700897118371E-5</v>
      </c>
    </row>
    <row r="143" spans="2:15">
      <c r="B143" s="73" t="s">
        <v>612</v>
      </c>
      <c r="C143" s="69" t="s">
        <v>613</v>
      </c>
      <c r="D143" s="74" t="s">
        <v>100</v>
      </c>
      <c r="E143" s="74" t="s">
        <v>216</v>
      </c>
      <c r="F143" s="69" t="s">
        <v>614</v>
      </c>
      <c r="G143" s="74" t="s">
        <v>345</v>
      </c>
      <c r="H143" s="74" t="s">
        <v>112</v>
      </c>
      <c r="I143" s="76">
        <v>627.91563299999996</v>
      </c>
      <c r="J143" s="78">
        <v>97.2</v>
      </c>
      <c r="K143" s="69"/>
      <c r="L143" s="76">
        <v>0.61033399599999993</v>
      </c>
      <c r="M143" s="79">
        <v>3.5911667972061519E-6</v>
      </c>
      <c r="N143" s="79">
        <f t="shared" si="2"/>
        <v>1.3013555084746603E-4</v>
      </c>
      <c r="O143" s="79">
        <f>L143/'סכום נכסי הקרן'!$C$42</f>
        <v>1.8060600533424827E-5</v>
      </c>
    </row>
    <row r="144" spans="2:15">
      <c r="B144" s="73" t="s">
        <v>615</v>
      </c>
      <c r="C144" s="69" t="s">
        <v>616</v>
      </c>
      <c r="D144" s="74" t="s">
        <v>100</v>
      </c>
      <c r="E144" s="74" t="s">
        <v>216</v>
      </c>
      <c r="F144" s="69" t="s">
        <v>617</v>
      </c>
      <c r="G144" s="74" t="s">
        <v>317</v>
      </c>
      <c r="H144" s="74" t="s">
        <v>112</v>
      </c>
      <c r="I144" s="76">
        <v>145.60689600000001</v>
      </c>
      <c r="J144" s="78">
        <v>1780</v>
      </c>
      <c r="K144" s="69"/>
      <c r="L144" s="76">
        <v>2.5918027480000001</v>
      </c>
      <c r="M144" s="79">
        <v>1.022929365154859E-5</v>
      </c>
      <c r="N144" s="79">
        <f t="shared" si="2"/>
        <v>5.5262476039259691E-4</v>
      </c>
      <c r="O144" s="79">
        <f>L144/'סכום נכסי הקרן'!$C$42</f>
        <v>7.6694915242867667E-5</v>
      </c>
    </row>
    <row r="145" spans="2:15">
      <c r="B145" s="73" t="s">
        <v>618</v>
      </c>
      <c r="C145" s="69" t="s">
        <v>619</v>
      </c>
      <c r="D145" s="74" t="s">
        <v>100</v>
      </c>
      <c r="E145" s="74" t="s">
        <v>216</v>
      </c>
      <c r="F145" s="69" t="s">
        <v>620</v>
      </c>
      <c r="G145" s="74" t="s">
        <v>621</v>
      </c>
      <c r="H145" s="74" t="s">
        <v>112</v>
      </c>
      <c r="I145" s="76">
        <v>891.87954800000011</v>
      </c>
      <c r="J145" s="78">
        <v>670.4</v>
      </c>
      <c r="K145" s="69"/>
      <c r="L145" s="76">
        <v>5.9791604879999998</v>
      </c>
      <c r="M145" s="79">
        <v>9.4780648066250861E-6</v>
      </c>
      <c r="N145" s="79">
        <f t="shared" si="2"/>
        <v>1.2748779337392242E-3</v>
      </c>
      <c r="O145" s="79">
        <f>L145/'סכום נכסי הקרן'!$C$42</f>
        <v>1.7693136840931512E-4</v>
      </c>
    </row>
    <row r="146" spans="2:15">
      <c r="B146" s="73" t="s">
        <v>622</v>
      </c>
      <c r="C146" s="69" t="s">
        <v>623</v>
      </c>
      <c r="D146" s="74" t="s">
        <v>100</v>
      </c>
      <c r="E146" s="74" t="s">
        <v>216</v>
      </c>
      <c r="F146" s="69" t="s">
        <v>624</v>
      </c>
      <c r="G146" s="74" t="s">
        <v>324</v>
      </c>
      <c r="H146" s="74" t="s">
        <v>112</v>
      </c>
      <c r="I146" s="76">
        <v>125.869522</v>
      </c>
      <c r="J146" s="78">
        <v>227.3</v>
      </c>
      <c r="K146" s="69"/>
      <c r="L146" s="76">
        <v>0.28610142300000002</v>
      </c>
      <c r="M146" s="79">
        <v>1.7109971671450487E-6</v>
      </c>
      <c r="N146" s="79">
        <f t="shared" si="2"/>
        <v>6.1002609266990418E-5</v>
      </c>
      <c r="O146" s="79">
        <f>L146/'סכום נכסי הקרן'!$C$42</f>
        <v>8.4661243625816357E-6</v>
      </c>
    </row>
    <row r="147" spans="2:15">
      <c r="B147" s="73" t="s">
        <v>625</v>
      </c>
      <c r="C147" s="69" t="s">
        <v>626</v>
      </c>
      <c r="D147" s="74" t="s">
        <v>100</v>
      </c>
      <c r="E147" s="74" t="s">
        <v>216</v>
      </c>
      <c r="F147" s="69" t="s">
        <v>627</v>
      </c>
      <c r="G147" s="74" t="s">
        <v>212</v>
      </c>
      <c r="H147" s="74" t="s">
        <v>112</v>
      </c>
      <c r="I147" s="76">
        <v>284.34933999999998</v>
      </c>
      <c r="J147" s="78">
        <v>428.7</v>
      </c>
      <c r="K147" s="69"/>
      <c r="L147" s="76">
        <v>1.2190056199999999</v>
      </c>
      <c r="M147" s="79">
        <v>3.9097406199041171E-6</v>
      </c>
      <c r="N147" s="79">
        <f t="shared" si="2"/>
        <v>2.5991665036606754E-4</v>
      </c>
      <c r="O147" s="79">
        <f>L147/'סכום נכסי הקרן'!$C$42</f>
        <v>3.6072009252487817E-5</v>
      </c>
    </row>
    <row r="148" spans="2:15">
      <c r="B148" s="73" t="s">
        <v>628</v>
      </c>
      <c r="C148" s="69" t="s">
        <v>629</v>
      </c>
      <c r="D148" s="74" t="s">
        <v>100</v>
      </c>
      <c r="E148" s="74" t="s">
        <v>216</v>
      </c>
      <c r="F148" s="69" t="s">
        <v>630</v>
      </c>
      <c r="G148" s="74" t="s">
        <v>345</v>
      </c>
      <c r="H148" s="74" t="s">
        <v>112</v>
      </c>
      <c r="I148" s="76">
        <v>417.55478599999992</v>
      </c>
      <c r="J148" s="78">
        <v>353.6</v>
      </c>
      <c r="K148" s="69"/>
      <c r="L148" s="76">
        <v>1.4764737219999997</v>
      </c>
      <c r="M148" s="79">
        <v>3.3437586671065057E-6</v>
      </c>
      <c r="N148" s="79">
        <f t="shared" si="2"/>
        <v>3.1481405653877161E-4</v>
      </c>
      <c r="O148" s="79">
        <f>L148/'סכום נכסי הקרן'!$C$42</f>
        <v>4.3690835290028541E-5</v>
      </c>
    </row>
    <row r="149" spans="2:15">
      <c r="B149" s="73" t="s">
        <v>631</v>
      </c>
      <c r="C149" s="69" t="s">
        <v>632</v>
      </c>
      <c r="D149" s="74" t="s">
        <v>100</v>
      </c>
      <c r="E149" s="74" t="s">
        <v>216</v>
      </c>
      <c r="F149" s="69" t="s">
        <v>633</v>
      </c>
      <c r="G149" s="74" t="s">
        <v>481</v>
      </c>
      <c r="H149" s="74" t="s">
        <v>112</v>
      </c>
      <c r="I149" s="76">
        <v>100.17101599999999</v>
      </c>
      <c r="J149" s="78">
        <v>7273</v>
      </c>
      <c r="K149" s="69"/>
      <c r="L149" s="76">
        <v>7.2854379810000003</v>
      </c>
      <c r="M149" s="79">
        <v>1.689057869027832E-6</v>
      </c>
      <c r="N149" s="79">
        <f t="shared" si="2"/>
        <v>1.553402712344547E-3</v>
      </c>
      <c r="O149" s="79">
        <f>L149/'סכום נכסי הקרן'!$C$42</f>
        <v>2.1558586929161015E-4</v>
      </c>
    </row>
    <row r="150" spans="2:15">
      <c r="B150" s="73" t="s">
        <v>634</v>
      </c>
      <c r="C150" s="69" t="s">
        <v>635</v>
      </c>
      <c r="D150" s="74" t="s">
        <v>100</v>
      </c>
      <c r="E150" s="74" t="s">
        <v>216</v>
      </c>
      <c r="F150" s="69" t="s">
        <v>636</v>
      </c>
      <c r="G150" s="74" t="s">
        <v>109</v>
      </c>
      <c r="H150" s="74" t="s">
        <v>112</v>
      </c>
      <c r="I150" s="76">
        <v>145.72763</v>
      </c>
      <c r="J150" s="78">
        <v>1355</v>
      </c>
      <c r="K150" s="76">
        <v>0.14572763</v>
      </c>
      <c r="L150" s="76">
        <v>2.1203370169999998</v>
      </c>
      <c r="M150" s="79">
        <v>1.2644835308168317E-5</v>
      </c>
      <c r="N150" s="79">
        <f t="shared" si="2"/>
        <v>4.5209873200241648E-4</v>
      </c>
      <c r="O150" s="79">
        <f>L150/'סכום נכסי הקרן'!$C$42</f>
        <v>6.2743612696073068E-5</v>
      </c>
    </row>
    <row r="151" spans="2:15">
      <c r="B151" s="73" t="s">
        <v>637</v>
      </c>
      <c r="C151" s="69" t="s">
        <v>638</v>
      </c>
      <c r="D151" s="74" t="s">
        <v>100</v>
      </c>
      <c r="E151" s="74" t="s">
        <v>216</v>
      </c>
      <c r="F151" s="69" t="s">
        <v>639</v>
      </c>
      <c r="G151" s="74" t="s">
        <v>255</v>
      </c>
      <c r="H151" s="74" t="s">
        <v>112</v>
      </c>
      <c r="I151" s="76">
        <v>61.12845200000001</v>
      </c>
      <c r="J151" s="78">
        <v>26800</v>
      </c>
      <c r="K151" s="69"/>
      <c r="L151" s="76">
        <v>16.382425017999999</v>
      </c>
      <c r="M151" s="79">
        <v>1.6746640176735911E-5</v>
      </c>
      <c r="N151" s="79">
        <f t="shared" si="2"/>
        <v>3.4930643187287549E-3</v>
      </c>
      <c r="O151" s="79">
        <f>L151/'סכום נכסי הקרן'!$C$42</f>
        <v>4.8477790186683792E-4</v>
      </c>
    </row>
    <row r="152" spans="2:15">
      <c r="B152" s="73" t="s">
        <v>640</v>
      </c>
      <c r="C152" s="69" t="s">
        <v>641</v>
      </c>
      <c r="D152" s="74" t="s">
        <v>100</v>
      </c>
      <c r="E152" s="74" t="s">
        <v>216</v>
      </c>
      <c r="F152" s="69" t="s">
        <v>642</v>
      </c>
      <c r="G152" s="74" t="s">
        <v>422</v>
      </c>
      <c r="H152" s="74" t="s">
        <v>112</v>
      </c>
      <c r="I152" s="76">
        <v>177.74737199999998</v>
      </c>
      <c r="J152" s="78">
        <v>654.6</v>
      </c>
      <c r="K152" s="69"/>
      <c r="L152" s="76">
        <v>1.163534297</v>
      </c>
      <c r="M152" s="79">
        <v>8.1265069178284376E-6</v>
      </c>
      <c r="N152" s="79">
        <f t="shared" si="2"/>
        <v>2.4808904249537192E-4</v>
      </c>
      <c r="O152" s="79">
        <f>L152/'סכום נכסי הקרן'!$C$42</f>
        <v>3.443053849659111E-5</v>
      </c>
    </row>
    <row r="153" spans="2:15">
      <c r="B153" s="73" t="s">
        <v>643</v>
      </c>
      <c r="C153" s="69" t="s">
        <v>644</v>
      </c>
      <c r="D153" s="74" t="s">
        <v>100</v>
      </c>
      <c r="E153" s="74" t="s">
        <v>216</v>
      </c>
      <c r="F153" s="69" t="s">
        <v>645</v>
      </c>
      <c r="G153" s="74" t="s">
        <v>317</v>
      </c>
      <c r="H153" s="74" t="s">
        <v>112</v>
      </c>
      <c r="I153" s="76">
        <v>6.1405659999999997</v>
      </c>
      <c r="J153" s="78">
        <v>11220</v>
      </c>
      <c r="K153" s="69"/>
      <c r="L153" s="76">
        <v>0.68897145400000004</v>
      </c>
      <c r="M153" s="79">
        <v>1.8468845268200662E-6</v>
      </c>
      <c r="N153" s="79">
        <f t="shared" si="2"/>
        <v>1.469026471933076E-4</v>
      </c>
      <c r="O153" s="79">
        <f>L153/'סכום נכסי הקרן'!$C$42</f>
        <v>2.0387588256884319E-5</v>
      </c>
    </row>
    <row r="154" spans="2:15">
      <c r="B154" s="73" t="s">
        <v>646</v>
      </c>
      <c r="C154" s="69" t="s">
        <v>647</v>
      </c>
      <c r="D154" s="74" t="s">
        <v>100</v>
      </c>
      <c r="E154" s="74" t="s">
        <v>216</v>
      </c>
      <c r="F154" s="69" t="s">
        <v>648</v>
      </c>
      <c r="G154" s="74" t="s">
        <v>108</v>
      </c>
      <c r="H154" s="74" t="s">
        <v>112</v>
      </c>
      <c r="I154" s="76">
        <v>394.90261600000008</v>
      </c>
      <c r="J154" s="78">
        <v>881.6</v>
      </c>
      <c r="K154" s="69"/>
      <c r="L154" s="76">
        <v>3.4814614610000003</v>
      </c>
      <c r="M154" s="79">
        <v>9.9672273979472109E-6</v>
      </c>
      <c r="N154" s="79">
        <f t="shared" si="2"/>
        <v>7.4231798974124159E-4</v>
      </c>
      <c r="O154" s="79">
        <f>L154/'סכום נכסי הקרן'!$C$42</f>
        <v>1.0302110833038798E-4</v>
      </c>
    </row>
    <row r="155" spans="2:15">
      <c r="B155" s="73" t="s">
        <v>652</v>
      </c>
      <c r="C155" s="69" t="s">
        <v>653</v>
      </c>
      <c r="D155" s="74" t="s">
        <v>100</v>
      </c>
      <c r="E155" s="74" t="s">
        <v>216</v>
      </c>
      <c r="F155" s="69" t="s">
        <v>654</v>
      </c>
      <c r="G155" s="74" t="s">
        <v>236</v>
      </c>
      <c r="H155" s="74" t="s">
        <v>112</v>
      </c>
      <c r="I155" s="76">
        <v>191.62595099999999</v>
      </c>
      <c r="J155" s="78">
        <v>7550</v>
      </c>
      <c r="K155" s="69"/>
      <c r="L155" s="76">
        <v>14.467759330000003</v>
      </c>
      <c r="M155" s="79">
        <v>7.6650380400000002E-6</v>
      </c>
      <c r="N155" s="79">
        <f t="shared" si="2"/>
        <v>3.08481887339947E-3</v>
      </c>
      <c r="O155" s="79">
        <f>L155/'סכום נכסי הקרן'!$C$42</f>
        <v>4.2812037930926611E-4</v>
      </c>
    </row>
    <row r="156" spans="2:15">
      <c r="B156" s="73" t="s">
        <v>655</v>
      </c>
      <c r="C156" s="69" t="s">
        <v>656</v>
      </c>
      <c r="D156" s="74" t="s">
        <v>100</v>
      </c>
      <c r="E156" s="74" t="s">
        <v>216</v>
      </c>
      <c r="F156" s="69" t="s">
        <v>657</v>
      </c>
      <c r="G156" s="74" t="s">
        <v>345</v>
      </c>
      <c r="H156" s="74" t="s">
        <v>112</v>
      </c>
      <c r="I156" s="76">
        <v>555.42352200000005</v>
      </c>
      <c r="J156" s="78">
        <v>701.5</v>
      </c>
      <c r="K156" s="76">
        <v>0.23978911</v>
      </c>
      <c r="L156" s="76">
        <v>4.1360851190000005</v>
      </c>
      <c r="M156" s="79">
        <v>3.9964855010494832E-6</v>
      </c>
      <c r="N156" s="79">
        <f t="shared" si="2"/>
        <v>8.8189699220535018E-4</v>
      </c>
      <c r="O156" s="79">
        <f>L156/'סכום נכסי הקרן'!$C$42</f>
        <v>1.2239229929197963E-4</v>
      </c>
    </row>
    <row r="157" spans="2:15">
      <c r="B157" s="73" t="s">
        <v>658</v>
      </c>
      <c r="C157" s="69" t="s">
        <v>659</v>
      </c>
      <c r="D157" s="74" t="s">
        <v>100</v>
      </c>
      <c r="E157" s="74" t="s">
        <v>216</v>
      </c>
      <c r="F157" s="69" t="s">
        <v>660</v>
      </c>
      <c r="G157" s="74" t="s">
        <v>134</v>
      </c>
      <c r="H157" s="74" t="s">
        <v>112</v>
      </c>
      <c r="I157" s="76">
        <v>81.979920000000007</v>
      </c>
      <c r="J157" s="78">
        <v>546.4</v>
      </c>
      <c r="K157" s="69"/>
      <c r="L157" s="76">
        <v>0.44793828299999999</v>
      </c>
      <c r="M157" s="79">
        <v>1.0814656551870432E-5</v>
      </c>
      <c r="N157" s="79">
        <f t="shared" si="2"/>
        <v>9.5509500676533066E-5</v>
      </c>
      <c r="O157" s="79">
        <f>L157/'סכום נכסי הקרן'!$C$42</f>
        <v>1.3255093843553819E-5</v>
      </c>
    </row>
    <row r="158" spans="2:15">
      <c r="B158" s="73" t="s">
        <v>661</v>
      </c>
      <c r="C158" s="69" t="s">
        <v>662</v>
      </c>
      <c r="D158" s="74" t="s">
        <v>100</v>
      </c>
      <c r="E158" s="74" t="s">
        <v>216</v>
      </c>
      <c r="F158" s="69" t="s">
        <v>663</v>
      </c>
      <c r="G158" s="74" t="s">
        <v>212</v>
      </c>
      <c r="H158" s="74" t="s">
        <v>112</v>
      </c>
      <c r="I158" s="76">
        <v>268.52435800000001</v>
      </c>
      <c r="J158" s="78">
        <v>701.5</v>
      </c>
      <c r="K158" s="69"/>
      <c r="L158" s="76">
        <v>1.883698375</v>
      </c>
      <c r="M158" s="79">
        <v>9.6025089276458116E-6</v>
      </c>
      <c r="N158" s="79">
        <f t="shared" si="2"/>
        <v>4.0164258793983626E-4</v>
      </c>
      <c r="O158" s="79">
        <f>L158/'סכום נכסי הקרן'!$C$42</f>
        <v>5.5741158282679837E-5</v>
      </c>
    </row>
    <row r="159" spans="2:15">
      <c r="B159" s="73" t="s">
        <v>664</v>
      </c>
      <c r="C159" s="69" t="s">
        <v>665</v>
      </c>
      <c r="D159" s="74" t="s">
        <v>100</v>
      </c>
      <c r="E159" s="74" t="s">
        <v>216</v>
      </c>
      <c r="F159" s="69" t="s">
        <v>666</v>
      </c>
      <c r="G159" s="74" t="s">
        <v>136</v>
      </c>
      <c r="H159" s="74" t="s">
        <v>112</v>
      </c>
      <c r="I159" s="76">
        <v>1638.729785</v>
      </c>
      <c r="J159" s="78">
        <v>44.1</v>
      </c>
      <c r="K159" s="69"/>
      <c r="L159" s="76">
        <v>0.72267983600000008</v>
      </c>
      <c r="M159" s="79">
        <v>1.1936401579838929E-5</v>
      </c>
      <c r="N159" s="79">
        <f t="shared" si="2"/>
        <v>1.5408995592671595E-4</v>
      </c>
      <c r="O159" s="79">
        <f>L159/'סכום נכסי הקרן'!$C$42</f>
        <v>2.1385064435370186E-5</v>
      </c>
    </row>
    <row r="160" spans="2:15">
      <c r="B160" s="73" t="s">
        <v>667</v>
      </c>
      <c r="C160" s="69" t="s">
        <v>668</v>
      </c>
      <c r="D160" s="74" t="s">
        <v>100</v>
      </c>
      <c r="E160" s="74" t="s">
        <v>216</v>
      </c>
      <c r="F160" s="69" t="s">
        <v>669</v>
      </c>
      <c r="G160" s="74" t="s">
        <v>518</v>
      </c>
      <c r="H160" s="74" t="s">
        <v>112</v>
      </c>
      <c r="I160" s="76">
        <v>17.758796</v>
      </c>
      <c r="J160" s="78">
        <v>711</v>
      </c>
      <c r="K160" s="69"/>
      <c r="L160" s="76">
        <v>0.126265038</v>
      </c>
      <c r="M160" s="79">
        <v>9.523416160852824E-7</v>
      </c>
      <c r="N160" s="79">
        <f t="shared" si="2"/>
        <v>2.6922259583433447E-5</v>
      </c>
      <c r="O160" s="79">
        <f>L160/'סכום נכסי הקרן'!$C$42</f>
        <v>3.7363516166576213E-6</v>
      </c>
    </row>
    <row r="161" spans="2:15">
      <c r="B161" s="73" t="s">
        <v>670</v>
      </c>
      <c r="C161" s="69" t="s">
        <v>671</v>
      </c>
      <c r="D161" s="74" t="s">
        <v>100</v>
      </c>
      <c r="E161" s="74" t="s">
        <v>216</v>
      </c>
      <c r="F161" s="69" t="s">
        <v>672</v>
      </c>
      <c r="G161" s="74" t="s">
        <v>224</v>
      </c>
      <c r="H161" s="74" t="s">
        <v>112</v>
      </c>
      <c r="I161" s="76">
        <v>1601.1418679999999</v>
      </c>
      <c r="J161" s="78">
        <v>861.4</v>
      </c>
      <c r="K161" s="76">
        <v>0.18002758900000002</v>
      </c>
      <c r="L161" s="76">
        <v>13.972263639000001</v>
      </c>
      <c r="M161" s="79">
        <v>1.5002241451103355E-5</v>
      </c>
      <c r="N161" s="79">
        <f t="shared" si="2"/>
        <v>2.9791691715748462E-3</v>
      </c>
      <c r="O161" s="79">
        <f>L161/'סכום נכסי הקרן'!$C$42</f>
        <v>4.1345799805599516E-4</v>
      </c>
    </row>
    <row r="162" spans="2:15">
      <c r="B162" s="73" t="s">
        <v>673</v>
      </c>
      <c r="C162" s="69" t="s">
        <v>674</v>
      </c>
      <c r="D162" s="74" t="s">
        <v>100</v>
      </c>
      <c r="E162" s="74" t="s">
        <v>216</v>
      </c>
      <c r="F162" s="69" t="s">
        <v>675</v>
      </c>
      <c r="G162" s="74" t="s">
        <v>134</v>
      </c>
      <c r="H162" s="74" t="s">
        <v>112</v>
      </c>
      <c r="I162" s="76">
        <v>668.27310499999987</v>
      </c>
      <c r="J162" s="78">
        <v>265.39999999999998</v>
      </c>
      <c r="K162" s="69"/>
      <c r="L162" s="76">
        <v>1.7735968210000002</v>
      </c>
      <c r="M162" s="79">
        <v>8.7368998262943399E-6</v>
      </c>
      <c r="N162" s="79">
        <f t="shared" si="2"/>
        <v>3.781667100224082E-4</v>
      </c>
      <c r="O162" s="79">
        <f>L162/'סכום נכסי הקרן'!$C$42</f>
        <v>5.2483105809877223E-5</v>
      </c>
    </row>
    <row r="163" spans="2:15">
      <c r="B163" s="73" t="s">
        <v>676</v>
      </c>
      <c r="C163" s="69" t="s">
        <v>677</v>
      </c>
      <c r="D163" s="74" t="s">
        <v>100</v>
      </c>
      <c r="E163" s="74" t="s">
        <v>216</v>
      </c>
      <c r="F163" s="69" t="s">
        <v>678</v>
      </c>
      <c r="G163" s="74" t="s">
        <v>255</v>
      </c>
      <c r="H163" s="74" t="s">
        <v>112</v>
      </c>
      <c r="I163" s="76">
        <v>1.899578</v>
      </c>
      <c r="J163" s="78">
        <v>168.7</v>
      </c>
      <c r="K163" s="69"/>
      <c r="L163" s="76">
        <v>3.2045889999999999E-3</v>
      </c>
      <c r="M163" s="79">
        <v>2.7708401434563814E-7</v>
      </c>
      <c r="N163" s="79">
        <f t="shared" si="2"/>
        <v>6.8328318181170157E-7</v>
      </c>
      <c r="O163" s="79">
        <f>L163/'סכום נכסי הקרן'!$C$42</f>
        <v>9.4828081316327879E-8</v>
      </c>
    </row>
    <row r="164" spans="2:15">
      <c r="B164" s="73" t="s">
        <v>679</v>
      </c>
      <c r="C164" s="69" t="s">
        <v>680</v>
      </c>
      <c r="D164" s="74" t="s">
        <v>100</v>
      </c>
      <c r="E164" s="74" t="s">
        <v>216</v>
      </c>
      <c r="F164" s="69" t="s">
        <v>681</v>
      </c>
      <c r="G164" s="74" t="s">
        <v>682</v>
      </c>
      <c r="H164" s="74" t="s">
        <v>112</v>
      </c>
      <c r="I164" s="76">
        <v>201.84450000000001</v>
      </c>
      <c r="J164" s="78">
        <v>751.1</v>
      </c>
      <c r="K164" s="69"/>
      <c r="L164" s="76">
        <v>1.51605404</v>
      </c>
      <c r="M164" s="79">
        <v>4.0435461622085351E-6</v>
      </c>
      <c r="N164" s="79">
        <f t="shared" si="2"/>
        <v>3.2325338077665648E-4</v>
      </c>
      <c r="O164" s="79">
        <f>L164/'סכום נכסי הקרן'!$C$42</f>
        <v>4.4862069920687931E-5</v>
      </c>
    </row>
    <row r="165" spans="2:15">
      <c r="B165" s="73" t="s">
        <v>683</v>
      </c>
      <c r="C165" s="69" t="s">
        <v>684</v>
      </c>
      <c r="D165" s="74" t="s">
        <v>100</v>
      </c>
      <c r="E165" s="74" t="s">
        <v>216</v>
      </c>
      <c r="F165" s="69" t="s">
        <v>685</v>
      </c>
      <c r="G165" s="74" t="s">
        <v>224</v>
      </c>
      <c r="H165" s="74" t="s">
        <v>112</v>
      </c>
      <c r="I165" s="76">
        <v>91.70658899999998</v>
      </c>
      <c r="J165" s="78">
        <v>490</v>
      </c>
      <c r="K165" s="69"/>
      <c r="L165" s="76">
        <v>0.44936228699999997</v>
      </c>
      <c r="M165" s="79">
        <v>6.1101582377304401E-6</v>
      </c>
      <c r="N165" s="79">
        <f t="shared" si="2"/>
        <v>9.5813127127236295E-5</v>
      </c>
      <c r="O165" s="79">
        <f>L165/'סכום נכסי הקרן'!$C$42</f>
        <v>1.3297232029482428E-5</v>
      </c>
    </row>
    <row r="166" spans="2:15">
      <c r="B166" s="73" t="s">
        <v>686</v>
      </c>
      <c r="C166" s="69" t="s">
        <v>687</v>
      </c>
      <c r="D166" s="74" t="s">
        <v>100</v>
      </c>
      <c r="E166" s="74" t="s">
        <v>216</v>
      </c>
      <c r="F166" s="69" t="s">
        <v>688</v>
      </c>
      <c r="G166" s="74" t="s">
        <v>224</v>
      </c>
      <c r="H166" s="74" t="s">
        <v>112</v>
      </c>
      <c r="I166" s="76">
        <v>201.20070899999999</v>
      </c>
      <c r="J166" s="78">
        <v>2190</v>
      </c>
      <c r="K166" s="69"/>
      <c r="L166" s="76">
        <v>4.4062955319999997</v>
      </c>
      <c r="M166" s="79">
        <v>7.8210651172512299E-6</v>
      </c>
      <c r="N166" s="79">
        <f t="shared" si="2"/>
        <v>9.3951131677342842E-4</v>
      </c>
      <c r="O166" s="79">
        <f>L166/'סכום נכסי הקרן'!$C$42</f>
        <v>1.3038818738136723E-4</v>
      </c>
    </row>
    <row r="167" spans="2:15">
      <c r="B167" s="73" t="s">
        <v>689</v>
      </c>
      <c r="C167" s="69" t="s">
        <v>690</v>
      </c>
      <c r="D167" s="74" t="s">
        <v>100</v>
      </c>
      <c r="E167" s="74" t="s">
        <v>216</v>
      </c>
      <c r="F167" s="69" t="s">
        <v>691</v>
      </c>
      <c r="G167" s="74" t="s">
        <v>426</v>
      </c>
      <c r="H167" s="74" t="s">
        <v>112</v>
      </c>
      <c r="I167" s="76">
        <v>2791.4032339999999</v>
      </c>
      <c r="J167" s="78">
        <v>150.1</v>
      </c>
      <c r="K167" s="69"/>
      <c r="L167" s="76">
        <v>4.1898962540000007</v>
      </c>
      <c r="M167" s="79">
        <v>1.2224368525649935E-5</v>
      </c>
      <c r="N167" s="79">
        <f t="shared" si="2"/>
        <v>8.9337061442014876E-4</v>
      </c>
      <c r="O167" s="79">
        <f>L167/'סכום נכסי הקרן'!$C$42</f>
        <v>1.2398464286100016E-4</v>
      </c>
    </row>
    <row r="168" spans="2:15">
      <c r="B168" s="73" t="s">
        <v>692</v>
      </c>
      <c r="C168" s="69" t="s">
        <v>693</v>
      </c>
      <c r="D168" s="74" t="s">
        <v>100</v>
      </c>
      <c r="E168" s="74" t="s">
        <v>216</v>
      </c>
      <c r="F168" s="69" t="s">
        <v>694</v>
      </c>
      <c r="G168" s="74" t="s">
        <v>324</v>
      </c>
      <c r="H168" s="74" t="s">
        <v>112</v>
      </c>
      <c r="I168" s="76">
        <v>1117.9079999999999</v>
      </c>
      <c r="J168" s="78">
        <v>414.8</v>
      </c>
      <c r="K168" s="69"/>
      <c r="L168" s="76">
        <v>4.6370823840000002</v>
      </c>
      <c r="M168" s="79">
        <v>3.8882404090292504E-6</v>
      </c>
      <c r="N168" s="79">
        <f t="shared" si="2"/>
        <v>9.8871974086614869E-4</v>
      </c>
      <c r="O168" s="79">
        <f>L168/'סכום נכסי הקרן'!$C$42</f>
        <v>1.3721747948971415E-4</v>
      </c>
    </row>
    <row r="169" spans="2:15">
      <c r="B169" s="73" t="s">
        <v>695</v>
      </c>
      <c r="C169" s="69" t="s">
        <v>696</v>
      </c>
      <c r="D169" s="74" t="s">
        <v>100</v>
      </c>
      <c r="E169" s="74" t="s">
        <v>216</v>
      </c>
      <c r="F169" s="69" t="s">
        <v>697</v>
      </c>
      <c r="G169" s="74" t="s">
        <v>236</v>
      </c>
      <c r="H169" s="74" t="s">
        <v>112</v>
      </c>
      <c r="I169" s="76">
        <v>939.29114400000003</v>
      </c>
      <c r="J169" s="78">
        <v>483.7</v>
      </c>
      <c r="K169" s="69"/>
      <c r="L169" s="76">
        <v>4.543351264</v>
      </c>
      <c r="M169" s="79">
        <v>6.1593797723470986E-6</v>
      </c>
      <c r="N169" s="79">
        <f t="shared" si="2"/>
        <v>9.6873437053991522E-4</v>
      </c>
      <c r="O169" s="79">
        <f>L169/'סכום נכסי הקרן'!$C$42</f>
        <v>1.344438500884928E-4</v>
      </c>
    </row>
    <row r="170" spans="2:15">
      <c r="B170" s="73" t="s">
        <v>698</v>
      </c>
      <c r="C170" s="69" t="s">
        <v>699</v>
      </c>
      <c r="D170" s="74" t="s">
        <v>100</v>
      </c>
      <c r="E170" s="74" t="s">
        <v>216</v>
      </c>
      <c r="F170" s="69" t="s">
        <v>700</v>
      </c>
      <c r="G170" s="74" t="s">
        <v>324</v>
      </c>
      <c r="H170" s="74" t="s">
        <v>112</v>
      </c>
      <c r="I170" s="76">
        <v>17.438991999999999</v>
      </c>
      <c r="J170" s="78">
        <v>17030</v>
      </c>
      <c r="K170" s="69"/>
      <c r="L170" s="76">
        <v>2.9698603659999998</v>
      </c>
      <c r="M170" s="79">
        <v>7.7140846360081893E-6</v>
      </c>
      <c r="N170" s="79">
        <f t="shared" si="2"/>
        <v>6.3323429008117565E-4</v>
      </c>
      <c r="O170" s="79">
        <f>L170/'סכום נכסי הקרן'!$C$42</f>
        <v>8.788214659826495E-5</v>
      </c>
    </row>
    <row r="171" spans="2:15">
      <c r="B171" s="73" t="s">
        <v>701</v>
      </c>
      <c r="C171" s="69" t="s">
        <v>702</v>
      </c>
      <c r="D171" s="74" t="s">
        <v>100</v>
      </c>
      <c r="E171" s="74" t="s">
        <v>216</v>
      </c>
      <c r="F171" s="69" t="s">
        <v>703</v>
      </c>
      <c r="G171" s="74" t="s">
        <v>704</v>
      </c>
      <c r="H171" s="74" t="s">
        <v>112</v>
      </c>
      <c r="I171" s="76">
        <v>82.436398999999994</v>
      </c>
      <c r="J171" s="78">
        <v>1684</v>
      </c>
      <c r="K171" s="69"/>
      <c r="L171" s="76">
        <v>1.388228961</v>
      </c>
      <c r="M171" s="79">
        <v>1.8392788096767069E-6</v>
      </c>
      <c r="N171" s="79">
        <f t="shared" si="2"/>
        <v>2.9599848890301774E-4</v>
      </c>
      <c r="O171" s="79">
        <f>L171/'סכום נכסי הקרן'!$C$42</f>
        <v>4.1079554601039129E-5</v>
      </c>
    </row>
    <row r="172" spans="2:15">
      <c r="B172" s="73" t="s">
        <v>705</v>
      </c>
      <c r="C172" s="69" t="s">
        <v>706</v>
      </c>
      <c r="D172" s="74" t="s">
        <v>100</v>
      </c>
      <c r="E172" s="74" t="s">
        <v>216</v>
      </c>
      <c r="F172" s="69" t="s">
        <v>707</v>
      </c>
      <c r="G172" s="74" t="s">
        <v>236</v>
      </c>
      <c r="H172" s="74" t="s">
        <v>112</v>
      </c>
      <c r="I172" s="76">
        <v>133.14161899999999</v>
      </c>
      <c r="J172" s="78">
        <v>5.0999999999999996</v>
      </c>
      <c r="K172" s="69"/>
      <c r="L172" s="76">
        <v>6.7902229999999997E-3</v>
      </c>
      <c r="M172" s="79">
        <v>5.4166931551430842E-6</v>
      </c>
      <c r="N172" s="79">
        <f t="shared" si="2"/>
        <v>1.4478128635687751E-6</v>
      </c>
      <c r="O172" s="79">
        <f>L172/'סכום נכסי הקרן'!$C$42</f>
        <v>2.00931794623273E-7</v>
      </c>
    </row>
    <row r="173" spans="2:15">
      <c r="B173" s="73" t="s">
        <v>708</v>
      </c>
      <c r="C173" s="69" t="s">
        <v>709</v>
      </c>
      <c r="D173" s="74" t="s">
        <v>100</v>
      </c>
      <c r="E173" s="74" t="s">
        <v>216</v>
      </c>
      <c r="F173" s="69" t="s">
        <v>710</v>
      </c>
      <c r="G173" s="74" t="s">
        <v>317</v>
      </c>
      <c r="H173" s="74" t="s">
        <v>112</v>
      </c>
      <c r="I173" s="76">
        <v>106.00724099999999</v>
      </c>
      <c r="J173" s="78">
        <v>7922</v>
      </c>
      <c r="K173" s="69"/>
      <c r="L173" s="76">
        <v>8.3978936209999997</v>
      </c>
      <c r="M173" s="79">
        <v>8.4283008895066388E-6</v>
      </c>
      <c r="N173" s="79">
        <f t="shared" si="2"/>
        <v>1.7906007521941417E-3</v>
      </c>
      <c r="O173" s="79">
        <f>L173/'סכום נכסי הקרן'!$C$42</f>
        <v>2.4850492190357613E-4</v>
      </c>
    </row>
    <row r="174" spans="2:15">
      <c r="B174" s="73" t="s">
        <v>711</v>
      </c>
      <c r="C174" s="69" t="s">
        <v>712</v>
      </c>
      <c r="D174" s="74" t="s">
        <v>100</v>
      </c>
      <c r="E174" s="74" t="s">
        <v>216</v>
      </c>
      <c r="F174" s="69" t="s">
        <v>713</v>
      </c>
      <c r="G174" s="74" t="s">
        <v>224</v>
      </c>
      <c r="H174" s="74" t="s">
        <v>112</v>
      </c>
      <c r="I174" s="76">
        <v>1028.443313</v>
      </c>
      <c r="J174" s="78">
        <v>470.4</v>
      </c>
      <c r="K174" s="69"/>
      <c r="L174" s="76">
        <v>4.8377973460000003</v>
      </c>
      <c r="M174" s="79">
        <v>1.2043078316783932E-5</v>
      </c>
      <c r="N174" s="79">
        <f t="shared" si="2"/>
        <v>1.0315162298613289E-3</v>
      </c>
      <c r="O174" s="79">
        <f>L174/'סכום נכסי הקרן'!$C$42</f>
        <v>1.4315690408923056E-4</v>
      </c>
    </row>
    <row r="175" spans="2:15">
      <c r="B175" s="73" t="s">
        <v>714</v>
      </c>
      <c r="C175" s="69" t="s">
        <v>715</v>
      </c>
      <c r="D175" s="74" t="s">
        <v>100</v>
      </c>
      <c r="E175" s="74" t="s">
        <v>216</v>
      </c>
      <c r="F175" s="69" t="s">
        <v>716</v>
      </c>
      <c r="G175" s="74" t="s">
        <v>232</v>
      </c>
      <c r="H175" s="74" t="s">
        <v>112</v>
      </c>
      <c r="I175" s="76">
        <v>1378.7532000000001</v>
      </c>
      <c r="J175" s="78">
        <v>576</v>
      </c>
      <c r="K175" s="69"/>
      <c r="L175" s="76">
        <v>7.9416184320000003</v>
      </c>
      <c r="M175" s="79">
        <v>1.9391686833036525E-5</v>
      </c>
      <c r="N175" s="79">
        <f t="shared" si="2"/>
        <v>1.6933136545595759E-3</v>
      </c>
      <c r="O175" s="79">
        <f>L175/'סכום נכסי הקרן'!$C$42</f>
        <v>2.3500312784352202E-4</v>
      </c>
    </row>
    <row r="176" spans="2:15">
      <c r="B176" s="73" t="s">
        <v>717</v>
      </c>
      <c r="C176" s="69" t="s">
        <v>718</v>
      </c>
      <c r="D176" s="74" t="s">
        <v>100</v>
      </c>
      <c r="E176" s="74" t="s">
        <v>216</v>
      </c>
      <c r="F176" s="69" t="s">
        <v>719</v>
      </c>
      <c r="G176" s="74" t="s">
        <v>136</v>
      </c>
      <c r="H176" s="74" t="s">
        <v>112</v>
      </c>
      <c r="I176" s="76">
        <v>233.64277200000001</v>
      </c>
      <c r="J176" s="78">
        <v>68.400000000000006</v>
      </c>
      <c r="K176" s="69"/>
      <c r="L176" s="76">
        <v>0.159811656</v>
      </c>
      <c r="M176" s="79">
        <v>5.9507357058600805E-6</v>
      </c>
      <c r="N176" s="79">
        <f t="shared" si="2"/>
        <v>3.4075076960657704E-5</v>
      </c>
      <c r="O176" s="79">
        <f>L176/'סכום נכסי הקרן'!$C$42</f>
        <v>4.7290409816875174E-6</v>
      </c>
    </row>
    <row r="177" spans="2:15">
      <c r="B177" s="73" t="s">
        <v>720</v>
      </c>
      <c r="C177" s="69" t="s">
        <v>721</v>
      </c>
      <c r="D177" s="74" t="s">
        <v>100</v>
      </c>
      <c r="E177" s="74" t="s">
        <v>216</v>
      </c>
      <c r="F177" s="69" t="s">
        <v>722</v>
      </c>
      <c r="G177" s="74" t="s">
        <v>255</v>
      </c>
      <c r="H177" s="74" t="s">
        <v>112</v>
      </c>
      <c r="I177" s="76">
        <v>284.96704599999998</v>
      </c>
      <c r="J177" s="78">
        <v>2540</v>
      </c>
      <c r="K177" s="69"/>
      <c r="L177" s="76">
        <v>7.2381629730000014</v>
      </c>
      <c r="M177" s="79">
        <v>7.9845067525917612E-6</v>
      </c>
      <c r="N177" s="79">
        <f t="shared" si="2"/>
        <v>1.5433227245874859E-3</v>
      </c>
      <c r="O177" s="79">
        <f>L177/'סכום נכסי הקרן'!$C$42</f>
        <v>2.1418693847619077E-4</v>
      </c>
    </row>
    <row r="178" spans="2:15">
      <c r="B178" s="73" t="s">
        <v>723</v>
      </c>
      <c r="C178" s="69" t="s">
        <v>724</v>
      </c>
      <c r="D178" s="74" t="s">
        <v>100</v>
      </c>
      <c r="E178" s="74" t="s">
        <v>216</v>
      </c>
      <c r="F178" s="69" t="s">
        <v>725</v>
      </c>
      <c r="G178" s="74" t="s">
        <v>224</v>
      </c>
      <c r="H178" s="74" t="s">
        <v>112</v>
      </c>
      <c r="I178" s="76">
        <v>62.106000000000002</v>
      </c>
      <c r="J178" s="78">
        <v>5790</v>
      </c>
      <c r="K178" s="69"/>
      <c r="L178" s="76">
        <v>3.5959374</v>
      </c>
      <c r="M178" s="79">
        <v>7.3902282300863898E-6</v>
      </c>
      <c r="N178" s="79">
        <f t="shared" si="2"/>
        <v>7.6672657500468787E-4</v>
      </c>
      <c r="O178" s="79">
        <f>L178/'סכום נכסי הקרן'!$C$42</f>
        <v>1.0640860471518334E-4</v>
      </c>
    </row>
    <row r="179" spans="2:15">
      <c r="B179" s="73" t="s">
        <v>726</v>
      </c>
      <c r="C179" s="69" t="s">
        <v>727</v>
      </c>
      <c r="D179" s="74" t="s">
        <v>100</v>
      </c>
      <c r="E179" s="74" t="s">
        <v>216</v>
      </c>
      <c r="F179" s="69" t="s">
        <v>728</v>
      </c>
      <c r="G179" s="74" t="s">
        <v>224</v>
      </c>
      <c r="H179" s="74" t="s">
        <v>112</v>
      </c>
      <c r="I179" s="76">
        <v>243.529054</v>
      </c>
      <c r="J179" s="78">
        <v>1013</v>
      </c>
      <c r="K179" s="76">
        <v>4.0164516999999997E-2</v>
      </c>
      <c r="L179" s="76">
        <v>2.5071138289999997</v>
      </c>
      <c r="M179" s="79">
        <v>1.4605281863303675E-5</v>
      </c>
      <c r="N179" s="79">
        <f t="shared" si="2"/>
        <v>5.345673701817107E-4</v>
      </c>
      <c r="O179" s="79">
        <f>L179/'סכום נכסי הקרן'!$C$42</f>
        <v>7.4188856681996394E-5</v>
      </c>
    </row>
    <row r="180" spans="2:15">
      <c r="B180" s="73" t="s">
        <v>729</v>
      </c>
      <c r="C180" s="69" t="s">
        <v>730</v>
      </c>
      <c r="D180" s="74" t="s">
        <v>100</v>
      </c>
      <c r="E180" s="74" t="s">
        <v>216</v>
      </c>
      <c r="F180" s="69" t="s">
        <v>731</v>
      </c>
      <c r="G180" s="74" t="s">
        <v>107</v>
      </c>
      <c r="H180" s="74" t="s">
        <v>112</v>
      </c>
      <c r="I180" s="76">
        <v>197.55918600000001</v>
      </c>
      <c r="J180" s="78">
        <v>819.8</v>
      </c>
      <c r="K180" s="69"/>
      <c r="L180" s="76">
        <v>1.6195902069999999</v>
      </c>
      <c r="M180" s="79">
        <v>9.8774654267286639E-6</v>
      </c>
      <c r="N180" s="79">
        <f t="shared" si="2"/>
        <v>3.4532938541261682E-4</v>
      </c>
      <c r="O180" s="79">
        <f>L180/'סכום נכסי הקרן'!$C$42</f>
        <v>4.7925843797293288E-5</v>
      </c>
    </row>
    <row r="181" spans="2:15">
      <c r="B181" s="73" t="s">
        <v>732</v>
      </c>
      <c r="C181" s="69" t="s">
        <v>733</v>
      </c>
      <c r="D181" s="74" t="s">
        <v>100</v>
      </c>
      <c r="E181" s="74" t="s">
        <v>216</v>
      </c>
      <c r="F181" s="69" t="s">
        <v>734</v>
      </c>
      <c r="G181" s="74" t="s">
        <v>107</v>
      </c>
      <c r="H181" s="74" t="s">
        <v>112</v>
      </c>
      <c r="I181" s="76">
        <v>824.83487900000011</v>
      </c>
      <c r="J181" s="78">
        <v>1003</v>
      </c>
      <c r="K181" s="69"/>
      <c r="L181" s="76">
        <v>8.2730938330000008</v>
      </c>
      <c r="M181" s="79">
        <v>9.3206340506784215E-6</v>
      </c>
      <c r="N181" s="79">
        <f t="shared" si="2"/>
        <v>1.7639909135427373E-3</v>
      </c>
      <c r="O181" s="79">
        <f>L181/'סכום נכסי הקרן'!$C$42</f>
        <v>2.4481192899723954E-4</v>
      </c>
    </row>
    <row r="182" spans="2:15">
      <c r="B182" s="75"/>
      <c r="C182" s="69"/>
      <c r="D182" s="69"/>
      <c r="E182" s="69"/>
      <c r="F182" s="69"/>
      <c r="G182" s="69"/>
      <c r="H182" s="69"/>
      <c r="I182" s="76"/>
      <c r="J182" s="78"/>
      <c r="K182" s="69"/>
      <c r="L182" s="69"/>
      <c r="M182" s="69"/>
      <c r="N182" s="79"/>
      <c r="O182" s="69"/>
    </row>
    <row r="183" spans="2:15">
      <c r="B183" s="85" t="s">
        <v>172</v>
      </c>
      <c r="C183" s="72"/>
      <c r="D183" s="72"/>
      <c r="E183" s="72"/>
      <c r="F183" s="72"/>
      <c r="G183" s="72"/>
      <c r="H183" s="72"/>
      <c r="I183" s="80"/>
      <c r="J183" s="82"/>
      <c r="K183" s="80">
        <v>0.160679499</v>
      </c>
      <c r="L183" s="80">
        <f>L184+L211</f>
        <v>1090.532112415</v>
      </c>
      <c r="M183" s="72"/>
      <c r="N183" s="83">
        <f t="shared" si="2"/>
        <v>0.23252350040481243</v>
      </c>
      <c r="O183" s="83">
        <f>L183/'סכום נכסי הקרן'!$C$42</f>
        <v>3.2270306062386296E-2</v>
      </c>
    </row>
    <row r="184" spans="2:15">
      <c r="B184" s="71" t="s">
        <v>48</v>
      </c>
      <c r="C184" s="72"/>
      <c r="D184" s="72"/>
      <c r="E184" s="72"/>
      <c r="F184" s="72"/>
      <c r="G184" s="72"/>
      <c r="H184" s="72"/>
      <c r="I184" s="80"/>
      <c r="J184" s="82"/>
      <c r="K184" s="72"/>
      <c r="L184" s="80">
        <f>SUM(L185:L209)</f>
        <v>459.33540541700012</v>
      </c>
      <c r="M184" s="72"/>
      <c r="N184" s="83">
        <f t="shared" si="2"/>
        <v>9.7939597662007757E-2</v>
      </c>
      <c r="O184" s="83">
        <f>L184/'סכום נכסי הקרן'!$C$42</f>
        <v>1.3592349963240753E-2</v>
      </c>
    </row>
    <row r="185" spans="2:15">
      <c r="B185" s="73" t="s">
        <v>735</v>
      </c>
      <c r="C185" s="69" t="s">
        <v>736</v>
      </c>
      <c r="D185" s="74" t="s">
        <v>737</v>
      </c>
      <c r="E185" s="74" t="s">
        <v>205</v>
      </c>
      <c r="F185" s="69" t="s">
        <v>738</v>
      </c>
      <c r="G185" s="74" t="s">
        <v>739</v>
      </c>
      <c r="H185" s="74" t="s">
        <v>111</v>
      </c>
      <c r="I185" s="76">
        <v>173.89680000000001</v>
      </c>
      <c r="J185" s="78">
        <v>319</v>
      </c>
      <c r="K185" s="69"/>
      <c r="L185" s="76">
        <v>2.0053518129999999</v>
      </c>
      <c r="M185" s="79">
        <v>2.681605349221066E-6</v>
      </c>
      <c r="N185" s="79">
        <f t="shared" si="2"/>
        <v>4.2758156114200738E-4</v>
      </c>
      <c r="O185" s="79">
        <f>L185/'סכום נכסי הקרן'!$C$42</f>
        <v>5.9341046477726019E-5</v>
      </c>
    </row>
    <row r="186" spans="2:15">
      <c r="B186" s="73" t="s">
        <v>740</v>
      </c>
      <c r="C186" s="69" t="s">
        <v>741</v>
      </c>
      <c r="D186" s="74" t="s">
        <v>737</v>
      </c>
      <c r="E186" s="74" t="s">
        <v>205</v>
      </c>
      <c r="F186" s="69" t="s">
        <v>484</v>
      </c>
      <c r="G186" s="74" t="s">
        <v>282</v>
      </c>
      <c r="H186" s="74" t="s">
        <v>111</v>
      </c>
      <c r="I186" s="76">
        <v>190.28942999999998</v>
      </c>
      <c r="J186" s="78">
        <v>2835</v>
      </c>
      <c r="K186" s="69"/>
      <c r="L186" s="76">
        <v>19.501859833999998</v>
      </c>
      <c r="M186" s="79">
        <v>4.2845490848140613E-6</v>
      </c>
      <c r="N186" s="79">
        <f t="shared" si="2"/>
        <v>4.1581909064224275E-3</v>
      </c>
      <c r="O186" s="79">
        <f>L186/'סכום נכסי הקרן'!$C$42</f>
        <v>5.7708615680768433E-4</v>
      </c>
    </row>
    <row r="187" spans="2:15">
      <c r="B187" s="73" t="s">
        <v>742</v>
      </c>
      <c r="C187" s="69" t="s">
        <v>743</v>
      </c>
      <c r="D187" s="74" t="s">
        <v>737</v>
      </c>
      <c r="E187" s="74" t="s">
        <v>205</v>
      </c>
      <c r="F187" s="69" t="s">
        <v>744</v>
      </c>
      <c r="G187" s="74" t="s">
        <v>745</v>
      </c>
      <c r="H187" s="74" t="s">
        <v>111</v>
      </c>
      <c r="I187" s="76">
        <v>25.963909999999995</v>
      </c>
      <c r="J187" s="78">
        <v>13000</v>
      </c>
      <c r="K187" s="69"/>
      <c r="L187" s="76">
        <v>12.201739573999999</v>
      </c>
      <c r="M187" s="79">
        <v>2.1500192118678287E-7</v>
      </c>
      <c r="N187" s="79">
        <f t="shared" si="2"/>
        <v>2.6016576352725657E-3</v>
      </c>
      <c r="O187" s="79">
        <f>L187/'סכום נכסי הקרן'!$C$42</f>
        <v>3.6106581921236324E-4</v>
      </c>
    </row>
    <row r="188" spans="2:15">
      <c r="B188" s="73" t="s">
        <v>746</v>
      </c>
      <c r="C188" s="69" t="s">
        <v>747</v>
      </c>
      <c r="D188" s="74" t="s">
        <v>737</v>
      </c>
      <c r="E188" s="74" t="s">
        <v>205</v>
      </c>
      <c r="F188" s="69" t="s">
        <v>748</v>
      </c>
      <c r="G188" s="74" t="s">
        <v>745</v>
      </c>
      <c r="H188" s="74" t="s">
        <v>111</v>
      </c>
      <c r="I188" s="76">
        <v>18.780854000000001</v>
      </c>
      <c r="J188" s="78">
        <v>14798</v>
      </c>
      <c r="K188" s="69"/>
      <c r="L188" s="76">
        <v>10.046774865</v>
      </c>
      <c r="M188" s="79">
        <v>4.6126098450574957E-7</v>
      </c>
      <c r="N188" s="79">
        <f t="shared" si="2"/>
        <v>2.1421755790533605E-3</v>
      </c>
      <c r="O188" s="79">
        <f>L188/'סכום נכסי הקרן'!$C$42</f>
        <v>2.9729752672341415E-4</v>
      </c>
    </row>
    <row r="189" spans="2:15">
      <c r="B189" s="73" t="s">
        <v>749</v>
      </c>
      <c r="C189" s="69" t="s">
        <v>750</v>
      </c>
      <c r="D189" s="74" t="s">
        <v>737</v>
      </c>
      <c r="E189" s="74" t="s">
        <v>205</v>
      </c>
      <c r="F189" s="69" t="s">
        <v>227</v>
      </c>
      <c r="G189" s="74" t="s">
        <v>228</v>
      </c>
      <c r="H189" s="74" t="s">
        <v>111</v>
      </c>
      <c r="I189" s="76">
        <v>0.86948400000000003</v>
      </c>
      <c r="J189" s="78">
        <v>17021</v>
      </c>
      <c r="K189" s="69"/>
      <c r="L189" s="76">
        <v>0.5350014609999999</v>
      </c>
      <c r="M189" s="79">
        <v>1.9607339066223379E-8</v>
      </c>
      <c r="N189" s="79">
        <f t="shared" si="2"/>
        <v>1.140731309213097E-4</v>
      </c>
      <c r="O189" s="79">
        <f>L189/'סכום נכסי הקרן'!$C$42</f>
        <v>1.5831409908747178E-5</v>
      </c>
    </row>
    <row r="190" spans="2:15">
      <c r="B190" s="73" t="s">
        <v>753</v>
      </c>
      <c r="C190" s="69" t="s">
        <v>754</v>
      </c>
      <c r="D190" s="74" t="s">
        <v>755</v>
      </c>
      <c r="E190" s="74" t="s">
        <v>205</v>
      </c>
      <c r="F190" s="69" t="s">
        <v>756</v>
      </c>
      <c r="G190" s="74" t="s">
        <v>757</v>
      </c>
      <c r="H190" s="74" t="s">
        <v>111</v>
      </c>
      <c r="I190" s="76">
        <v>24.811720000000001</v>
      </c>
      <c r="J190" s="78">
        <v>3492</v>
      </c>
      <c r="K190" s="69"/>
      <c r="L190" s="76">
        <v>3.132127278</v>
      </c>
      <c r="M190" s="79">
        <v>6.5713408915200326E-7</v>
      </c>
      <c r="N190" s="79">
        <f t="shared" si="2"/>
        <v>6.6783287727414161E-4</v>
      </c>
      <c r="O190" s="79">
        <f>L190/'סכום נכסי הקרן'!$C$42</f>
        <v>9.2683841894006597E-5</v>
      </c>
    </row>
    <row r="191" spans="2:15">
      <c r="B191" s="73" t="s">
        <v>758</v>
      </c>
      <c r="C191" s="69" t="s">
        <v>759</v>
      </c>
      <c r="D191" s="74" t="s">
        <v>755</v>
      </c>
      <c r="E191" s="74" t="s">
        <v>205</v>
      </c>
      <c r="F191" s="69" t="s">
        <v>760</v>
      </c>
      <c r="G191" s="74" t="s">
        <v>761</v>
      </c>
      <c r="H191" s="74" t="s">
        <v>111</v>
      </c>
      <c r="I191" s="76">
        <v>101.85384000000001</v>
      </c>
      <c r="J191" s="78">
        <v>3223</v>
      </c>
      <c r="K191" s="69"/>
      <c r="L191" s="76">
        <v>11.867138585999999</v>
      </c>
      <c r="M191" s="79">
        <v>6.509500380649216E-7</v>
      </c>
      <c r="N191" s="79">
        <f t="shared" si="2"/>
        <v>2.5303139379316652E-3</v>
      </c>
      <c r="O191" s="79">
        <f>L191/'סכום נכסי הקרן'!$C$42</f>
        <v>3.5116452775233901E-4</v>
      </c>
    </row>
    <row r="192" spans="2:15">
      <c r="B192" s="73" t="s">
        <v>762</v>
      </c>
      <c r="C192" s="69" t="s">
        <v>763</v>
      </c>
      <c r="D192" s="74" t="s">
        <v>737</v>
      </c>
      <c r="E192" s="74" t="s">
        <v>205</v>
      </c>
      <c r="F192" s="69" t="s">
        <v>764</v>
      </c>
      <c r="G192" s="74" t="s">
        <v>765</v>
      </c>
      <c r="H192" s="74" t="s">
        <v>111</v>
      </c>
      <c r="I192" s="76">
        <v>122.245227</v>
      </c>
      <c r="J192" s="78">
        <v>3196</v>
      </c>
      <c r="K192" s="69"/>
      <c r="L192" s="76">
        <v>14.123651222000001</v>
      </c>
      <c r="M192" s="79">
        <v>1.4713967006687925E-6</v>
      </c>
      <c r="N192" s="79">
        <f t="shared" si="2"/>
        <v>3.0114480658102764E-3</v>
      </c>
      <c r="O192" s="79">
        <f>L192/'סכום נכסי הקרן'!$C$42</f>
        <v>4.1793775943288507E-4</v>
      </c>
    </row>
    <row r="193" spans="2:15">
      <c r="B193" s="73" t="s">
        <v>766</v>
      </c>
      <c r="C193" s="69" t="s">
        <v>767</v>
      </c>
      <c r="D193" s="74" t="s">
        <v>755</v>
      </c>
      <c r="E193" s="74" t="s">
        <v>205</v>
      </c>
      <c r="F193" s="69" t="s">
        <v>768</v>
      </c>
      <c r="G193" s="74" t="s">
        <v>769</v>
      </c>
      <c r="H193" s="74" t="s">
        <v>111</v>
      </c>
      <c r="I193" s="76">
        <v>157.539073</v>
      </c>
      <c r="J193" s="78">
        <v>141</v>
      </c>
      <c r="K193" s="69"/>
      <c r="L193" s="76">
        <v>0.80300028699999992</v>
      </c>
      <c r="M193" s="79">
        <v>1.1559854009499593E-6</v>
      </c>
      <c r="N193" s="79">
        <f t="shared" si="2"/>
        <v>1.7121590041564442E-4</v>
      </c>
      <c r="O193" s="79">
        <f>L193/'סכום נכסי הקרן'!$C$42</f>
        <v>2.3761854176205006E-5</v>
      </c>
    </row>
    <row r="194" spans="2:15">
      <c r="B194" s="73" t="s">
        <v>770</v>
      </c>
      <c r="C194" s="69" t="s">
        <v>771</v>
      </c>
      <c r="D194" s="74" t="s">
        <v>755</v>
      </c>
      <c r="E194" s="74" t="s">
        <v>205</v>
      </c>
      <c r="F194" s="69" t="s">
        <v>772</v>
      </c>
      <c r="G194" s="74" t="s">
        <v>739</v>
      </c>
      <c r="H194" s="74" t="s">
        <v>111</v>
      </c>
      <c r="I194" s="76">
        <v>256.49777999999998</v>
      </c>
      <c r="J194" s="78">
        <v>350</v>
      </c>
      <c r="K194" s="69"/>
      <c r="L194" s="76">
        <v>3.2453381610000003</v>
      </c>
      <c r="M194" s="79">
        <v>1.8886576950599907E-6</v>
      </c>
      <c r="N194" s="79">
        <f t="shared" si="2"/>
        <v>6.9197172701492037E-4</v>
      </c>
      <c r="O194" s="79">
        <f>L194/'סכום נכסי הקרן'!$C$42</f>
        <v>9.6033903577117066E-5</v>
      </c>
    </row>
    <row r="195" spans="2:15">
      <c r="B195" s="73" t="s">
        <v>773</v>
      </c>
      <c r="C195" s="69" t="s">
        <v>774</v>
      </c>
      <c r="D195" s="74" t="s">
        <v>737</v>
      </c>
      <c r="E195" s="74" t="s">
        <v>205</v>
      </c>
      <c r="F195" s="69" t="s">
        <v>775</v>
      </c>
      <c r="G195" s="74" t="s">
        <v>745</v>
      </c>
      <c r="H195" s="74" t="s">
        <v>111</v>
      </c>
      <c r="I195" s="76">
        <v>18.631799999999998</v>
      </c>
      <c r="J195" s="78">
        <v>1970</v>
      </c>
      <c r="K195" s="69"/>
      <c r="L195" s="76">
        <v>1.3268729530000001</v>
      </c>
      <c r="M195" s="79">
        <v>1.8318297181558344E-7</v>
      </c>
      <c r="N195" s="79">
        <f t="shared" si="2"/>
        <v>2.8291614718322023E-4</v>
      </c>
      <c r="O195" s="79">
        <f>L195/'סכום נכסי הקרן'!$C$42</f>
        <v>3.9263948132980581E-5</v>
      </c>
    </row>
    <row r="196" spans="2:15">
      <c r="B196" s="73" t="s">
        <v>776</v>
      </c>
      <c r="C196" s="69" t="s">
        <v>777</v>
      </c>
      <c r="D196" s="74" t="s">
        <v>737</v>
      </c>
      <c r="E196" s="74" t="s">
        <v>205</v>
      </c>
      <c r="F196" s="69" t="s">
        <v>778</v>
      </c>
      <c r="G196" s="74" t="s">
        <v>779</v>
      </c>
      <c r="H196" s="74" t="s">
        <v>111</v>
      </c>
      <c r="I196" s="76">
        <v>58.836989000000003</v>
      </c>
      <c r="J196" s="78">
        <v>1936</v>
      </c>
      <c r="K196" s="69"/>
      <c r="L196" s="76">
        <v>4.1177890169999998</v>
      </c>
      <c r="M196" s="79">
        <v>1.1818295891280897E-6</v>
      </c>
      <c r="N196" s="79">
        <f t="shared" si="2"/>
        <v>8.7799589325340593E-4</v>
      </c>
      <c r="O196" s="79">
        <f>L196/'סכום נכסי הקרן'!$C$42</f>
        <v>1.2185089312469021E-4</v>
      </c>
    </row>
    <row r="197" spans="2:15">
      <c r="B197" s="73" t="s">
        <v>782</v>
      </c>
      <c r="C197" s="69" t="s">
        <v>783</v>
      </c>
      <c r="D197" s="74" t="s">
        <v>737</v>
      </c>
      <c r="E197" s="74" t="s">
        <v>205</v>
      </c>
      <c r="F197" s="69" t="s">
        <v>784</v>
      </c>
      <c r="G197" s="74" t="s">
        <v>745</v>
      </c>
      <c r="H197" s="74" t="s">
        <v>111</v>
      </c>
      <c r="I197" s="76">
        <v>18.687322999999999</v>
      </c>
      <c r="J197" s="78">
        <v>14275</v>
      </c>
      <c r="K197" s="69"/>
      <c r="L197" s="76">
        <v>9.6434293970000002</v>
      </c>
      <c r="M197" s="79">
        <v>3.9145700851156569E-7</v>
      </c>
      <c r="N197" s="79">
        <f t="shared" si="2"/>
        <v>2.0561741683437903E-3</v>
      </c>
      <c r="O197" s="79">
        <f>L197/'סכום נכסי הקרן'!$C$42</f>
        <v>2.8536199401139515E-4</v>
      </c>
    </row>
    <row r="198" spans="2:15">
      <c r="B198" s="73" t="s">
        <v>785</v>
      </c>
      <c r="C198" s="69" t="s">
        <v>786</v>
      </c>
      <c r="D198" s="74" t="s">
        <v>737</v>
      </c>
      <c r="E198" s="74" t="s">
        <v>205</v>
      </c>
      <c r="F198" s="69" t="s">
        <v>307</v>
      </c>
      <c r="G198" s="74" t="s">
        <v>136</v>
      </c>
      <c r="H198" s="74" t="s">
        <v>111</v>
      </c>
      <c r="I198" s="76">
        <v>149.15004300000001</v>
      </c>
      <c r="J198" s="78">
        <v>22889</v>
      </c>
      <c r="K198" s="69"/>
      <c r="L198" s="76">
        <v>123.412316531</v>
      </c>
      <c r="M198" s="79">
        <v>2.3438369465629376E-6</v>
      </c>
      <c r="N198" s="79">
        <f t="shared" si="2"/>
        <v>2.6314001675114825E-2</v>
      </c>
      <c r="O198" s="79">
        <f>L198/'סכום נכסי הקרן'!$C$42</f>
        <v>3.6519357669386196E-3</v>
      </c>
    </row>
    <row r="199" spans="2:15">
      <c r="B199" s="73" t="s">
        <v>787</v>
      </c>
      <c r="C199" s="69" t="s">
        <v>788</v>
      </c>
      <c r="D199" s="74" t="s">
        <v>737</v>
      </c>
      <c r="E199" s="74" t="s">
        <v>205</v>
      </c>
      <c r="F199" s="69" t="s">
        <v>301</v>
      </c>
      <c r="G199" s="74" t="s">
        <v>282</v>
      </c>
      <c r="H199" s="74" t="s">
        <v>111</v>
      </c>
      <c r="I199" s="76">
        <v>130.63189700000001</v>
      </c>
      <c r="J199" s="78">
        <v>10447</v>
      </c>
      <c r="K199" s="69"/>
      <c r="L199" s="76">
        <v>49.334318204000006</v>
      </c>
      <c r="M199" s="79">
        <v>4.5550501707273431E-6</v>
      </c>
      <c r="N199" s="79">
        <f t="shared" si="2"/>
        <v>1.0519074338375397E-2</v>
      </c>
      <c r="O199" s="79">
        <f>L199/'סכום נכסי הקרן'!$C$42</f>
        <v>1.4598685629684516E-3</v>
      </c>
    </row>
    <row r="200" spans="2:15">
      <c r="B200" s="73" t="s">
        <v>791</v>
      </c>
      <c r="C200" s="69" t="s">
        <v>792</v>
      </c>
      <c r="D200" s="74" t="s">
        <v>737</v>
      </c>
      <c r="E200" s="74" t="s">
        <v>205</v>
      </c>
      <c r="F200" s="69" t="s">
        <v>477</v>
      </c>
      <c r="G200" s="74" t="s">
        <v>136</v>
      </c>
      <c r="H200" s="74" t="s">
        <v>111</v>
      </c>
      <c r="I200" s="76">
        <v>238.36767199999997</v>
      </c>
      <c r="J200" s="78">
        <v>3958</v>
      </c>
      <c r="K200" s="69"/>
      <c r="L200" s="76">
        <v>34.106051772000001</v>
      </c>
      <c r="M200" s="79">
        <v>5.3370316097219504E-6</v>
      </c>
      <c r="N200" s="79">
        <f t="shared" ref="N200:N211" si="3">IFERROR(L200/$L$11,0)</f>
        <v>7.2720999709500293E-3</v>
      </c>
      <c r="O200" s="79">
        <f>L200/'סכום נכסי הקרן'!$C$42</f>
        <v>1.0092437597501911E-3</v>
      </c>
    </row>
    <row r="201" spans="2:15">
      <c r="B201" s="73" t="s">
        <v>793</v>
      </c>
      <c r="C201" s="69" t="s">
        <v>794</v>
      </c>
      <c r="D201" s="74" t="s">
        <v>755</v>
      </c>
      <c r="E201" s="74" t="s">
        <v>205</v>
      </c>
      <c r="F201" s="69" t="s">
        <v>795</v>
      </c>
      <c r="G201" s="74" t="s">
        <v>745</v>
      </c>
      <c r="H201" s="74" t="s">
        <v>111</v>
      </c>
      <c r="I201" s="76">
        <v>91.736648000000002</v>
      </c>
      <c r="J201" s="78">
        <v>564</v>
      </c>
      <c r="K201" s="69"/>
      <c r="L201" s="76">
        <v>1.8703818289999998</v>
      </c>
      <c r="M201" s="79">
        <v>8.841548476751015E-7</v>
      </c>
      <c r="N201" s="79">
        <f t="shared" si="3"/>
        <v>3.9880323102959843E-4</v>
      </c>
      <c r="O201" s="79">
        <f>L201/'סכום נכסי הקרן'!$C$42</f>
        <v>5.5347103847948697E-5</v>
      </c>
    </row>
    <row r="202" spans="2:15">
      <c r="B202" s="73" t="s">
        <v>798</v>
      </c>
      <c r="C202" s="69" t="s">
        <v>799</v>
      </c>
      <c r="D202" s="74" t="s">
        <v>755</v>
      </c>
      <c r="E202" s="74" t="s">
        <v>205</v>
      </c>
      <c r="F202" s="69" t="s">
        <v>800</v>
      </c>
      <c r="G202" s="74" t="s">
        <v>745</v>
      </c>
      <c r="H202" s="74" t="s">
        <v>111</v>
      </c>
      <c r="I202" s="76">
        <v>197.118233</v>
      </c>
      <c r="J202" s="78">
        <v>676</v>
      </c>
      <c r="K202" s="69"/>
      <c r="L202" s="76">
        <v>4.8170571170000001</v>
      </c>
      <c r="M202" s="79">
        <v>2.5665142971765056E-6</v>
      </c>
      <c r="N202" s="79">
        <f t="shared" si="3"/>
        <v>1.0270939936049403E-3</v>
      </c>
      <c r="O202" s="79">
        <f>L202/'סכום נכסי הקרן'!$C$42</f>
        <v>1.425431729299052E-4</v>
      </c>
    </row>
    <row r="203" spans="2:15">
      <c r="B203" s="73" t="s">
        <v>801</v>
      </c>
      <c r="C203" s="69" t="s">
        <v>802</v>
      </c>
      <c r="D203" s="74" t="s">
        <v>737</v>
      </c>
      <c r="E203" s="74" t="s">
        <v>205</v>
      </c>
      <c r="F203" s="69" t="s">
        <v>803</v>
      </c>
      <c r="G203" s="74" t="s">
        <v>804</v>
      </c>
      <c r="H203" s="74" t="s">
        <v>111</v>
      </c>
      <c r="I203" s="76">
        <v>152.859759</v>
      </c>
      <c r="J203" s="78">
        <v>388</v>
      </c>
      <c r="K203" s="69"/>
      <c r="L203" s="76">
        <v>2.1440415490000002</v>
      </c>
      <c r="M203" s="79">
        <v>5.9489019032079522E-6</v>
      </c>
      <c r="N203" s="79">
        <f t="shared" si="3"/>
        <v>4.5715301760606728E-4</v>
      </c>
      <c r="O203" s="79">
        <f>L203/'סכום נכסי הקרן'!$C$42</f>
        <v>6.3445061552092213E-5</v>
      </c>
    </row>
    <row r="204" spans="2:15">
      <c r="B204" s="73" t="s">
        <v>805</v>
      </c>
      <c r="C204" s="69" t="s">
        <v>806</v>
      </c>
      <c r="D204" s="74" t="s">
        <v>737</v>
      </c>
      <c r="E204" s="74" t="s">
        <v>205</v>
      </c>
      <c r="F204" s="69" t="s">
        <v>206</v>
      </c>
      <c r="G204" s="74" t="s">
        <v>207</v>
      </c>
      <c r="H204" s="74" t="s">
        <v>111</v>
      </c>
      <c r="I204" s="76">
        <v>32.153269999999999</v>
      </c>
      <c r="J204" s="78">
        <v>30395</v>
      </c>
      <c r="K204" s="69"/>
      <c r="L204" s="76">
        <v>35.329345781999997</v>
      </c>
      <c r="M204" s="79">
        <v>5.7266629535305144E-7</v>
      </c>
      <c r="N204" s="79">
        <f t="shared" si="3"/>
        <v>7.5329309927890213E-3</v>
      </c>
      <c r="O204" s="79">
        <f>L204/'סכום נכסי הקרן'!$C$42</f>
        <v>1.0454426682074242E-3</v>
      </c>
    </row>
    <row r="205" spans="2:15">
      <c r="B205" s="73" t="s">
        <v>807</v>
      </c>
      <c r="C205" s="69" t="s">
        <v>808</v>
      </c>
      <c r="D205" s="74" t="s">
        <v>737</v>
      </c>
      <c r="E205" s="74" t="s">
        <v>205</v>
      </c>
      <c r="F205" s="69" t="s">
        <v>809</v>
      </c>
      <c r="G205" s="74" t="s">
        <v>745</v>
      </c>
      <c r="H205" s="74" t="s">
        <v>115</v>
      </c>
      <c r="I205" s="76">
        <v>1652.0196000000003</v>
      </c>
      <c r="J205" s="78">
        <v>13.5</v>
      </c>
      <c r="K205" s="69"/>
      <c r="L205" s="76">
        <v>0.53880041000000001</v>
      </c>
      <c r="M205" s="79">
        <v>3.077424945155285E-6</v>
      </c>
      <c r="N205" s="79">
        <f t="shared" si="3"/>
        <v>1.1488314367497653E-4</v>
      </c>
      <c r="O205" s="79">
        <f>L205/'סכום נכסי הקרן'!$C$42</f>
        <v>1.5943825898656834E-5</v>
      </c>
    </row>
    <row r="206" spans="2:15">
      <c r="B206" s="73" t="s">
        <v>810</v>
      </c>
      <c r="C206" s="69" t="s">
        <v>811</v>
      </c>
      <c r="D206" s="74" t="s">
        <v>737</v>
      </c>
      <c r="E206" s="74" t="s">
        <v>205</v>
      </c>
      <c r="F206" s="69" t="s">
        <v>285</v>
      </c>
      <c r="G206" s="74" t="s">
        <v>286</v>
      </c>
      <c r="H206" s="74" t="s">
        <v>111</v>
      </c>
      <c r="I206" s="76">
        <v>2898.2137539999994</v>
      </c>
      <c r="J206" s="78">
        <v>885</v>
      </c>
      <c r="K206" s="69"/>
      <c r="L206" s="76">
        <v>92.721828064999997</v>
      </c>
      <c r="M206" s="79">
        <v>2.6094875071801642E-6</v>
      </c>
      <c r="N206" s="79">
        <f t="shared" si="3"/>
        <v>1.9770168874589138E-2</v>
      </c>
      <c r="O206" s="79">
        <f>L206/'סכום נכסי הקרן'!$C$42</f>
        <v>2.7437631008364544E-3</v>
      </c>
    </row>
    <row r="207" spans="2:15">
      <c r="B207" s="73" t="s">
        <v>812</v>
      </c>
      <c r="C207" s="69" t="s">
        <v>813</v>
      </c>
      <c r="D207" s="74" t="s">
        <v>737</v>
      </c>
      <c r="E207" s="74" t="s">
        <v>205</v>
      </c>
      <c r="F207" s="69" t="s">
        <v>281</v>
      </c>
      <c r="G207" s="74" t="s">
        <v>282</v>
      </c>
      <c r="H207" s="74" t="s">
        <v>111</v>
      </c>
      <c r="I207" s="76">
        <v>69.658834999999996</v>
      </c>
      <c r="J207" s="78">
        <v>4247</v>
      </c>
      <c r="K207" s="69"/>
      <c r="L207" s="76">
        <v>10.694654742999999</v>
      </c>
      <c r="M207" s="79">
        <v>6.3294653771181435E-7</v>
      </c>
      <c r="N207" s="79">
        <f t="shared" si="3"/>
        <v>2.2803166712407254E-3</v>
      </c>
      <c r="O207" s="79">
        <f>L207/'סכום נכסי הקרן'!$C$42</f>
        <v>3.1646916020096669E-4</v>
      </c>
    </row>
    <row r="208" spans="2:15">
      <c r="B208" s="73" t="s">
        <v>814</v>
      </c>
      <c r="C208" s="69" t="s">
        <v>815</v>
      </c>
      <c r="D208" s="74" t="s">
        <v>737</v>
      </c>
      <c r="E208" s="74" t="s">
        <v>205</v>
      </c>
      <c r="F208" s="69" t="s">
        <v>816</v>
      </c>
      <c r="G208" s="74" t="s">
        <v>804</v>
      </c>
      <c r="H208" s="74" t="s">
        <v>111</v>
      </c>
      <c r="I208" s="76">
        <v>86.737487999999999</v>
      </c>
      <c r="J208" s="78">
        <v>924</v>
      </c>
      <c r="K208" s="69"/>
      <c r="L208" s="76">
        <v>2.8972576180000007</v>
      </c>
      <c r="M208" s="79">
        <v>3.7003225312270151E-6</v>
      </c>
      <c r="N208" s="79">
        <f t="shared" si="3"/>
        <v>6.1775391594842027E-4</v>
      </c>
      <c r="O208" s="79">
        <f>L208/'סכום נכסי הקרן'!$C$42</f>
        <v>8.5733734027687944E-5</v>
      </c>
    </row>
    <row r="209" spans="2:15">
      <c r="B209" s="73" t="s">
        <v>817</v>
      </c>
      <c r="C209" s="69" t="s">
        <v>818</v>
      </c>
      <c r="D209" s="74" t="s">
        <v>737</v>
      </c>
      <c r="E209" s="74" t="s">
        <v>205</v>
      </c>
      <c r="F209" s="69" t="s">
        <v>819</v>
      </c>
      <c r="G209" s="74" t="s">
        <v>745</v>
      </c>
      <c r="H209" s="74" t="s">
        <v>111</v>
      </c>
      <c r="I209" s="76">
        <v>24.722411000000001</v>
      </c>
      <c r="J209" s="78">
        <v>9980</v>
      </c>
      <c r="K209" s="69"/>
      <c r="L209" s="76">
        <v>8.9192773489999997</v>
      </c>
      <c r="M209" s="79">
        <v>4.3544227355916306E-7</v>
      </c>
      <c r="N209" s="79">
        <f t="shared" si="3"/>
        <v>1.9017703070458517E-3</v>
      </c>
      <c r="O209" s="79">
        <f>L209/'סכום נכסי הקרן'!$C$42</f>
        <v>2.6393336485079784E-4</v>
      </c>
    </row>
    <row r="210" spans="2:15">
      <c r="B210" s="75"/>
      <c r="C210" s="69"/>
      <c r="D210" s="69"/>
      <c r="E210" s="69"/>
      <c r="F210" s="69"/>
      <c r="G210" s="69"/>
      <c r="H210" s="69"/>
      <c r="I210" s="76"/>
      <c r="J210" s="78"/>
      <c r="K210" s="69"/>
      <c r="L210" s="69"/>
      <c r="M210" s="69"/>
      <c r="N210" s="79"/>
      <c r="O210" s="69"/>
    </row>
    <row r="211" spans="2:15">
      <c r="B211" s="71" t="s">
        <v>47</v>
      </c>
      <c r="C211" s="72"/>
      <c r="D211" s="72"/>
      <c r="E211" s="72"/>
      <c r="F211" s="72"/>
      <c r="G211" s="72"/>
      <c r="H211" s="72"/>
      <c r="I211" s="80"/>
      <c r="J211" s="82"/>
      <c r="K211" s="80">
        <v>0.160679499</v>
      </c>
      <c r="L211" s="80">
        <f>SUM(L212:L247)</f>
        <v>631.19670699799997</v>
      </c>
      <c r="M211" s="72"/>
      <c r="N211" s="83">
        <f t="shared" si="3"/>
        <v>0.13458390274280468</v>
      </c>
      <c r="O211" s="83">
        <f>L211/'סכום נכסי הקרן'!$C$42</f>
        <v>1.8677956099145545E-2</v>
      </c>
    </row>
    <row r="212" spans="2:15">
      <c r="B212" s="73" t="s">
        <v>820</v>
      </c>
      <c r="C212" s="69" t="s">
        <v>821</v>
      </c>
      <c r="D212" s="74" t="s">
        <v>755</v>
      </c>
      <c r="E212" s="74" t="s">
        <v>205</v>
      </c>
      <c r="F212" s="69"/>
      <c r="G212" s="74" t="s">
        <v>779</v>
      </c>
      <c r="H212" s="74" t="s">
        <v>111</v>
      </c>
      <c r="I212" s="76">
        <v>32.539749999999998</v>
      </c>
      <c r="J212" s="78">
        <v>13520</v>
      </c>
      <c r="K212" s="69"/>
      <c r="L212" s="76">
        <v>15.903737733</v>
      </c>
      <c r="M212" s="79">
        <v>4.3475488808068629E-7</v>
      </c>
      <c r="N212" s="79">
        <f t="shared" ref="N212:N247" si="4">IFERROR(L212/$L$11,0)</f>
        <v>3.3909985089829171E-3</v>
      </c>
      <c r="O212" s="79">
        <f>L212/'סכום נכסי הקרן'!$C$42</f>
        <v>4.7061290386332726E-4</v>
      </c>
    </row>
    <row r="213" spans="2:15">
      <c r="B213" s="73" t="s">
        <v>822</v>
      </c>
      <c r="C213" s="69" t="s">
        <v>823</v>
      </c>
      <c r="D213" s="74" t="s">
        <v>737</v>
      </c>
      <c r="E213" s="74" t="s">
        <v>205</v>
      </c>
      <c r="F213" s="69"/>
      <c r="G213" s="74" t="s">
        <v>769</v>
      </c>
      <c r="H213" s="74" t="s">
        <v>111</v>
      </c>
      <c r="I213" s="76">
        <v>39.291513999999999</v>
      </c>
      <c r="J213" s="78">
        <v>10400</v>
      </c>
      <c r="K213" s="69"/>
      <c r="L213" s="76">
        <v>14.772037543000001</v>
      </c>
      <c r="M213" s="79">
        <v>6.5836987265415552E-9</v>
      </c>
      <c r="N213" s="79">
        <f t="shared" si="4"/>
        <v>3.1496971418871348E-3</v>
      </c>
      <c r="O213" s="79">
        <f>L213/'סכום נכסי הקרן'!$C$42</f>
        <v>4.3712437923722902E-4</v>
      </c>
    </row>
    <row r="214" spans="2:15">
      <c r="B214" s="73" t="s">
        <v>824</v>
      </c>
      <c r="C214" s="69" t="s">
        <v>825</v>
      </c>
      <c r="D214" s="74" t="s">
        <v>737</v>
      </c>
      <c r="E214" s="74" t="s">
        <v>205</v>
      </c>
      <c r="F214" s="69"/>
      <c r="G214" s="74" t="s">
        <v>761</v>
      </c>
      <c r="H214" s="74" t="s">
        <v>111</v>
      </c>
      <c r="I214" s="76">
        <v>43.603265</v>
      </c>
      <c r="J214" s="78">
        <v>10329</v>
      </c>
      <c r="K214" s="69"/>
      <c r="L214" s="76">
        <v>16.281169189</v>
      </c>
      <c r="M214" s="79">
        <v>4.2551146388393442E-9</v>
      </c>
      <c r="N214" s="79">
        <f t="shared" si="4"/>
        <v>3.471474528270103E-3</v>
      </c>
      <c r="O214" s="79">
        <f>L214/'סכום נכסי הקרן'!$C$42</f>
        <v>4.8178160624634986E-4</v>
      </c>
    </row>
    <row r="215" spans="2:15">
      <c r="B215" s="73" t="s">
        <v>826</v>
      </c>
      <c r="C215" s="69" t="s">
        <v>827</v>
      </c>
      <c r="D215" s="74" t="s">
        <v>737</v>
      </c>
      <c r="E215" s="74" t="s">
        <v>205</v>
      </c>
      <c r="F215" s="69"/>
      <c r="G215" s="74" t="s">
        <v>739</v>
      </c>
      <c r="H215" s="74" t="s">
        <v>111</v>
      </c>
      <c r="I215" s="76">
        <v>44.752959000000004</v>
      </c>
      <c r="J215" s="78">
        <v>16490</v>
      </c>
      <c r="K215" s="69"/>
      <c r="L215" s="76">
        <v>26.677843292000002</v>
      </c>
      <c r="M215" s="79">
        <v>2.8285369574640189E-9</v>
      </c>
      <c r="N215" s="79">
        <f t="shared" si="4"/>
        <v>5.6882557009437784E-3</v>
      </c>
      <c r="O215" s="79">
        <f>L215/'סכום נכסי הקרן'!$C$42</f>
        <v>7.8943312014053237E-4</v>
      </c>
    </row>
    <row r="216" spans="2:15">
      <c r="B216" s="73" t="s">
        <v>828</v>
      </c>
      <c r="C216" s="69" t="s">
        <v>829</v>
      </c>
      <c r="D216" s="74" t="s">
        <v>24</v>
      </c>
      <c r="E216" s="74" t="s">
        <v>205</v>
      </c>
      <c r="F216" s="69"/>
      <c r="G216" s="74" t="s">
        <v>830</v>
      </c>
      <c r="H216" s="74" t="s">
        <v>113</v>
      </c>
      <c r="I216" s="76">
        <v>944.01120000000014</v>
      </c>
      <c r="J216" s="78">
        <v>132.44999999999999</v>
      </c>
      <c r="K216" s="69"/>
      <c r="L216" s="76">
        <v>4.9165980929999993</v>
      </c>
      <c r="M216" s="79">
        <v>6.1418052794460634E-7</v>
      </c>
      <c r="N216" s="79">
        <f t="shared" si="4"/>
        <v>1.0483181427241946E-3</v>
      </c>
      <c r="O216" s="79">
        <f>L216/'סכום נכסי הקרן'!$C$42</f>
        <v>1.4548872375293883E-4</v>
      </c>
    </row>
    <row r="217" spans="2:15">
      <c r="B217" s="73" t="s">
        <v>831</v>
      </c>
      <c r="C217" s="69" t="s">
        <v>832</v>
      </c>
      <c r="D217" s="74" t="s">
        <v>24</v>
      </c>
      <c r="E217" s="74" t="s">
        <v>205</v>
      </c>
      <c r="F217" s="69"/>
      <c r="G217" s="74" t="s">
        <v>207</v>
      </c>
      <c r="H217" s="74" t="s">
        <v>113</v>
      </c>
      <c r="I217" s="76">
        <v>11.063515000000001</v>
      </c>
      <c r="J217" s="78">
        <v>62520</v>
      </c>
      <c r="K217" s="69"/>
      <c r="L217" s="76">
        <v>27.198671843</v>
      </c>
      <c r="M217" s="79">
        <v>2.7443477774080014E-8</v>
      </c>
      <c r="N217" s="79">
        <f t="shared" si="4"/>
        <v>5.7993068808316383E-3</v>
      </c>
      <c r="O217" s="79">
        <f>L217/'סכום נכסי הקרן'!$C$42</f>
        <v>8.0484513465661951E-4</v>
      </c>
    </row>
    <row r="218" spans="2:15">
      <c r="B218" s="73" t="s">
        <v>833</v>
      </c>
      <c r="C218" s="69" t="s">
        <v>834</v>
      </c>
      <c r="D218" s="74" t="s">
        <v>755</v>
      </c>
      <c r="E218" s="74" t="s">
        <v>205</v>
      </c>
      <c r="F218" s="69"/>
      <c r="G218" s="74" t="s">
        <v>779</v>
      </c>
      <c r="H218" s="74" t="s">
        <v>111</v>
      </c>
      <c r="I218" s="76">
        <v>38.657223000000002</v>
      </c>
      <c r="J218" s="78">
        <v>21243</v>
      </c>
      <c r="K218" s="69"/>
      <c r="L218" s="76">
        <v>29.686213283000001</v>
      </c>
      <c r="M218" s="79">
        <v>6.4517193449146519E-8</v>
      </c>
      <c r="N218" s="79">
        <f t="shared" si="4"/>
        <v>6.3297010218624104E-3</v>
      </c>
      <c r="O218" s="79">
        <f>L218/'סכום נכסי הקרן'!$C$42</f>
        <v>8.7845481812930679E-4</v>
      </c>
    </row>
    <row r="219" spans="2:15">
      <c r="B219" s="73" t="s">
        <v>835</v>
      </c>
      <c r="C219" s="69" t="s">
        <v>836</v>
      </c>
      <c r="D219" s="74" t="s">
        <v>737</v>
      </c>
      <c r="E219" s="74" t="s">
        <v>205</v>
      </c>
      <c r="F219" s="69"/>
      <c r="G219" s="74" t="s">
        <v>207</v>
      </c>
      <c r="H219" s="74" t="s">
        <v>111</v>
      </c>
      <c r="I219" s="76">
        <v>10.152402</v>
      </c>
      <c r="J219" s="78">
        <v>64154</v>
      </c>
      <c r="K219" s="69"/>
      <c r="L219" s="76">
        <v>23.545116704000002</v>
      </c>
      <c r="M219" s="79">
        <v>2.4350745416072138E-8</v>
      </c>
      <c r="N219" s="79">
        <f t="shared" si="4"/>
        <v>5.020295038657677E-3</v>
      </c>
      <c r="O219" s="79">
        <f>L219/'סכום נכסי הקרן'!$C$42</f>
        <v>6.9673154386080158E-4</v>
      </c>
    </row>
    <row r="220" spans="2:15">
      <c r="B220" s="73" t="s">
        <v>837</v>
      </c>
      <c r="C220" s="69" t="s">
        <v>838</v>
      </c>
      <c r="D220" s="74" t="s">
        <v>737</v>
      </c>
      <c r="E220" s="74" t="s">
        <v>205</v>
      </c>
      <c r="F220" s="69"/>
      <c r="G220" s="74" t="s">
        <v>839</v>
      </c>
      <c r="H220" s="74" t="s">
        <v>111</v>
      </c>
      <c r="I220" s="76">
        <v>124.212</v>
      </c>
      <c r="J220" s="78">
        <v>1015</v>
      </c>
      <c r="K220" s="69"/>
      <c r="L220" s="76">
        <v>4.557617757</v>
      </c>
      <c r="M220" s="79">
        <v>3.71900555494493E-6</v>
      </c>
      <c r="N220" s="79">
        <f t="shared" si="4"/>
        <v>9.7177627536151152E-4</v>
      </c>
      <c r="O220" s="79">
        <f>L220/'סכום נכסי הקרן'!$C$42</f>
        <v>1.3486601472748484E-4</v>
      </c>
    </row>
    <row r="221" spans="2:15">
      <c r="B221" s="73" t="s">
        <v>840</v>
      </c>
      <c r="C221" s="69" t="s">
        <v>841</v>
      </c>
      <c r="D221" s="74" t="s">
        <v>737</v>
      </c>
      <c r="E221" s="74" t="s">
        <v>205</v>
      </c>
      <c r="F221" s="69"/>
      <c r="G221" s="74" t="s">
        <v>745</v>
      </c>
      <c r="H221" s="74" t="s">
        <v>111</v>
      </c>
      <c r="I221" s="76">
        <v>16.321456999999999</v>
      </c>
      <c r="J221" s="78">
        <v>13726</v>
      </c>
      <c r="K221" s="69"/>
      <c r="L221" s="76">
        <v>8.0986236250000001</v>
      </c>
      <c r="M221" s="79">
        <v>7.3210993612274067E-8</v>
      </c>
      <c r="N221" s="79">
        <f t="shared" si="4"/>
        <v>1.7267903368529995E-3</v>
      </c>
      <c r="O221" s="79">
        <f>L221/'סכום נכסי הקרן'!$C$42</f>
        <v>2.3964912182555519E-4</v>
      </c>
    </row>
    <row r="222" spans="2:15">
      <c r="B222" s="73" t="s">
        <v>842</v>
      </c>
      <c r="C222" s="69" t="s">
        <v>843</v>
      </c>
      <c r="D222" s="74" t="s">
        <v>755</v>
      </c>
      <c r="E222" s="74" t="s">
        <v>205</v>
      </c>
      <c r="F222" s="69"/>
      <c r="G222" s="74" t="s">
        <v>779</v>
      </c>
      <c r="H222" s="74" t="s">
        <v>111</v>
      </c>
      <c r="I222" s="76">
        <v>11.714310000000001</v>
      </c>
      <c r="J222" s="78">
        <v>41288</v>
      </c>
      <c r="K222" s="76">
        <v>5.2934038000000003E-2</v>
      </c>
      <c r="L222" s="76">
        <v>17.537258629</v>
      </c>
      <c r="M222" s="79">
        <v>3.9532330396237214E-8</v>
      </c>
      <c r="N222" s="79">
        <f t="shared" si="4"/>
        <v>3.7392981990133026E-3</v>
      </c>
      <c r="O222" s="79">
        <f>L222/'סכום נכסי הקרן'!$C$42</f>
        <v>5.1895097540941601E-4</v>
      </c>
    </row>
    <row r="223" spans="2:15">
      <c r="B223" s="73" t="s">
        <v>844</v>
      </c>
      <c r="C223" s="69" t="s">
        <v>845</v>
      </c>
      <c r="D223" s="74" t="s">
        <v>24</v>
      </c>
      <c r="E223" s="74" t="s">
        <v>205</v>
      </c>
      <c r="F223" s="69"/>
      <c r="G223" s="74" t="s">
        <v>779</v>
      </c>
      <c r="H223" s="74" t="s">
        <v>113</v>
      </c>
      <c r="I223" s="76">
        <v>39.698495000000001</v>
      </c>
      <c r="J223" s="78">
        <v>9974</v>
      </c>
      <c r="K223" s="69"/>
      <c r="L223" s="76">
        <v>15.569655574</v>
      </c>
      <c r="M223" s="79">
        <v>4.0508668367346941E-7</v>
      </c>
      <c r="N223" s="79">
        <f t="shared" si="4"/>
        <v>3.3197654364771944E-3</v>
      </c>
      <c r="O223" s="79">
        <f>L223/'סכום נכסי הקרן'!$C$42</f>
        <v>4.607269652484265E-4</v>
      </c>
    </row>
    <row r="224" spans="2:15">
      <c r="B224" s="73" t="s">
        <v>846</v>
      </c>
      <c r="C224" s="69" t="s">
        <v>847</v>
      </c>
      <c r="D224" s="74" t="s">
        <v>755</v>
      </c>
      <c r="E224" s="74" t="s">
        <v>205</v>
      </c>
      <c r="F224" s="69"/>
      <c r="G224" s="74" t="s">
        <v>779</v>
      </c>
      <c r="H224" s="74" t="s">
        <v>111</v>
      </c>
      <c r="I224" s="76">
        <v>36.444519999999997</v>
      </c>
      <c r="J224" s="78">
        <v>8714</v>
      </c>
      <c r="K224" s="69"/>
      <c r="L224" s="76">
        <v>11.480428334000003</v>
      </c>
      <c r="M224" s="79">
        <v>6.378109905495274E-8</v>
      </c>
      <c r="N224" s="79">
        <f t="shared" si="4"/>
        <v>2.4478594916904272E-3</v>
      </c>
      <c r="O224" s="79">
        <f>L224/'סכום נכסי הקרן'!$C$42</f>
        <v>3.3972125336597829E-4</v>
      </c>
    </row>
    <row r="225" spans="2:15">
      <c r="B225" s="73" t="s">
        <v>751</v>
      </c>
      <c r="C225" s="69" t="s">
        <v>752</v>
      </c>
      <c r="D225" s="74" t="s">
        <v>101</v>
      </c>
      <c r="E225" s="74" t="s">
        <v>205</v>
      </c>
      <c r="F225" s="69"/>
      <c r="G225" s="74" t="s">
        <v>107</v>
      </c>
      <c r="H225" s="74" t="s">
        <v>114</v>
      </c>
      <c r="I225" s="76">
        <v>492.90960999999993</v>
      </c>
      <c r="J225" s="78">
        <v>1302</v>
      </c>
      <c r="K225" s="69"/>
      <c r="L225" s="76">
        <v>28.669074049999999</v>
      </c>
      <c r="M225" s="79">
        <v>2.754641278873473E-6</v>
      </c>
      <c r="N225" s="79">
        <f t="shared" si="4"/>
        <v>6.1128263675870095E-3</v>
      </c>
      <c r="O225" s="79">
        <f>L225/'סכום נכסי הקרן'!$C$42</f>
        <v>8.483563056845123E-4</v>
      </c>
    </row>
    <row r="226" spans="2:15">
      <c r="B226" s="73" t="s">
        <v>848</v>
      </c>
      <c r="C226" s="69" t="s">
        <v>849</v>
      </c>
      <c r="D226" s="74" t="s">
        <v>755</v>
      </c>
      <c r="E226" s="74" t="s">
        <v>205</v>
      </c>
      <c r="F226" s="69"/>
      <c r="G226" s="74" t="s">
        <v>850</v>
      </c>
      <c r="H226" s="74" t="s">
        <v>111</v>
      </c>
      <c r="I226" s="76">
        <v>18.113968</v>
      </c>
      <c r="J226" s="78">
        <v>24646</v>
      </c>
      <c r="K226" s="69"/>
      <c r="L226" s="76">
        <v>16.138692064000001</v>
      </c>
      <c r="M226" s="79">
        <v>7.8185907969602429E-8</v>
      </c>
      <c r="N226" s="79">
        <f t="shared" si="4"/>
        <v>3.4410955238781569E-3</v>
      </c>
      <c r="O226" s="79">
        <f>L226/'סכום נכסי הקרן'!$C$42</f>
        <v>4.7756551725795961E-4</v>
      </c>
    </row>
    <row r="227" spans="2:15">
      <c r="B227" s="73" t="s">
        <v>851</v>
      </c>
      <c r="C227" s="69" t="s">
        <v>852</v>
      </c>
      <c r="D227" s="74" t="s">
        <v>737</v>
      </c>
      <c r="E227" s="74" t="s">
        <v>205</v>
      </c>
      <c r="F227" s="69"/>
      <c r="G227" s="74" t="s">
        <v>745</v>
      </c>
      <c r="H227" s="74" t="s">
        <v>111</v>
      </c>
      <c r="I227" s="76">
        <v>28.599812999999997</v>
      </c>
      <c r="J227" s="78">
        <v>6646</v>
      </c>
      <c r="K227" s="69"/>
      <c r="L227" s="76">
        <v>6.8711880130000011</v>
      </c>
      <c r="M227" s="79">
        <v>3.6476269164022171E-8</v>
      </c>
      <c r="N227" s="79">
        <f t="shared" si="4"/>
        <v>1.4650762417112036E-3</v>
      </c>
      <c r="O227" s="79">
        <f>L227/'סכום נכסי הקרן'!$C$42</f>
        <v>2.0332765781713084E-4</v>
      </c>
    </row>
    <row r="228" spans="2:15">
      <c r="B228" s="73" t="s">
        <v>780</v>
      </c>
      <c r="C228" s="69" t="s">
        <v>781</v>
      </c>
      <c r="D228" s="74" t="s">
        <v>737</v>
      </c>
      <c r="E228" s="74" t="s">
        <v>205</v>
      </c>
      <c r="F228" s="69"/>
      <c r="G228" s="74" t="s">
        <v>779</v>
      </c>
      <c r="H228" s="74" t="s">
        <v>111</v>
      </c>
      <c r="I228" s="76">
        <v>162.68753599999999</v>
      </c>
      <c r="J228" s="78">
        <v>1297</v>
      </c>
      <c r="K228" s="69"/>
      <c r="L228" s="76">
        <v>7.627857313999999</v>
      </c>
      <c r="M228" s="79">
        <v>6.2440523819027584E-7</v>
      </c>
      <c r="N228" s="79">
        <f t="shared" si="4"/>
        <v>1.6264134389513223E-3</v>
      </c>
      <c r="O228" s="79">
        <f>L228/'סכום נכסי הקרן'!$C$42</f>
        <v>2.2571851605349027E-4</v>
      </c>
    </row>
    <row r="229" spans="2:15">
      <c r="B229" s="73" t="s">
        <v>853</v>
      </c>
      <c r="C229" s="69" t="s">
        <v>854</v>
      </c>
      <c r="D229" s="74" t="s">
        <v>737</v>
      </c>
      <c r="E229" s="74" t="s">
        <v>205</v>
      </c>
      <c r="F229" s="69"/>
      <c r="G229" s="74" t="s">
        <v>769</v>
      </c>
      <c r="H229" s="74" t="s">
        <v>111</v>
      </c>
      <c r="I229" s="76">
        <v>41.650880000000001</v>
      </c>
      <c r="J229" s="78">
        <v>21194</v>
      </c>
      <c r="K229" s="69"/>
      <c r="L229" s="76">
        <v>31.911367339000002</v>
      </c>
      <c r="M229" s="79">
        <v>1.8713078858970992E-8</v>
      </c>
      <c r="N229" s="79">
        <f t="shared" si="4"/>
        <v>6.8041488663145057E-3</v>
      </c>
      <c r="O229" s="79">
        <f>L229/'סכום נכסי הקרן'!$C$42</f>
        <v>9.4430010742029696E-4</v>
      </c>
    </row>
    <row r="230" spans="2:15">
      <c r="B230" s="73" t="s">
        <v>855</v>
      </c>
      <c r="C230" s="69" t="s">
        <v>856</v>
      </c>
      <c r="D230" s="74" t="s">
        <v>755</v>
      </c>
      <c r="E230" s="74" t="s">
        <v>205</v>
      </c>
      <c r="F230" s="69"/>
      <c r="G230" s="74" t="s">
        <v>839</v>
      </c>
      <c r="H230" s="74" t="s">
        <v>111</v>
      </c>
      <c r="I230" s="76">
        <v>71.479417999999995</v>
      </c>
      <c r="J230" s="78">
        <v>8780</v>
      </c>
      <c r="K230" s="69"/>
      <c r="L230" s="76">
        <v>22.687352843999999</v>
      </c>
      <c r="M230" s="79">
        <v>4.2498193403319985E-8</v>
      </c>
      <c r="N230" s="79">
        <f t="shared" si="4"/>
        <v>4.8374024369842988E-3</v>
      </c>
      <c r="O230" s="79">
        <f>L230/'סכום נכסי הקרן'!$C$42</f>
        <v>6.7134916219928819E-4</v>
      </c>
    </row>
    <row r="231" spans="2:15">
      <c r="B231" s="73" t="s">
        <v>857</v>
      </c>
      <c r="C231" s="69" t="s">
        <v>858</v>
      </c>
      <c r="D231" s="74" t="s">
        <v>755</v>
      </c>
      <c r="E231" s="74" t="s">
        <v>205</v>
      </c>
      <c r="F231" s="69"/>
      <c r="G231" s="74" t="s">
        <v>859</v>
      </c>
      <c r="H231" s="74" t="s">
        <v>111</v>
      </c>
      <c r="I231" s="76">
        <v>14.90544</v>
      </c>
      <c r="J231" s="78">
        <v>7385</v>
      </c>
      <c r="K231" s="76">
        <v>2.8558078000000001E-2</v>
      </c>
      <c r="L231" s="76">
        <v>4.0078298569999999</v>
      </c>
      <c r="M231" s="79">
        <v>2.9856028465381522E-8</v>
      </c>
      <c r="N231" s="79">
        <f t="shared" si="4"/>
        <v>8.5455037661643881E-4</v>
      </c>
      <c r="O231" s="79">
        <f>L231/'סכום נכסי הקרן'!$C$42</f>
        <v>1.1859705428109587E-4</v>
      </c>
    </row>
    <row r="232" spans="2:15">
      <c r="B232" s="73" t="s">
        <v>789</v>
      </c>
      <c r="C232" s="69" t="s">
        <v>790</v>
      </c>
      <c r="D232" s="74" t="s">
        <v>755</v>
      </c>
      <c r="E232" s="74" t="s">
        <v>205</v>
      </c>
      <c r="F232" s="69"/>
      <c r="G232" s="74" t="s">
        <v>212</v>
      </c>
      <c r="H232" s="74" t="s">
        <v>111</v>
      </c>
      <c r="I232" s="76">
        <v>141.41859199999999</v>
      </c>
      <c r="J232" s="78">
        <v>8477</v>
      </c>
      <c r="K232" s="69"/>
      <c r="L232" s="76">
        <v>43.336815219000002</v>
      </c>
      <c r="M232" s="79">
        <v>2.3477452771617094E-6</v>
      </c>
      <c r="N232" s="79">
        <f t="shared" si="4"/>
        <v>9.2402854133319737E-3</v>
      </c>
      <c r="O232" s="79">
        <f>L232/'סכום נכסי הקרן'!$C$42</f>
        <v>1.2823944155016473E-3</v>
      </c>
    </row>
    <row r="233" spans="2:15">
      <c r="B233" s="73" t="s">
        <v>860</v>
      </c>
      <c r="C233" s="69" t="s">
        <v>861</v>
      </c>
      <c r="D233" s="74" t="s">
        <v>755</v>
      </c>
      <c r="E233" s="74" t="s">
        <v>205</v>
      </c>
      <c r="F233" s="69"/>
      <c r="G233" s="74" t="s">
        <v>745</v>
      </c>
      <c r="H233" s="74" t="s">
        <v>111</v>
      </c>
      <c r="I233" s="76">
        <v>28.805259999999997</v>
      </c>
      <c r="J233" s="78">
        <v>19974</v>
      </c>
      <c r="K233" s="69"/>
      <c r="L233" s="76">
        <v>20.799128661999998</v>
      </c>
      <c r="M233" s="79">
        <v>9.5190033049430005E-8</v>
      </c>
      <c r="N233" s="79">
        <f t="shared" si="4"/>
        <v>4.4347948554658081E-3</v>
      </c>
      <c r="O233" s="79">
        <f>L233/'סכום נכסי הקרן'!$C$42</f>
        <v>6.1547407922479347E-4</v>
      </c>
    </row>
    <row r="234" spans="2:15">
      <c r="B234" s="73" t="s">
        <v>862</v>
      </c>
      <c r="C234" s="69" t="s">
        <v>863</v>
      </c>
      <c r="D234" s="74" t="s">
        <v>755</v>
      </c>
      <c r="E234" s="74" t="s">
        <v>205</v>
      </c>
      <c r="F234" s="69"/>
      <c r="G234" s="74" t="s">
        <v>804</v>
      </c>
      <c r="H234" s="74" t="s">
        <v>111</v>
      </c>
      <c r="I234" s="76">
        <v>110.63515</v>
      </c>
      <c r="J234" s="78">
        <v>4080</v>
      </c>
      <c r="K234" s="69"/>
      <c r="L234" s="76">
        <v>16.317799544</v>
      </c>
      <c r="M234" s="79">
        <v>1.96008616690455E-8</v>
      </c>
      <c r="N234" s="79">
        <f t="shared" si="4"/>
        <v>3.479284860738726E-3</v>
      </c>
      <c r="O234" s="79">
        <f>L234/'סכום נכסי הקרן'!$C$42</f>
        <v>4.8286554752012507E-4</v>
      </c>
    </row>
    <row r="235" spans="2:15">
      <c r="B235" s="73" t="s">
        <v>864</v>
      </c>
      <c r="C235" s="69" t="s">
        <v>865</v>
      </c>
      <c r="D235" s="74" t="s">
        <v>737</v>
      </c>
      <c r="E235" s="74" t="s">
        <v>205</v>
      </c>
      <c r="F235" s="69"/>
      <c r="G235" s="74" t="s">
        <v>207</v>
      </c>
      <c r="H235" s="74" t="s">
        <v>111</v>
      </c>
      <c r="I235" s="76">
        <v>35.14293</v>
      </c>
      <c r="J235" s="78">
        <v>12758</v>
      </c>
      <c r="K235" s="69"/>
      <c r="L235" s="76">
        <v>16.207979058999999</v>
      </c>
      <c r="M235" s="79">
        <v>3.1518322869955156E-8</v>
      </c>
      <c r="N235" s="79">
        <f t="shared" si="4"/>
        <v>3.4558689124162098E-3</v>
      </c>
      <c r="O235" s="79">
        <f>L235/'סכום נכסי הקרן'!$C$42</f>
        <v>4.7961581225554713E-4</v>
      </c>
    </row>
    <row r="236" spans="2:15">
      <c r="B236" s="73" t="s">
        <v>866</v>
      </c>
      <c r="C236" s="69" t="s">
        <v>867</v>
      </c>
      <c r="D236" s="74" t="s">
        <v>755</v>
      </c>
      <c r="E236" s="74" t="s">
        <v>205</v>
      </c>
      <c r="F236" s="69"/>
      <c r="G236" s="74" t="s">
        <v>779</v>
      </c>
      <c r="H236" s="74" t="s">
        <v>111</v>
      </c>
      <c r="I236" s="76">
        <v>46.857240000000004</v>
      </c>
      <c r="J236" s="78">
        <v>9793</v>
      </c>
      <c r="K236" s="69"/>
      <c r="L236" s="76">
        <v>16.58825719</v>
      </c>
      <c r="M236" s="79">
        <v>3.2023634314782158E-8</v>
      </c>
      <c r="N236" s="79">
        <f t="shared" si="4"/>
        <v>3.5369519003822444E-3</v>
      </c>
      <c r="O236" s="79">
        <f>L236/'סכום נכסי הקרן'!$C$42</f>
        <v>4.9086875156517131E-4</v>
      </c>
    </row>
    <row r="237" spans="2:15">
      <c r="B237" s="73" t="s">
        <v>868</v>
      </c>
      <c r="C237" s="69" t="s">
        <v>869</v>
      </c>
      <c r="D237" s="74" t="s">
        <v>24</v>
      </c>
      <c r="E237" s="74" t="s">
        <v>205</v>
      </c>
      <c r="F237" s="69"/>
      <c r="G237" s="74" t="s">
        <v>106</v>
      </c>
      <c r="H237" s="74" t="s">
        <v>113</v>
      </c>
      <c r="I237" s="76">
        <v>32.409590999999999</v>
      </c>
      <c r="J237" s="78">
        <v>13654</v>
      </c>
      <c r="K237" s="69"/>
      <c r="L237" s="76">
        <v>17.400793283999999</v>
      </c>
      <c r="M237" s="79">
        <v>7.5854397703437817E-8</v>
      </c>
      <c r="N237" s="79">
        <f t="shared" si="4"/>
        <v>3.7102010276947239E-3</v>
      </c>
      <c r="O237" s="79">
        <f>L237/'סכום נכסי הקרן'!$C$42</f>
        <v>5.1491278304449152E-4</v>
      </c>
    </row>
    <row r="238" spans="2:15">
      <c r="B238" s="73" t="s">
        <v>870</v>
      </c>
      <c r="C238" s="69" t="s">
        <v>871</v>
      </c>
      <c r="D238" s="74" t="s">
        <v>24</v>
      </c>
      <c r="E238" s="74" t="s">
        <v>205</v>
      </c>
      <c r="F238" s="69"/>
      <c r="G238" s="74" t="s">
        <v>739</v>
      </c>
      <c r="H238" s="74" t="s">
        <v>111</v>
      </c>
      <c r="I238" s="76">
        <v>4.7638189999999998</v>
      </c>
      <c r="J238" s="78">
        <v>122850</v>
      </c>
      <c r="K238" s="69"/>
      <c r="L238" s="76">
        <v>21.156252960000003</v>
      </c>
      <c r="M238" s="79">
        <v>1.9949717431500079E-8</v>
      </c>
      <c r="N238" s="79">
        <f t="shared" si="4"/>
        <v>4.5109409779918834E-3</v>
      </c>
      <c r="O238" s="79">
        <f>L238/'סכום נכסי הקרן'!$C$42</f>
        <v>6.2604186559951462E-4</v>
      </c>
    </row>
    <row r="239" spans="2:15">
      <c r="B239" s="73" t="s">
        <v>796</v>
      </c>
      <c r="C239" s="69" t="s">
        <v>797</v>
      </c>
      <c r="D239" s="74" t="s">
        <v>737</v>
      </c>
      <c r="E239" s="74" t="s">
        <v>205</v>
      </c>
      <c r="F239" s="69"/>
      <c r="G239" s="74" t="s">
        <v>136</v>
      </c>
      <c r="H239" s="74" t="s">
        <v>111</v>
      </c>
      <c r="I239" s="76">
        <v>15.107284999999999</v>
      </c>
      <c r="J239" s="78">
        <v>2172</v>
      </c>
      <c r="K239" s="69"/>
      <c r="L239" s="76">
        <v>1.186190742</v>
      </c>
      <c r="M239" s="79">
        <v>2.6287937605338128E-7</v>
      </c>
      <c r="N239" s="79">
        <f t="shared" si="4"/>
        <v>2.5291985475496022E-4</v>
      </c>
      <c r="O239" s="79">
        <f>L239/'סכום נכסי הקרן'!$C$42</f>
        <v>3.5100973054282873E-5</v>
      </c>
    </row>
    <row r="240" spans="2:15">
      <c r="B240" s="73" t="s">
        <v>872</v>
      </c>
      <c r="C240" s="69" t="s">
        <v>873</v>
      </c>
      <c r="D240" s="74" t="s">
        <v>24</v>
      </c>
      <c r="E240" s="74" t="s">
        <v>205</v>
      </c>
      <c r="F240" s="69"/>
      <c r="G240" s="74" t="s">
        <v>779</v>
      </c>
      <c r="H240" s="74" t="s">
        <v>113</v>
      </c>
      <c r="I240" s="76">
        <v>49.330261</v>
      </c>
      <c r="J240" s="78">
        <v>15368</v>
      </c>
      <c r="K240" s="69"/>
      <c r="L240" s="76">
        <v>29.810301189999997</v>
      </c>
      <c r="M240" s="79">
        <v>8.6378694580246775E-8</v>
      </c>
      <c r="N240" s="79">
        <f t="shared" si="4"/>
        <v>6.3561590730881095E-3</v>
      </c>
      <c r="O240" s="79">
        <f>L240/'סכום נכסי הקרן'!$C$42</f>
        <v>8.8212674552323104E-4</v>
      </c>
    </row>
    <row r="241" spans="2:15">
      <c r="B241" s="73" t="s">
        <v>874</v>
      </c>
      <c r="C241" s="69" t="s">
        <v>875</v>
      </c>
      <c r="D241" s="74" t="s">
        <v>737</v>
      </c>
      <c r="E241" s="74" t="s">
        <v>205</v>
      </c>
      <c r="F241" s="69"/>
      <c r="G241" s="74" t="s">
        <v>745</v>
      </c>
      <c r="H241" s="74" t="s">
        <v>111</v>
      </c>
      <c r="I241" s="76">
        <v>136.63319999999999</v>
      </c>
      <c r="J241" s="78">
        <v>1636</v>
      </c>
      <c r="K241" s="69"/>
      <c r="L241" s="76">
        <v>8.0806787339999993</v>
      </c>
      <c r="M241" s="79">
        <v>5.8138412979512219E-7</v>
      </c>
      <c r="N241" s="79">
        <f t="shared" si="4"/>
        <v>1.7229641231888621E-3</v>
      </c>
      <c r="O241" s="79">
        <f>L241/'סכום נכסי הקרן'!$C$42</f>
        <v>2.3911810846223133E-4</v>
      </c>
    </row>
    <row r="242" spans="2:15">
      <c r="B242" s="73" t="s">
        <v>876</v>
      </c>
      <c r="C242" s="69" t="s">
        <v>877</v>
      </c>
      <c r="D242" s="74" t="s">
        <v>24</v>
      </c>
      <c r="E242" s="74" t="s">
        <v>205</v>
      </c>
      <c r="F242" s="69"/>
      <c r="G242" s="74" t="s">
        <v>779</v>
      </c>
      <c r="H242" s="74" t="s">
        <v>113</v>
      </c>
      <c r="I242" s="76">
        <v>41.000084999999999</v>
      </c>
      <c r="J242" s="78">
        <v>14912</v>
      </c>
      <c r="K242" s="69"/>
      <c r="L242" s="76">
        <v>24.041206064999997</v>
      </c>
      <c r="M242" s="79">
        <v>5.1250106250000001E-8</v>
      </c>
      <c r="N242" s="79">
        <f t="shared" si="4"/>
        <v>5.1260713229322004E-3</v>
      </c>
      <c r="O242" s="79">
        <f>L242/'סכום נכסי הקרן'!$C$42</f>
        <v>7.1141149260464133E-4</v>
      </c>
    </row>
    <row r="243" spans="2:15">
      <c r="B243" s="73" t="s">
        <v>878</v>
      </c>
      <c r="C243" s="69" t="s">
        <v>879</v>
      </c>
      <c r="D243" s="74" t="s">
        <v>755</v>
      </c>
      <c r="E243" s="74" t="s">
        <v>205</v>
      </c>
      <c r="F243" s="69"/>
      <c r="G243" s="74" t="s">
        <v>769</v>
      </c>
      <c r="H243" s="74" t="s">
        <v>111</v>
      </c>
      <c r="I243" s="76">
        <v>380.49054600000005</v>
      </c>
      <c r="J243" s="78">
        <v>272</v>
      </c>
      <c r="K243" s="69"/>
      <c r="L243" s="76">
        <v>3.7412874390000002</v>
      </c>
      <c r="M243" s="79">
        <v>1.2868496037091304E-6</v>
      </c>
      <c r="N243" s="79">
        <f t="shared" si="4"/>
        <v>7.9771814276091962E-4</v>
      </c>
      <c r="O243" s="79">
        <f>L243/'סכום נכסי הקרן'!$C$42</f>
        <v>1.1070970707733444E-4</v>
      </c>
    </row>
    <row r="244" spans="2:15">
      <c r="B244" s="73" t="s">
        <v>880</v>
      </c>
      <c r="C244" s="69" t="s">
        <v>881</v>
      </c>
      <c r="D244" s="74" t="s">
        <v>755</v>
      </c>
      <c r="E244" s="74" t="s">
        <v>205</v>
      </c>
      <c r="F244" s="69"/>
      <c r="G244" s="74" t="s">
        <v>207</v>
      </c>
      <c r="H244" s="74" t="s">
        <v>111</v>
      </c>
      <c r="I244" s="76">
        <v>48.809624999999997</v>
      </c>
      <c r="J244" s="78">
        <v>9302</v>
      </c>
      <c r="K244" s="76">
        <v>7.9187383E-2</v>
      </c>
      <c r="L244" s="76">
        <v>16.492268196000001</v>
      </c>
      <c r="M244" s="79">
        <v>9.4109019485203724E-9</v>
      </c>
      <c r="N244" s="79">
        <f t="shared" si="4"/>
        <v>3.5164851056577965E-3</v>
      </c>
      <c r="O244" s="79">
        <f>L244/'סכום נכסי הקרן'!$C$42</f>
        <v>4.8802830864768504E-4</v>
      </c>
    </row>
    <row r="245" spans="2:15">
      <c r="B245" s="73" t="s">
        <v>882</v>
      </c>
      <c r="C245" s="69" t="s">
        <v>883</v>
      </c>
      <c r="D245" s="74" t="s">
        <v>737</v>
      </c>
      <c r="E245" s="74" t="s">
        <v>205</v>
      </c>
      <c r="F245" s="69"/>
      <c r="G245" s="74" t="s">
        <v>765</v>
      </c>
      <c r="H245" s="74" t="s">
        <v>111</v>
      </c>
      <c r="I245" s="76">
        <v>248.42400000000001</v>
      </c>
      <c r="J245" s="78">
        <v>69.510000000000005</v>
      </c>
      <c r="K245" s="69"/>
      <c r="L245" s="76">
        <v>0.62423647300000007</v>
      </c>
      <c r="M245" s="79">
        <v>1.5316310159423871E-6</v>
      </c>
      <c r="N245" s="79">
        <f t="shared" si="4"/>
        <v>1.3309984009629764E-4</v>
      </c>
      <c r="O245" s="79">
        <f>L245/'סכום נכסי הקרן'!$C$42</f>
        <v>1.8471993451347963E-5</v>
      </c>
    </row>
    <row r="246" spans="2:15">
      <c r="B246" s="73" t="s">
        <v>884</v>
      </c>
      <c r="C246" s="69" t="s">
        <v>885</v>
      </c>
      <c r="D246" s="74" t="s">
        <v>24</v>
      </c>
      <c r="E246" s="74" t="s">
        <v>205</v>
      </c>
      <c r="F246" s="69"/>
      <c r="G246" s="74" t="s">
        <v>779</v>
      </c>
      <c r="H246" s="74" t="s">
        <v>113</v>
      </c>
      <c r="I246" s="76">
        <v>46.669941000000001</v>
      </c>
      <c r="J246" s="78">
        <v>13635</v>
      </c>
      <c r="K246" s="69"/>
      <c r="L246" s="76">
        <v>25.022344259</v>
      </c>
      <c r="M246" s="79">
        <v>2.2201565062465588E-7</v>
      </c>
      <c r="N246" s="79">
        <f t="shared" si="4"/>
        <v>5.3352698276369556E-3</v>
      </c>
      <c r="O246" s="79">
        <f>L246/'סכום נכסי הקרן'!$C$42</f>
        <v>7.4044468607912031E-4</v>
      </c>
    </row>
    <row r="247" spans="2:15">
      <c r="B247" s="73" t="s">
        <v>886</v>
      </c>
      <c r="C247" s="69" t="s">
        <v>887</v>
      </c>
      <c r="D247" s="74" t="s">
        <v>24</v>
      </c>
      <c r="E247" s="74" t="s">
        <v>205</v>
      </c>
      <c r="F247" s="69"/>
      <c r="G247" s="74" t="s">
        <v>779</v>
      </c>
      <c r="H247" s="74" t="s">
        <v>113</v>
      </c>
      <c r="I247" s="76">
        <v>87.206573000000006</v>
      </c>
      <c r="J247" s="78">
        <v>10572</v>
      </c>
      <c r="K247" s="69"/>
      <c r="L247" s="76">
        <v>36.252834902000004</v>
      </c>
      <c r="M247" s="79">
        <v>1.4767733974203778E-7</v>
      </c>
      <c r="N247" s="79">
        <f t="shared" si="4"/>
        <v>7.7298375490688102E-3</v>
      </c>
      <c r="O247" s="79">
        <f>L247/'סכום נכסי הקרן'!$C$42</f>
        <v>1.0727699483566429E-3</v>
      </c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12" t="s">
        <v>193</v>
      </c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12" t="s">
        <v>92</v>
      </c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12" t="s">
        <v>176</v>
      </c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12" t="s">
        <v>184</v>
      </c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12" t="s">
        <v>190</v>
      </c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13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3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13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3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13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3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4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  <c r="O500" s="105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5703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125</v>
      </c>
      <c r="C1" s="67" t="s" vm="1">
        <v>200</v>
      </c>
    </row>
    <row r="2" spans="2:14">
      <c r="B2" s="46" t="s">
        <v>124</v>
      </c>
      <c r="C2" s="67" t="s">
        <v>201</v>
      </c>
    </row>
    <row r="3" spans="2:14">
      <c r="B3" s="46" t="s">
        <v>126</v>
      </c>
      <c r="C3" s="67" t="s">
        <v>202</v>
      </c>
    </row>
    <row r="4" spans="2:14">
      <c r="B4" s="46" t="s">
        <v>127</v>
      </c>
      <c r="C4" s="67">
        <v>12147</v>
      </c>
    </row>
    <row r="6" spans="2:14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2:14" ht="26.25" customHeight="1">
      <c r="B7" s="125" t="s">
        <v>198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2:14" s="3" customFormat="1" ht="74.25" customHeight="1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83</v>
      </c>
      <c r="H8" s="29" t="s">
        <v>178</v>
      </c>
      <c r="I8" s="29" t="s">
        <v>177</v>
      </c>
      <c r="J8" s="29" t="s">
        <v>192</v>
      </c>
      <c r="K8" s="29" t="s">
        <v>46</v>
      </c>
      <c r="L8" s="29" t="s">
        <v>45</v>
      </c>
      <c r="M8" s="29" t="s">
        <v>128</v>
      </c>
      <c r="N8" s="13" t="s">
        <v>130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185</v>
      </c>
      <c r="I9" s="31"/>
      <c r="J9" s="15" t="s">
        <v>181</v>
      </c>
      <c r="K9" s="15" t="s">
        <v>181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195</v>
      </c>
      <c r="C11" s="86"/>
      <c r="D11" s="86"/>
      <c r="E11" s="86"/>
      <c r="F11" s="86"/>
      <c r="G11" s="86"/>
      <c r="H11" s="87"/>
      <c r="I11" s="88"/>
      <c r="J11" s="87">
        <v>2.5220792000000002E-2</v>
      </c>
      <c r="K11" s="87">
        <v>3928.1293662569992</v>
      </c>
      <c r="L11" s="86"/>
      <c r="M11" s="89">
        <f>IFERROR(K11/$K$11,0)</f>
        <v>1</v>
      </c>
      <c r="N11" s="89">
        <f>K11/'סכום נכסי הקרן'!$C$42</f>
        <v>0.11623860999475261</v>
      </c>
    </row>
    <row r="12" spans="2:14">
      <c r="B12" s="85" t="s">
        <v>173</v>
      </c>
      <c r="C12" s="72"/>
      <c r="D12" s="72"/>
      <c r="E12" s="72"/>
      <c r="F12" s="72"/>
      <c r="G12" s="72"/>
      <c r="H12" s="80"/>
      <c r="I12" s="82"/>
      <c r="J12" s="72"/>
      <c r="K12" s="80">
        <v>590.11567303699997</v>
      </c>
      <c r="L12" s="72"/>
      <c r="M12" s="83">
        <f t="shared" ref="M12:M71" si="0">IFERROR(K12/$K$11,0)</f>
        <v>0.1502281666449555</v>
      </c>
      <c r="N12" s="83">
        <f>K12/'סכום נכסי הקרן'!$C$42</f>
        <v>1.7462313272869685E-2</v>
      </c>
    </row>
    <row r="13" spans="2:14">
      <c r="B13" s="71" t="s">
        <v>196</v>
      </c>
      <c r="C13" s="72"/>
      <c r="D13" s="72"/>
      <c r="E13" s="72"/>
      <c r="F13" s="72"/>
      <c r="G13" s="72"/>
      <c r="H13" s="80"/>
      <c r="I13" s="82"/>
      <c r="J13" s="72"/>
      <c r="K13" s="80">
        <v>590.11567303699997</v>
      </c>
      <c r="L13" s="72"/>
      <c r="M13" s="83">
        <f t="shared" si="0"/>
        <v>0.1502281666449555</v>
      </c>
      <c r="N13" s="83">
        <f>K13/'סכום נכסי הקרן'!$C$42</f>
        <v>1.7462313272869685E-2</v>
      </c>
    </row>
    <row r="14" spans="2:14">
      <c r="B14" s="73" t="s">
        <v>888</v>
      </c>
      <c r="C14" s="69" t="s">
        <v>889</v>
      </c>
      <c r="D14" s="74" t="s">
        <v>100</v>
      </c>
      <c r="E14" s="69" t="s">
        <v>890</v>
      </c>
      <c r="F14" s="74" t="s">
        <v>891</v>
      </c>
      <c r="G14" s="74" t="s">
        <v>112</v>
      </c>
      <c r="H14" s="76">
        <v>1261.745496</v>
      </c>
      <c r="I14" s="78">
        <v>1701</v>
      </c>
      <c r="J14" s="69"/>
      <c r="K14" s="76">
        <v>21.462290886999995</v>
      </c>
      <c r="L14" s="79">
        <v>2.675956049817943E-5</v>
      </c>
      <c r="M14" s="79">
        <f t="shared" si="0"/>
        <v>5.463743396885829E-3</v>
      </c>
      <c r="N14" s="79">
        <f>K14/'סכום נכסי הקרן'!$C$42</f>
        <v>6.350979378220166E-4</v>
      </c>
    </row>
    <row r="15" spans="2:14">
      <c r="B15" s="73" t="s">
        <v>892</v>
      </c>
      <c r="C15" s="69" t="s">
        <v>893</v>
      </c>
      <c r="D15" s="74" t="s">
        <v>100</v>
      </c>
      <c r="E15" s="69" t="s">
        <v>890</v>
      </c>
      <c r="F15" s="74" t="s">
        <v>891</v>
      </c>
      <c r="G15" s="74" t="s">
        <v>112</v>
      </c>
      <c r="H15" s="76">
        <v>5049</v>
      </c>
      <c r="I15" s="78">
        <v>1616</v>
      </c>
      <c r="J15" s="69"/>
      <c r="K15" s="76">
        <v>81.591839999999991</v>
      </c>
      <c r="L15" s="79">
        <v>1.498758381536864E-4</v>
      </c>
      <c r="M15" s="79">
        <f t="shared" si="0"/>
        <v>2.0771169274841499E-2</v>
      </c>
      <c r="N15" s="79">
        <f>K15/'סכום נכסי הקרן'!$C$42</f>
        <v>2.414411844473289E-3</v>
      </c>
    </row>
    <row r="16" spans="2:14">
      <c r="B16" s="73" t="s">
        <v>894</v>
      </c>
      <c r="C16" s="69" t="s">
        <v>895</v>
      </c>
      <c r="D16" s="74" t="s">
        <v>100</v>
      </c>
      <c r="E16" s="69" t="s">
        <v>890</v>
      </c>
      <c r="F16" s="74" t="s">
        <v>891</v>
      </c>
      <c r="G16" s="74" t="s">
        <v>112</v>
      </c>
      <c r="H16" s="76">
        <v>2126.3574050000002</v>
      </c>
      <c r="I16" s="78">
        <v>2939</v>
      </c>
      <c r="J16" s="69"/>
      <c r="K16" s="76">
        <v>62.493644118999995</v>
      </c>
      <c r="L16" s="79">
        <v>3.2101520086640817E-5</v>
      </c>
      <c r="M16" s="79">
        <f t="shared" si="0"/>
        <v>1.5909263237567042E-2</v>
      </c>
      <c r="N16" s="79">
        <f>K16/'סכום נכסי הקרן'!$C$42</f>
        <v>1.8492706447754102E-3</v>
      </c>
    </row>
    <row r="17" spans="2:14">
      <c r="B17" s="73" t="s">
        <v>896</v>
      </c>
      <c r="C17" s="69" t="s">
        <v>897</v>
      </c>
      <c r="D17" s="74" t="s">
        <v>100</v>
      </c>
      <c r="E17" s="69" t="s">
        <v>898</v>
      </c>
      <c r="F17" s="74" t="s">
        <v>891</v>
      </c>
      <c r="G17" s="74" t="s">
        <v>112</v>
      </c>
      <c r="H17" s="76">
        <v>979.36715200000003</v>
      </c>
      <c r="I17" s="78">
        <v>2914</v>
      </c>
      <c r="J17" s="69"/>
      <c r="K17" s="76">
        <v>28.538758812000001</v>
      </c>
      <c r="L17" s="79">
        <v>1.1949131205946548E-5</v>
      </c>
      <c r="M17" s="79">
        <f t="shared" si="0"/>
        <v>7.2652288534971951E-3</v>
      </c>
      <c r="N17" s="79">
        <f>K17/'סכום נכסי הקרן'!$C$42</f>
        <v>8.4450010322428403E-4</v>
      </c>
    </row>
    <row r="18" spans="2:14">
      <c r="B18" s="73" t="s">
        <v>899</v>
      </c>
      <c r="C18" s="69" t="s">
        <v>900</v>
      </c>
      <c r="D18" s="74" t="s">
        <v>100</v>
      </c>
      <c r="E18" s="69" t="s">
        <v>901</v>
      </c>
      <c r="F18" s="74" t="s">
        <v>891</v>
      </c>
      <c r="G18" s="74" t="s">
        <v>112</v>
      </c>
      <c r="H18" s="76">
        <v>788</v>
      </c>
      <c r="I18" s="78">
        <v>15540</v>
      </c>
      <c r="J18" s="69"/>
      <c r="K18" s="76">
        <v>122.4558</v>
      </c>
      <c r="L18" s="79">
        <v>6.5196653128156922E-5</v>
      </c>
      <c r="M18" s="79">
        <f t="shared" si="0"/>
        <v>3.1174075134059186E-2</v>
      </c>
      <c r="N18" s="79">
        <f>K18/'סכום נכסי הקרן'!$C$42</f>
        <v>3.6236311614550208E-3</v>
      </c>
    </row>
    <row r="19" spans="2:14">
      <c r="B19" s="73" t="s">
        <v>902</v>
      </c>
      <c r="C19" s="69" t="s">
        <v>903</v>
      </c>
      <c r="D19" s="74" t="s">
        <v>100</v>
      </c>
      <c r="E19" s="69" t="s">
        <v>901</v>
      </c>
      <c r="F19" s="74" t="s">
        <v>891</v>
      </c>
      <c r="G19" s="74" t="s">
        <v>112</v>
      </c>
      <c r="H19" s="76">
        <v>110.213308</v>
      </c>
      <c r="I19" s="78">
        <v>17100</v>
      </c>
      <c r="J19" s="69"/>
      <c r="K19" s="76">
        <v>18.846475600000002</v>
      </c>
      <c r="L19" s="79">
        <v>1.4027772909379183E-5</v>
      </c>
      <c r="M19" s="79">
        <f t="shared" si="0"/>
        <v>4.7978245731652835E-3</v>
      </c>
      <c r="N19" s="79">
        <f>K19/'סכום נכסי הקרן'!$C$42</f>
        <v>5.5769245938339974E-4</v>
      </c>
    </row>
    <row r="20" spans="2:14">
      <c r="B20" s="73" t="s">
        <v>904</v>
      </c>
      <c r="C20" s="69" t="s">
        <v>905</v>
      </c>
      <c r="D20" s="74" t="s">
        <v>100</v>
      </c>
      <c r="E20" s="69" t="s">
        <v>901</v>
      </c>
      <c r="F20" s="74" t="s">
        <v>891</v>
      </c>
      <c r="G20" s="74" t="s">
        <v>112</v>
      </c>
      <c r="H20" s="76">
        <v>143.38163800000001</v>
      </c>
      <c r="I20" s="78">
        <v>28460</v>
      </c>
      <c r="J20" s="69"/>
      <c r="K20" s="76">
        <v>40.806414162999999</v>
      </c>
      <c r="L20" s="79">
        <v>1.87461529510668E-5</v>
      </c>
      <c r="M20" s="79">
        <f t="shared" si="0"/>
        <v>1.0388256179526809E-2</v>
      </c>
      <c r="N20" s="79">
        <f>K20/'סכום נכסי הקרן'!$C$42</f>
        <v>1.2075164585775954E-3</v>
      </c>
    </row>
    <row r="21" spans="2:14">
      <c r="B21" s="73" t="s">
        <v>906</v>
      </c>
      <c r="C21" s="69" t="s">
        <v>907</v>
      </c>
      <c r="D21" s="74" t="s">
        <v>100</v>
      </c>
      <c r="E21" s="69" t="s">
        <v>901</v>
      </c>
      <c r="F21" s="74" t="s">
        <v>891</v>
      </c>
      <c r="G21" s="74" t="s">
        <v>112</v>
      </c>
      <c r="H21" s="76">
        <v>143.89960199999999</v>
      </c>
      <c r="I21" s="78">
        <v>16970</v>
      </c>
      <c r="J21" s="69"/>
      <c r="K21" s="76">
        <v>24.419762459000001</v>
      </c>
      <c r="L21" s="79">
        <v>5.8597721295680231E-6</v>
      </c>
      <c r="M21" s="79">
        <f t="shared" si="0"/>
        <v>6.2166390620349878E-3</v>
      </c>
      <c r="N21" s="79">
        <f>K21/'סכום נכסי הקרן'!$C$42</f>
        <v>7.2261348341002955E-4</v>
      </c>
    </row>
    <row r="22" spans="2:14">
      <c r="B22" s="73" t="s">
        <v>908</v>
      </c>
      <c r="C22" s="69" t="s">
        <v>909</v>
      </c>
      <c r="D22" s="74" t="s">
        <v>100</v>
      </c>
      <c r="E22" s="69" t="s">
        <v>910</v>
      </c>
      <c r="F22" s="74" t="s">
        <v>891</v>
      </c>
      <c r="G22" s="74" t="s">
        <v>112</v>
      </c>
      <c r="H22" s="76">
        <v>1667</v>
      </c>
      <c r="I22" s="78">
        <v>1607</v>
      </c>
      <c r="J22" s="69"/>
      <c r="K22" s="76">
        <v>26.788689999999999</v>
      </c>
      <c r="L22" s="79">
        <v>2.7847796805769168E-5</v>
      </c>
      <c r="M22" s="79">
        <f t="shared" si="0"/>
        <v>6.8197066598970407E-3</v>
      </c>
      <c r="N22" s="79">
        <f>K22/'סכום נכסי הקרן'!$C$42</f>
        <v>7.9271322271838899E-4</v>
      </c>
    </row>
    <row r="23" spans="2:14">
      <c r="B23" s="73" t="s">
        <v>911</v>
      </c>
      <c r="C23" s="69" t="s">
        <v>912</v>
      </c>
      <c r="D23" s="74" t="s">
        <v>100</v>
      </c>
      <c r="E23" s="69" t="s">
        <v>910</v>
      </c>
      <c r="F23" s="74" t="s">
        <v>891</v>
      </c>
      <c r="G23" s="74" t="s">
        <v>112</v>
      </c>
      <c r="H23" s="76">
        <v>1266.8381879999999</v>
      </c>
      <c r="I23" s="78">
        <v>1700</v>
      </c>
      <c r="J23" s="69"/>
      <c r="K23" s="76">
        <v>21.536249196</v>
      </c>
      <c r="L23" s="79">
        <v>8.5538444053585179E-6</v>
      </c>
      <c r="M23" s="79">
        <f t="shared" si="0"/>
        <v>5.4825712668728288E-3</v>
      </c>
      <c r="N23" s="79">
        <f>K23/'סכום נכסי הקרן'!$C$42</f>
        <v>6.3728646325846743E-4</v>
      </c>
    </row>
    <row r="24" spans="2:14">
      <c r="B24" s="73" t="s">
        <v>913</v>
      </c>
      <c r="C24" s="69" t="s">
        <v>914</v>
      </c>
      <c r="D24" s="74" t="s">
        <v>100</v>
      </c>
      <c r="E24" s="69" t="s">
        <v>910</v>
      </c>
      <c r="F24" s="74" t="s">
        <v>891</v>
      </c>
      <c r="G24" s="74" t="s">
        <v>112</v>
      </c>
      <c r="H24" s="76">
        <v>1026.9230030000001</v>
      </c>
      <c r="I24" s="78">
        <v>1717</v>
      </c>
      <c r="J24" s="69"/>
      <c r="K24" s="76">
        <v>17.632267964</v>
      </c>
      <c r="L24" s="79">
        <v>1.0706861315804683E-5</v>
      </c>
      <c r="M24" s="79">
        <f t="shared" si="0"/>
        <v>4.4887187564296742E-3</v>
      </c>
      <c r="N24" s="79">
        <f>K24/'סכום נכסי הקרן'!$C$42</f>
        <v>5.2176242890475974E-4</v>
      </c>
    </row>
    <row r="25" spans="2:14">
      <c r="B25" s="73" t="s">
        <v>915</v>
      </c>
      <c r="C25" s="69" t="s">
        <v>916</v>
      </c>
      <c r="D25" s="74" t="s">
        <v>100</v>
      </c>
      <c r="E25" s="69" t="s">
        <v>910</v>
      </c>
      <c r="F25" s="74" t="s">
        <v>891</v>
      </c>
      <c r="G25" s="74" t="s">
        <v>112</v>
      </c>
      <c r="H25" s="76">
        <v>4261.589508</v>
      </c>
      <c r="I25" s="78">
        <v>2899</v>
      </c>
      <c r="J25" s="69"/>
      <c r="K25" s="76">
        <v>123.54347983699999</v>
      </c>
      <c r="L25" s="79">
        <v>2.9056613175575589E-5</v>
      </c>
      <c r="M25" s="79">
        <f t="shared" si="0"/>
        <v>3.1450970250178137E-2</v>
      </c>
      <c r="N25" s="79">
        <f>K25/'סכום נכסי הקרן'!$C$42</f>
        <v>3.6558170648670232E-3</v>
      </c>
    </row>
    <row r="26" spans="2:14">
      <c r="B26" s="75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9"/>
      <c r="N26" s="69"/>
    </row>
    <row r="27" spans="2:14">
      <c r="B27" s="85" t="s">
        <v>172</v>
      </c>
      <c r="C27" s="72"/>
      <c r="D27" s="72"/>
      <c r="E27" s="72"/>
      <c r="F27" s="72"/>
      <c r="G27" s="72"/>
      <c r="H27" s="80"/>
      <c r="I27" s="82"/>
      <c r="J27" s="80">
        <v>2.5220792000000002E-2</v>
      </c>
      <c r="K27" s="80">
        <v>3338.0136932199998</v>
      </c>
      <c r="L27" s="72"/>
      <c r="M27" s="83">
        <f t="shared" si="0"/>
        <v>0.84977183335504458</v>
      </c>
      <c r="N27" s="83">
        <f>K27/'סכום נכסי הקרן'!$C$42</f>
        <v>9.8776296721882928E-2</v>
      </c>
    </row>
    <row r="28" spans="2:14">
      <c r="B28" s="71" t="s">
        <v>197</v>
      </c>
      <c r="C28" s="72"/>
      <c r="D28" s="72"/>
      <c r="E28" s="72"/>
      <c r="F28" s="72"/>
      <c r="G28" s="72"/>
      <c r="H28" s="80"/>
      <c r="I28" s="82"/>
      <c r="J28" s="80">
        <v>2.5220792000000002E-2</v>
      </c>
      <c r="K28" s="80">
        <v>3338.0136932199998</v>
      </c>
      <c r="L28" s="72"/>
      <c r="M28" s="83">
        <f t="shared" si="0"/>
        <v>0.84977183335504458</v>
      </c>
      <c r="N28" s="83">
        <f>K28/'סכום נכסי הקרן'!$C$42</f>
        <v>9.8776296721882928E-2</v>
      </c>
    </row>
    <row r="29" spans="2:14">
      <c r="B29" s="73" t="s">
        <v>917</v>
      </c>
      <c r="C29" s="69" t="s">
        <v>918</v>
      </c>
      <c r="D29" s="74" t="s">
        <v>24</v>
      </c>
      <c r="E29" s="69"/>
      <c r="F29" s="74" t="s">
        <v>891</v>
      </c>
      <c r="G29" s="74" t="s">
        <v>111</v>
      </c>
      <c r="H29" s="76">
        <v>886.10438099999999</v>
      </c>
      <c r="I29" s="78">
        <v>6292.2</v>
      </c>
      <c r="J29" s="69"/>
      <c r="K29" s="76">
        <v>201.55598714700002</v>
      </c>
      <c r="L29" s="79">
        <v>1.9914665171429787E-5</v>
      </c>
      <c r="M29" s="79">
        <f t="shared" si="0"/>
        <v>5.1310934125129611E-2</v>
      </c>
      <c r="N29" s="79">
        <f>K29/'סכום נכסי הקרן'!$C$42</f>
        <v>5.9643116602373838E-3</v>
      </c>
    </row>
    <row r="30" spans="2:14">
      <c r="B30" s="73" t="s">
        <v>919</v>
      </c>
      <c r="C30" s="69" t="s">
        <v>920</v>
      </c>
      <c r="D30" s="74" t="s">
        <v>755</v>
      </c>
      <c r="E30" s="69"/>
      <c r="F30" s="74" t="s">
        <v>891</v>
      </c>
      <c r="G30" s="74" t="s">
        <v>111</v>
      </c>
      <c r="H30" s="76">
        <v>544.98523499999999</v>
      </c>
      <c r="I30" s="78">
        <v>5797</v>
      </c>
      <c r="J30" s="69"/>
      <c r="K30" s="76">
        <v>114.20795049200001</v>
      </c>
      <c r="L30" s="79">
        <v>3.2238109139307897E-6</v>
      </c>
      <c r="M30" s="79">
        <f t="shared" si="0"/>
        <v>2.9074386264631977E-2</v>
      </c>
      <c r="N30" s="79">
        <f>K30/'סכום נכסי הקרן'!$C$42</f>
        <v>3.379566245851348E-3</v>
      </c>
    </row>
    <row r="31" spans="2:14">
      <c r="B31" s="73" t="s">
        <v>921</v>
      </c>
      <c r="C31" s="69" t="s">
        <v>922</v>
      </c>
      <c r="D31" s="74" t="s">
        <v>755</v>
      </c>
      <c r="E31" s="69"/>
      <c r="F31" s="74" t="s">
        <v>891</v>
      </c>
      <c r="G31" s="74" t="s">
        <v>111</v>
      </c>
      <c r="H31" s="76">
        <v>110.62395599999999</v>
      </c>
      <c r="I31" s="78">
        <v>14954</v>
      </c>
      <c r="J31" s="69"/>
      <c r="K31" s="76">
        <v>59.801883740999997</v>
      </c>
      <c r="L31" s="79">
        <v>1.1540970566131653E-6</v>
      </c>
      <c r="M31" s="79">
        <f t="shared" si="0"/>
        <v>1.5224010760618988E-2</v>
      </c>
      <c r="N31" s="79">
        <f>K31/'סכום נכסי הקרן'!$C$42</f>
        <v>1.7696178493595072E-3</v>
      </c>
    </row>
    <row r="32" spans="2:14">
      <c r="B32" s="73" t="s">
        <v>923</v>
      </c>
      <c r="C32" s="69" t="s">
        <v>924</v>
      </c>
      <c r="D32" s="74" t="s">
        <v>755</v>
      </c>
      <c r="E32" s="69"/>
      <c r="F32" s="74" t="s">
        <v>891</v>
      </c>
      <c r="G32" s="74" t="s">
        <v>111</v>
      </c>
      <c r="H32" s="76">
        <v>407.99145499999997</v>
      </c>
      <c r="I32" s="78">
        <v>7471</v>
      </c>
      <c r="J32" s="69"/>
      <c r="K32" s="76">
        <v>110.18896549200001</v>
      </c>
      <c r="L32" s="79">
        <v>1.7971465243676213E-6</v>
      </c>
      <c r="M32" s="79">
        <f t="shared" si="0"/>
        <v>2.805125677339794E-2</v>
      </c>
      <c r="N32" s="79">
        <f>K32/'סכום נכסי הקרן'!$C$42</f>
        <v>3.2606390959456655E-3</v>
      </c>
    </row>
    <row r="33" spans="2:14">
      <c r="B33" s="73" t="s">
        <v>925</v>
      </c>
      <c r="C33" s="69" t="s">
        <v>926</v>
      </c>
      <c r="D33" s="74" t="s">
        <v>755</v>
      </c>
      <c r="E33" s="69"/>
      <c r="F33" s="74" t="s">
        <v>891</v>
      </c>
      <c r="G33" s="74" t="s">
        <v>111</v>
      </c>
      <c r="H33" s="76">
        <v>99.747870000000006</v>
      </c>
      <c r="I33" s="78">
        <v>8283</v>
      </c>
      <c r="J33" s="69"/>
      <c r="K33" s="76">
        <v>29.867549684999997</v>
      </c>
      <c r="L33" s="79">
        <v>2.1711496695211094E-7</v>
      </c>
      <c r="M33" s="79">
        <f t="shared" si="0"/>
        <v>7.6035045947226328E-3</v>
      </c>
      <c r="N33" s="79">
        <f>K33/'סכום נכסי הקרן'!$C$42</f>
        <v>8.8382080517927352E-4</v>
      </c>
    </row>
    <row r="34" spans="2:14">
      <c r="B34" s="73" t="s">
        <v>927</v>
      </c>
      <c r="C34" s="69" t="s">
        <v>928</v>
      </c>
      <c r="D34" s="74" t="s">
        <v>755</v>
      </c>
      <c r="E34" s="69"/>
      <c r="F34" s="74" t="s">
        <v>891</v>
      </c>
      <c r="G34" s="74" t="s">
        <v>111</v>
      </c>
      <c r="H34" s="76">
        <v>723.36567100000002</v>
      </c>
      <c r="I34" s="78">
        <v>3215</v>
      </c>
      <c r="J34" s="69"/>
      <c r="K34" s="76">
        <v>84.071185866999997</v>
      </c>
      <c r="L34" s="79">
        <v>7.8584385080274826E-7</v>
      </c>
      <c r="M34" s="79">
        <f t="shared" si="0"/>
        <v>2.1402346518721964E-2</v>
      </c>
      <c r="N34" s="79">
        <f>K34/'סכום נכסי הקרן'!$C$42</f>
        <v>2.4877790099622731E-3</v>
      </c>
    </row>
    <row r="35" spans="2:14">
      <c r="B35" s="73" t="s">
        <v>929</v>
      </c>
      <c r="C35" s="69" t="s">
        <v>930</v>
      </c>
      <c r="D35" s="74" t="s">
        <v>755</v>
      </c>
      <c r="E35" s="69"/>
      <c r="F35" s="74" t="s">
        <v>891</v>
      </c>
      <c r="G35" s="74" t="s">
        <v>111</v>
      </c>
      <c r="H35" s="76">
        <v>65.730294999999998</v>
      </c>
      <c r="I35" s="78">
        <v>12946</v>
      </c>
      <c r="J35" s="69"/>
      <c r="K35" s="76">
        <v>30.761640026000002</v>
      </c>
      <c r="L35" s="79">
        <v>2.2070823662519124E-7</v>
      </c>
      <c r="M35" s="79">
        <f t="shared" si="0"/>
        <v>7.8311168390342197E-3</v>
      </c>
      <c r="N35" s="79">
        <f>K35/'סכום נכסי הקרן'!$C$42</f>
        <v>9.1027813607583836E-4</v>
      </c>
    </row>
    <row r="36" spans="2:14">
      <c r="B36" s="73" t="s">
        <v>931</v>
      </c>
      <c r="C36" s="69" t="s">
        <v>932</v>
      </c>
      <c r="D36" s="74" t="s">
        <v>24</v>
      </c>
      <c r="E36" s="69"/>
      <c r="F36" s="74" t="s">
        <v>891</v>
      </c>
      <c r="G36" s="74" t="s">
        <v>119</v>
      </c>
      <c r="H36" s="76">
        <v>821.758196</v>
      </c>
      <c r="I36" s="78">
        <v>4961</v>
      </c>
      <c r="J36" s="69"/>
      <c r="K36" s="76">
        <v>108.71448981800002</v>
      </c>
      <c r="L36" s="79">
        <v>1.1158585360500254E-5</v>
      </c>
      <c r="M36" s="79">
        <f t="shared" si="0"/>
        <v>2.7675893455003726E-2</v>
      </c>
      <c r="N36" s="79">
        <f>K36/'סכום נכסי הקרן'!$C$42</f>
        <v>3.2170073855725041E-3</v>
      </c>
    </row>
    <row r="37" spans="2:14">
      <c r="B37" s="73" t="s">
        <v>933</v>
      </c>
      <c r="C37" s="69" t="s">
        <v>934</v>
      </c>
      <c r="D37" s="74" t="s">
        <v>101</v>
      </c>
      <c r="E37" s="69"/>
      <c r="F37" s="74" t="s">
        <v>891</v>
      </c>
      <c r="G37" s="74" t="s">
        <v>111</v>
      </c>
      <c r="H37" s="76">
        <v>1216.9903029999998</v>
      </c>
      <c r="I37" s="78">
        <v>1002.5</v>
      </c>
      <c r="J37" s="69"/>
      <c r="K37" s="76">
        <v>44.104184877000009</v>
      </c>
      <c r="L37" s="79">
        <v>5.6704856270541921E-6</v>
      </c>
      <c r="M37" s="79">
        <f t="shared" si="0"/>
        <v>1.1227783192646125E-2</v>
      </c>
      <c r="N37" s="79">
        <f>K37/'סכום נכסי הקרן'!$C$42</f>
        <v>1.3051019116356311E-3</v>
      </c>
    </row>
    <row r="38" spans="2:14">
      <c r="B38" s="73" t="s">
        <v>935</v>
      </c>
      <c r="C38" s="69" t="s">
        <v>936</v>
      </c>
      <c r="D38" s="74" t="s">
        <v>101</v>
      </c>
      <c r="E38" s="69"/>
      <c r="F38" s="74" t="s">
        <v>891</v>
      </c>
      <c r="G38" s="74" t="s">
        <v>111</v>
      </c>
      <c r="H38" s="76">
        <v>911.11300000000006</v>
      </c>
      <c r="I38" s="78">
        <v>498.4</v>
      </c>
      <c r="J38" s="69"/>
      <c r="K38" s="76">
        <v>16.415668699000001</v>
      </c>
      <c r="L38" s="79">
        <v>1.4785374262659558E-6</v>
      </c>
      <c r="M38" s="79">
        <f t="shared" si="0"/>
        <v>4.1790040928926988E-3</v>
      </c>
      <c r="N38" s="79">
        <f>K38/'סכום נכסי הקרן'!$C$42</f>
        <v>4.8576162692022924E-4</v>
      </c>
    </row>
    <row r="39" spans="2:14">
      <c r="B39" s="73" t="s">
        <v>937</v>
      </c>
      <c r="C39" s="69" t="s">
        <v>938</v>
      </c>
      <c r="D39" s="74" t="s">
        <v>755</v>
      </c>
      <c r="E39" s="69"/>
      <c r="F39" s="74" t="s">
        <v>891</v>
      </c>
      <c r="G39" s="74" t="s">
        <v>111</v>
      </c>
      <c r="H39" s="76">
        <v>201.74645000000001</v>
      </c>
      <c r="I39" s="78">
        <v>10118</v>
      </c>
      <c r="J39" s="69"/>
      <c r="K39" s="76">
        <v>73.791931507000001</v>
      </c>
      <c r="L39" s="79">
        <v>1.4760927302525681E-6</v>
      </c>
      <c r="M39" s="79">
        <f t="shared" si="0"/>
        <v>1.8785514586377842E-2</v>
      </c>
      <c r="N39" s="79">
        <f>K39/'סכום נכסי הקרן'!$C$42</f>
        <v>2.1836021035567098E-3</v>
      </c>
    </row>
    <row r="40" spans="2:14">
      <c r="B40" s="73" t="s">
        <v>939</v>
      </c>
      <c r="C40" s="69" t="s">
        <v>940</v>
      </c>
      <c r="D40" s="74" t="s">
        <v>24</v>
      </c>
      <c r="E40" s="69"/>
      <c r="F40" s="74" t="s">
        <v>891</v>
      </c>
      <c r="G40" s="74" t="s">
        <v>111</v>
      </c>
      <c r="H40" s="76">
        <v>172.46067600000003</v>
      </c>
      <c r="I40" s="78">
        <v>4594</v>
      </c>
      <c r="J40" s="69"/>
      <c r="K40" s="76">
        <v>28.641078928000006</v>
      </c>
      <c r="L40" s="79">
        <v>1.7693502664736117E-5</v>
      </c>
      <c r="M40" s="79">
        <f t="shared" si="0"/>
        <v>7.2912769049893232E-3</v>
      </c>
      <c r="N40" s="79">
        <f>K40/'סכום נכסי הקרן'!$C$42</f>
        <v>8.4752789252280083E-4</v>
      </c>
    </row>
    <row r="41" spans="2:14">
      <c r="B41" s="73" t="s">
        <v>941</v>
      </c>
      <c r="C41" s="69" t="s">
        <v>942</v>
      </c>
      <c r="D41" s="74" t="s">
        <v>755</v>
      </c>
      <c r="E41" s="69"/>
      <c r="F41" s="74" t="s">
        <v>891</v>
      </c>
      <c r="G41" s="74" t="s">
        <v>111</v>
      </c>
      <c r="H41" s="76">
        <v>487.31529599999999</v>
      </c>
      <c r="I41" s="78">
        <v>5463</v>
      </c>
      <c r="J41" s="69"/>
      <c r="K41" s="76">
        <v>96.238655152999996</v>
      </c>
      <c r="L41" s="79">
        <v>1.3438512132874778E-5</v>
      </c>
      <c r="M41" s="79">
        <f t="shared" si="0"/>
        <v>2.4499869067373163E-2</v>
      </c>
      <c r="N41" s="79">
        <f>K41/'סכום נכסי הקרן'!$C$42</f>
        <v>2.8478307254448921E-3</v>
      </c>
    </row>
    <row r="42" spans="2:14">
      <c r="B42" s="73" t="s">
        <v>943</v>
      </c>
      <c r="C42" s="69" t="s">
        <v>944</v>
      </c>
      <c r="D42" s="74" t="s">
        <v>101</v>
      </c>
      <c r="E42" s="69"/>
      <c r="F42" s="74" t="s">
        <v>891</v>
      </c>
      <c r="G42" s="74" t="s">
        <v>111</v>
      </c>
      <c r="H42" s="76">
        <v>6668.8069999999998</v>
      </c>
      <c r="I42" s="78">
        <v>731.7</v>
      </c>
      <c r="J42" s="69"/>
      <c r="K42" s="76">
        <v>176.396313865</v>
      </c>
      <c r="L42" s="79">
        <v>8.4146829855927093E-6</v>
      </c>
      <c r="M42" s="79">
        <f t="shared" si="0"/>
        <v>4.4905932930890957E-2</v>
      </c>
      <c r="N42" s="79">
        <f>K42/'סכום נכסי הקרן'!$C$42</f>
        <v>5.2198032244043513E-3</v>
      </c>
    </row>
    <row r="43" spans="2:14">
      <c r="B43" s="73" t="s">
        <v>945</v>
      </c>
      <c r="C43" s="69" t="s">
        <v>946</v>
      </c>
      <c r="D43" s="74" t="s">
        <v>947</v>
      </c>
      <c r="E43" s="69"/>
      <c r="F43" s="74" t="s">
        <v>891</v>
      </c>
      <c r="G43" s="74" t="s">
        <v>116</v>
      </c>
      <c r="H43" s="76">
        <v>8059.8692080000001</v>
      </c>
      <c r="I43" s="78">
        <v>2140</v>
      </c>
      <c r="J43" s="69"/>
      <c r="K43" s="76">
        <v>79.431042707999993</v>
      </c>
      <c r="L43" s="79">
        <v>2.6211067670240776E-5</v>
      </c>
      <c r="M43" s="79">
        <f t="shared" si="0"/>
        <v>2.0221086247902149E-2</v>
      </c>
      <c r="N43" s="79">
        <f>K43/'סכום נכסי הקרן'!$C$42</f>
        <v>2.3504709580401532E-3</v>
      </c>
    </row>
    <row r="44" spans="2:14">
      <c r="B44" s="73" t="s">
        <v>948</v>
      </c>
      <c r="C44" s="69" t="s">
        <v>949</v>
      </c>
      <c r="D44" s="74" t="s">
        <v>24</v>
      </c>
      <c r="E44" s="69"/>
      <c r="F44" s="74" t="s">
        <v>891</v>
      </c>
      <c r="G44" s="74" t="s">
        <v>113</v>
      </c>
      <c r="H44" s="76">
        <v>2698.3833690000001</v>
      </c>
      <c r="I44" s="78">
        <v>2868.5</v>
      </c>
      <c r="J44" s="69"/>
      <c r="K44" s="76">
        <v>304.36457573199999</v>
      </c>
      <c r="L44" s="79">
        <v>1.1642128300996674E-5</v>
      </c>
      <c r="M44" s="79">
        <f t="shared" si="0"/>
        <v>7.7483338086194495E-2</v>
      </c>
      <c r="N44" s="79">
        <f>K44/'סכום נכסי הקרן'!$C$42</f>
        <v>9.0065555168927225E-3</v>
      </c>
    </row>
    <row r="45" spans="2:14">
      <c r="B45" s="73" t="s">
        <v>950</v>
      </c>
      <c r="C45" s="69" t="s">
        <v>951</v>
      </c>
      <c r="D45" s="74" t="s">
        <v>755</v>
      </c>
      <c r="E45" s="69"/>
      <c r="F45" s="74" t="s">
        <v>891</v>
      </c>
      <c r="G45" s="74" t="s">
        <v>111</v>
      </c>
      <c r="H45" s="76">
        <v>134.159437</v>
      </c>
      <c r="I45" s="78">
        <v>7029</v>
      </c>
      <c r="J45" s="69"/>
      <c r="K45" s="76">
        <v>34.089691545000001</v>
      </c>
      <c r="L45" s="79">
        <v>5.8330190000000002E-6</v>
      </c>
      <c r="M45" s="79">
        <f t="shared" si="0"/>
        <v>8.678352560848342E-3</v>
      </c>
      <c r="N45" s="79">
        <f>K45/'סכום נכסי הקרן'!$C$42</f>
        <v>1.0087596387174129E-3</v>
      </c>
    </row>
    <row r="46" spans="2:14">
      <c r="B46" s="73" t="s">
        <v>952</v>
      </c>
      <c r="C46" s="69" t="s">
        <v>953</v>
      </c>
      <c r="D46" s="74" t="s">
        <v>24</v>
      </c>
      <c r="E46" s="69"/>
      <c r="F46" s="74" t="s">
        <v>891</v>
      </c>
      <c r="G46" s="74" t="s">
        <v>111</v>
      </c>
      <c r="H46" s="76">
        <v>222.803573</v>
      </c>
      <c r="I46" s="78">
        <v>3158</v>
      </c>
      <c r="J46" s="69"/>
      <c r="K46" s="76">
        <v>25.435634663000002</v>
      </c>
      <c r="L46" s="79">
        <v>4.2682676819923375E-6</v>
      </c>
      <c r="M46" s="79">
        <f t="shared" si="0"/>
        <v>6.4752538145750743E-3</v>
      </c>
      <c r="N46" s="79">
        <f>K46/'סכום נכסי הקרן'!$C$42</f>
        <v>7.5267450276942608E-4</v>
      </c>
    </row>
    <row r="47" spans="2:14">
      <c r="B47" s="73" t="s">
        <v>954</v>
      </c>
      <c r="C47" s="69" t="s">
        <v>955</v>
      </c>
      <c r="D47" s="74" t="s">
        <v>737</v>
      </c>
      <c r="E47" s="69"/>
      <c r="F47" s="74" t="s">
        <v>891</v>
      </c>
      <c r="G47" s="74" t="s">
        <v>111</v>
      </c>
      <c r="H47" s="76">
        <v>150.33364499999999</v>
      </c>
      <c r="I47" s="78">
        <v>4989</v>
      </c>
      <c r="J47" s="69"/>
      <c r="K47" s="76">
        <v>27.113026159999997</v>
      </c>
      <c r="L47" s="79">
        <v>8.6597721774193542E-7</v>
      </c>
      <c r="M47" s="79">
        <f t="shared" si="0"/>
        <v>6.9022742460835024E-3</v>
      </c>
      <c r="N47" s="79">
        <f>K47/'סכום נכסי הקרן'!$C$42</f>
        <v>8.0231076416732532E-4</v>
      </c>
    </row>
    <row r="48" spans="2:14">
      <c r="B48" s="73" t="s">
        <v>956</v>
      </c>
      <c r="C48" s="69" t="s">
        <v>957</v>
      </c>
      <c r="D48" s="74" t="s">
        <v>101</v>
      </c>
      <c r="E48" s="69"/>
      <c r="F48" s="74" t="s">
        <v>891</v>
      </c>
      <c r="G48" s="74" t="s">
        <v>111</v>
      </c>
      <c r="H48" s="76">
        <v>2123.5811799999992</v>
      </c>
      <c r="I48" s="78">
        <v>483.9</v>
      </c>
      <c r="J48" s="69"/>
      <c r="K48" s="76">
        <v>37.147773736999994</v>
      </c>
      <c r="L48" s="79">
        <v>2.2317284885072892E-5</v>
      </c>
      <c r="M48" s="79">
        <f t="shared" si="0"/>
        <v>9.4568610840831419E-3</v>
      </c>
      <c r="N48" s="79">
        <f>K48/'סכום נכסי הקרן'!$C$42</f>
        <v>1.0992523873272937E-3</v>
      </c>
    </row>
    <row r="49" spans="2:14">
      <c r="B49" s="73" t="s">
        <v>958</v>
      </c>
      <c r="C49" s="69" t="s">
        <v>959</v>
      </c>
      <c r="D49" s="74" t="s">
        <v>101</v>
      </c>
      <c r="E49" s="69"/>
      <c r="F49" s="74" t="s">
        <v>891</v>
      </c>
      <c r="G49" s="74" t="s">
        <v>111</v>
      </c>
      <c r="H49" s="76">
        <v>281.92439400000001</v>
      </c>
      <c r="I49" s="78">
        <v>3861.5</v>
      </c>
      <c r="J49" s="69"/>
      <c r="K49" s="76">
        <v>39.354735364</v>
      </c>
      <c r="L49" s="79">
        <v>2.8530544035761071E-6</v>
      </c>
      <c r="M49" s="79">
        <f t="shared" si="0"/>
        <v>1.0018696355079565E-2</v>
      </c>
      <c r="N49" s="79">
        <f>K49/'סכום נכסי הקרן'!$C$42</f>
        <v>1.1645593382739431E-3</v>
      </c>
    </row>
    <row r="50" spans="2:14">
      <c r="B50" s="73" t="s">
        <v>960</v>
      </c>
      <c r="C50" s="69" t="s">
        <v>961</v>
      </c>
      <c r="D50" s="74" t="s">
        <v>24</v>
      </c>
      <c r="E50" s="69"/>
      <c r="F50" s="74" t="s">
        <v>891</v>
      </c>
      <c r="G50" s="74" t="s">
        <v>113</v>
      </c>
      <c r="H50" s="76">
        <v>1887.3054999999995</v>
      </c>
      <c r="I50" s="78">
        <v>644.1</v>
      </c>
      <c r="J50" s="69"/>
      <c r="K50" s="76">
        <v>47.800352967000002</v>
      </c>
      <c r="L50" s="79">
        <v>1.0587278847939572E-5</v>
      </c>
      <c r="M50" s="79">
        <f t="shared" si="0"/>
        <v>1.2168731859395857E-2</v>
      </c>
      <c r="N50" s="79">
        <f>K50/'סכום נכסי הקרן'!$C$42</f>
        <v>1.4144764767350356E-3</v>
      </c>
    </row>
    <row r="51" spans="2:14">
      <c r="B51" s="73" t="s">
        <v>962</v>
      </c>
      <c r="C51" s="69" t="s">
        <v>963</v>
      </c>
      <c r="D51" s="74" t="s">
        <v>101</v>
      </c>
      <c r="E51" s="69"/>
      <c r="F51" s="74" t="s">
        <v>891</v>
      </c>
      <c r="G51" s="74" t="s">
        <v>111</v>
      </c>
      <c r="H51" s="76">
        <v>3153.3624829999999</v>
      </c>
      <c r="I51" s="78">
        <v>994.25</v>
      </c>
      <c r="J51" s="69"/>
      <c r="K51" s="76">
        <v>113.338587969</v>
      </c>
      <c r="L51" s="79">
        <v>1.3438886270011319E-5</v>
      </c>
      <c r="M51" s="79">
        <f t="shared" si="0"/>
        <v>2.8853069082344675E-2</v>
      </c>
      <c r="N51" s="79">
        <f>K51/'סכום נכסי הקרן'!$C$42</f>
        <v>3.3538406442143167E-3</v>
      </c>
    </row>
    <row r="52" spans="2:14">
      <c r="B52" s="73" t="s">
        <v>964</v>
      </c>
      <c r="C52" s="69" t="s">
        <v>965</v>
      </c>
      <c r="D52" s="74" t="s">
        <v>755</v>
      </c>
      <c r="E52" s="69"/>
      <c r="F52" s="74" t="s">
        <v>891</v>
      </c>
      <c r="G52" s="74" t="s">
        <v>111</v>
      </c>
      <c r="H52" s="76">
        <v>123.62358599999999</v>
      </c>
      <c r="I52" s="78">
        <v>30470</v>
      </c>
      <c r="J52" s="69"/>
      <c r="K52" s="76">
        <v>136.170206052</v>
      </c>
      <c r="L52" s="79">
        <v>7.0240673863636358E-6</v>
      </c>
      <c r="M52" s="79">
        <f t="shared" si="0"/>
        <v>3.4665407718420596E-2</v>
      </c>
      <c r="N52" s="79">
        <f>K52/'סכום נכסי הקרן'!$C$42</f>
        <v>4.0294588080905785E-3</v>
      </c>
    </row>
    <row r="53" spans="2:14">
      <c r="B53" s="73" t="s">
        <v>966</v>
      </c>
      <c r="C53" s="69" t="s">
        <v>967</v>
      </c>
      <c r="D53" s="74" t="s">
        <v>24</v>
      </c>
      <c r="E53" s="69"/>
      <c r="F53" s="74" t="s">
        <v>891</v>
      </c>
      <c r="G53" s="74" t="s">
        <v>111</v>
      </c>
      <c r="H53" s="76">
        <v>1248.5882140000001</v>
      </c>
      <c r="I53" s="78">
        <v>653.42999999999995</v>
      </c>
      <c r="J53" s="69"/>
      <c r="K53" s="76">
        <v>29.493519629999998</v>
      </c>
      <c r="L53" s="79">
        <v>3.4878061698258971E-6</v>
      </c>
      <c r="M53" s="79">
        <f t="shared" si="0"/>
        <v>7.5082862299169946E-3</v>
      </c>
      <c r="N53" s="79">
        <f>K53/'סכום נכסי הקרן'!$C$42</f>
        <v>8.7275275480829288E-4</v>
      </c>
    </row>
    <row r="54" spans="2:14">
      <c r="B54" s="73" t="s">
        <v>968</v>
      </c>
      <c r="C54" s="69" t="s">
        <v>969</v>
      </c>
      <c r="D54" s="74" t="s">
        <v>755</v>
      </c>
      <c r="E54" s="69"/>
      <c r="F54" s="74" t="s">
        <v>891</v>
      </c>
      <c r="G54" s="74" t="s">
        <v>111</v>
      </c>
      <c r="H54" s="76">
        <v>78.746195</v>
      </c>
      <c r="I54" s="78">
        <v>11508</v>
      </c>
      <c r="J54" s="69"/>
      <c r="K54" s="76">
        <v>32.759535316000004</v>
      </c>
      <c r="L54" s="79">
        <v>1.5547126357354392E-6</v>
      </c>
      <c r="M54" s="79">
        <f t="shared" si="0"/>
        <v>8.339729235347362E-3</v>
      </c>
      <c r="N54" s="79">
        <f>K54/'סכום נכסי הקרן'!$C$42</f>
        <v>9.693985340493784E-4</v>
      </c>
    </row>
    <row r="55" spans="2:14">
      <c r="B55" s="73" t="s">
        <v>970</v>
      </c>
      <c r="C55" s="69" t="s">
        <v>971</v>
      </c>
      <c r="D55" s="74" t="s">
        <v>24</v>
      </c>
      <c r="E55" s="69"/>
      <c r="F55" s="74" t="s">
        <v>891</v>
      </c>
      <c r="G55" s="74" t="s">
        <v>113</v>
      </c>
      <c r="H55" s="76">
        <v>599.56689100000006</v>
      </c>
      <c r="I55" s="78">
        <v>20348</v>
      </c>
      <c r="J55" s="69"/>
      <c r="K55" s="76">
        <v>479.72789236799997</v>
      </c>
      <c r="L55" s="79">
        <v>2.2095350053931332E-5</v>
      </c>
      <c r="M55" s="79">
        <f t="shared" si="0"/>
        <v>0.12212629667671021</v>
      </c>
      <c r="N55" s="79">
        <f>K55/'סכום נכסי הקרן'!$C$42</f>
        <v>1.419579096950757E-2</v>
      </c>
    </row>
    <row r="56" spans="2:14">
      <c r="B56" s="73" t="s">
        <v>972</v>
      </c>
      <c r="C56" s="69" t="s">
        <v>973</v>
      </c>
      <c r="D56" s="74" t="s">
        <v>24</v>
      </c>
      <c r="E56" s="69"/>
      <c r="F56" s="74" t="s">
        <v>891</v>
      </c>
      <c r="G56" s="74" t="s">
        <v>113</v>
      </c>
      <c r="H56" s="76">
        <v>162.74534500000001</v>
      </c>
      <c r="I56" s="78">
        <v>5431.8</v>
      </c>
      <c r="J56" s="69"/>
      <c r="K56" s="76">
        <v>34.760654895000002</v>
      </c>
      <c r="L56" s="79">
        <v>2.5420174308504626E-5</v>
      </c>
      <c r="M56" s="79">
        <f t="shared" si="0"/>
        <v>8.8491624521323808E-3</v>
      </c>
      <c r="N56" s="79">
        <f>K56/'סכום נכסי הקרן'!$C$42</f>
        <v>1.0286143430536243E-3</v>
      </c>
    </row>
    <row r="57" spans="2:14">
      <c r="B57" s="73" t="s">
        <v>974</v>
      </c>
      <c r="C57" s="69" t="s">
        <v>975</v>
      </c>
      <c r="D57" s="74" t="s">
        <v>24</v>
      </c>
      <c r="E57" s="69"/>
      <c r="F57" s="74" t="s">
        <v>891</v>
      </c>
      <c r="G57" s="74" t="s">
        <v>113</v>
      </c>
      <c r="H57" s="76">
        <v>208.90519700000002</v>
      </c>
      <c r="I57" s="78">
        <v>8980</v>
      </c>
      <c r="J57" s="69"/>
      <c r="K57" s="76">
        <v>73.766839297999994</v>
      </c>
      <c r="L57" s="79">
        <v>3.7247444361119702E-5</v>
      </c>
      <c r="M57" s="79">
        <f t="shared" si="0"/>
        <v>1.8779126759842505E-2</v>
      </c>
      <c r="N57" s="79">
        <f>K57/'סכום נכסי הקרן'!$C$42</f>
        <v>2.1828595914793552E-3</v>
      </c>
    </row>
    <row r="58" spans="2:14">
      <c r="B58" s="73" t="s">
        <v>976</v>
      </c>
      <c r="C58" s="69" t="s">
        <v>977</v>
      </c>
      <c r="D58" s="74" t="s">
        <v>24</v>
      </c>
      <c r="E58" s="69"/>
      <c r="F58" s="74" t="s">
        <v>891</v>
      </c>
      <c r="G58" s="74" t="s">
        <v>113</v>
      </c>
      <c r="H58" s="76">
        <v>223.43080900000001</v>
      </c>
      <c r="I58" s="78">
        <v>2119.9</v>
      </c>
      <c r="J58" s="69"/>
      <c r="K58" s="76">
        <v>18.624903540999998</v>
      </c>
      <c r="L58" s="79">
        <v>6.2358182675406145E-6</v>
      </c>
      <c r="M58" s="79">
        <f t="shared" si="0"/>
        <v>4.7414180655529501E-3</v>
      </c>
      <c r="N58" s="79">
        <f>K58/'סכום נכסי הקרן'!$C$42</f>
        <v>5.5113584534388367E-4</v>
      </c>
    </row>
    <row r="59" spans="2:14">
      <c r="B59" s="73" t="s">
        <v>978</v>
      </c>
      <c r="C59" s="69" t="s">
        <v>979</v>
      </c>
      <c r="D59" s="74" t="s">
        <v>102</v>
      </c>
      <c r="E59" s="69"/>
      <c r="F59" s="74" t="s">
        <v>891</v>
      </c>
      <c r="G59" s="74" t="s">
        <v>120</v>
      </c>
      <c r="H59" s="76">
        <v>914.47878200000002</v>
      </c>
      <c r="I59" s="78">
        <v>211900</v>
      </c>
      <c r="J59" s="69"/>
      <c r="K59" s="76">
        <v>52.451843607999997</v>
      </c>
      <c r="L59" s="79">
        <v>1.1410490608191638E-7</v>
      </c>
      <c r="M59" s="79">
        <f t="shared" si="0"/>
        <v>1.3352880905238576E-2</v>
      </c>
      <c r="N59" s="79">
        <f>K59/'סכום נכסי הקרן'!$C$42</f>
        <v>1.5521203158504061E-3</v>
      </c>
    </row>
    <row r="60" spans="2:14">
      <c r="B60" s="73" t="s">
        <v>980</v>
      </c>
      <c r="C60" s="69" t="s">
        <v>981</v>
      </c>
      <c r="D60" s="74" t="s">
        <v>102</v>
      </c>
      <c r="E60" s="69"/>
      <c r="F60" s="74" t="s">
        <v>891</v>
      </c>
      <c r="G60" s="74" t="s">
        <v>120</v>
      </c>
      <c r="H60" s="76">
        <v>5987.3140000000003</v>
      </c>
      <c r="I60" s="78">
        <v>20000</v>
      </c>
      <c r="J60" s="69"/>
      <c r="K60" s="76">
        <v>32.412923069999998</v>
      </c>
      <c r="L60" s="79">
        <v>1.5909078287718142E-5</v>
      </c>
      <c r="M60" s="79">
        <f t="shared" si="0"/>
        <v>8.2514907346051426E-3</v>
      </c>
      <c r="N60" s="79">
        <f>K60/'סכום נכסי הקרן'!$C$42</f>
        <v>9.5914181337508175E-4</v>
      </c>
    </row>
    <row r="61" spans="2:14">
      <c r="B61" s="73" t="s">
        <v>982</v>
      </c>
      <c r="C61" s="69" t="s">
        <v>983</v>
      </c>
      <c r="D61" s="74" t="s">
        <v>737</v>
      </c>
      <c r="E61" s="69"/>
      <c r="F61" s="74" t="s">
        <v>891</v>
      </c>
      <c r="G61" s="74" t="s">
        <v>111</v>
      </c>
      <c r="H61" s="76">
        <v>14.773958</v>
      </c>
      <c r="I61" s="78">
        <v>32093</v>
      </c>
      <c r="J61" s="76">
        <v>2.5220792000000002E-2</v>
      </c>
      <c r="K61" s="76">
        <v>17.165404266000003</v>
      </c>
      <c r="L61" s="79">
        <v>2.7478764995815123E-8</v>
      </c>
      <c r="M61" s="79">
        <f t="shared" si="0"/>
        <v>4.3698673504626506E-3</v>
      </c>
      <c r="N61" s="79">
        <f>K61/'סכום נכסי הקרן'!$C$42</f>
        <v>5.0794730667923086E-4</v>
      </c>
    </row>
    <row r="62" spans="2:14">
      <c r="B62" s="73" t="s">
        <v>984</v>
      </c>
      <c r="C62" s="69" t="s">
        <v>985</v>
      </c>
      <c r="D62" s="74" t="s">
        <v>101</v>
      </c>
      <c r="E62" s="69"/>
      <c r="F62" s="74" t="s">
        <v>891</v>
      </c>
      <c r="G62" s="74" t="s">
        <v>111</v>
      </c>
      <c r="H62" s="76">
        <v>7.6357780000000002</v>
      </c>
      <c r="I62" s="78">
        <v>78531</v>
      </c>
      <c r="J62" s="69"/>
      <c r="K62" s="76">
        <v>21.677176197000001</v>
      </c>
      <c r="L62" s="79">
        <v>4.9133928208327736E-7</v>
      </c>
      <c r="M62" s="79">
        <f t="shared" si="0"/>
        <v>5.5184476313863244E-3</v>
      </c>
      <c r="N62" s="79">
        <f>K62/'סכום נכסי הקרן'!$C$42</f>
        <v>6.4145668200118122E-4</v>
      </c>
    </row>
    <row r="63" spans="2:14">
      <c r="B63" s="73" t="s">
        <v>986</v>
      </c>
      <c r="C63" s="69" t="s">
        <v>987</v>
      </c>
      <c r="D63" s="74" t="s">
        <v>755</v>
      </c>
      <c r="E63" s="69"/>
      <c r="F63" s="74" t="s">
        <v>891</v>
      </c>
      <c r="G63" s="74" t="s">
        <v>111</v>
      </c>
      <c r="H63" s="76">
        <v>219.96870999999999</v>
      </c>
      <c r="I63" s="78">
        <v>5316</v>
      </c>
      <c r="J63" s="69"/>
      <c r="K63" s="76">
        <v>42.272134894000004</v>
      </c>
      <c r="L63" s="79">
        <v>5.2373215575248038E-6</v>
      </c>
      <c r="M63" s="79">
        <f t="shared" si="0"/>
        <v>1.0761390716182012E-2</v>
      </c>
      <c r="N63" s="79">
        <f>K63/'סכום נכסי הקרן'!$C$42</f>
        <v>1.2508890984594323E-3</v>
      </c>
    </row>
    <row r="64" spans="2:14">
      <c r="B64" s="73" t="s">
        <v>988</v>
      </c>
      <c r="C64" s="69" t="s">
        <v>989</v>
      </c>
      <c r="D64" s="74" t="s">
        <v>24</v>
      </c>
      <c r="E64" s="69"/>
      <c r="F64" s="74" t="s">
        <v>891</v>
      </c>
      <c r="G64" s="74" t="s">
        <v>113</v>
      </c>
      <c r="H64" s="76">
        <v>40.620019999999997</v>
      </c>
      <c r="I64" s="78">
        <v>22870</v>
      </c>
      <c r="J64" s="69"/>
      <c r="K64" s="76">
        <v>36.529346602000004</v>
      </c>
      <c r="L64" s="79">
        <v>2.4071122962962959E-5</v>
      </c>
      <c r="M64" s="79">
        <f t="shared" si="0"/>
        <v>9.2994255524755688E-3</v>
      </c>
      <c r="N64" s="79">
        <f>K64/'סכום נכסי הקרן'!$C$42</f>
        <v>1.0809522999694445E-3</v>
      </c>
    </row>
    <row r="65" spans="2:14">
      <c r="B65" s="73" t="s">
        <v>990</v>
      </c>
      <c r="C65" s="69" t="s">
        <v>991</v>
      </c>
      <c r="D65" s="74" t="s">
        <v>24</v>
      </c>
      <c r="E65" s="69"/>
      <c r="F65" s="74" t="s">
        <v>891</v>
      </c>
      <c r="G65" s="74" t="s">
        <v>113</v>
      </c>
      <c r="H65" s="76">
        <v>136.79711</v>
      </c>
      <c r="I65" s="78">
        <v>19450</v>
      </c>
      <c r="J65" s="69"/>
      <c r="K65" s="76">
        <v>104.62419364499999</v>
      </c>
      <c r="L65" s="79">
        <v>4.0975620787778943E-5</v>
      </c>
      <c r="M65" s="79">
        <f t="shared" si="0"/>
        <v>2.6634609986048743E-2</v>
      </c>
      <c r="N65" s="79">
        <f>K65/'סכום נכסי הקרן'!$C$42</f>
        <v>3.095970042530663E-3</v>
      </c>
    </row>
    <row r="66" spans="2:14">
      <c r="B66" s="73" t="s">
        <v>992</v>
      </c>
      <c r="C66" s="69" t="s">
        <v>993</v>
      </c>
      <c r="D66" s="74" t="s">
        <v>755</v>
      </c>
      <c r="E66" s="69"/>
      <c r="F66" s="74" t="s">
        <v>891</v>
      </c>
      <c r="G66" s="74" t="s">
        <v>111</v>
      </c>
      <c r="H66" s="76">
        <v>150.410439</v>
      </c>
      <c r="I66" s="78">
        <v>7621</v>
      </c>
      <c r="J66" s="69"/>
      <c r="K66" s="76">
        <v>41.437948042999999</v>
      </c>
      <c r="L66" s="79">
        <v>1.7705760918187169E-6</v>
      </c>
      <c r="M66" s="79">
        <f t="shared" si="0"/>
        <v>1.0549028348953033E-2</v>
      </c>
      <c r="N66" s="79">
        <f>K66/'סכום נכסי הקרן'!$C$42</f>
        <v>1.2262043920775406E-3</v>
      </c>
    </row>
    <row r="67" spans="2:14">
      <c r="B67" s="73" t="s">
        <v>994</v>
      </c>
      <c r="C67" s="69" t="s">
        <v>995</v>
      </c>
      <c r="D67" s="74" t="s">
        <v>101</v>
      </c>
      <c r="E67" s="69"/>
      <c r="F67" s="74" t="s">
        <v>891</v>
      </c>
      <c r="G67" s="74" t="s">
        <v>111</v>
      </c>
      <c r="H67" s="76">
        <v>364.44519999999994</v>
      </c>
      <c r="I67" s="78">
        <v>3037.125</v>
      </c>
      <c r="J67" s="69"/>
      <c r="K67" s="76">
        <v>40.013192454000006</v>
      </c>
      <c r="L67" s="79">
        <v>1.9181326315789471E-5</v>
      </c>
      <c r="M67" s="79">
        <f t="shared" si="0"/>
        <v>1.0186322476473686E-2</v>
      </c>
      <c r="N67" s="79">
        <f>K67/'סכום נכסי הקרן'!$C$42</f>
        <v>1.1840439656236072E-3</v>
      </c>
    </row>
    <row r="68" spans="2:14">
      <c r="B68" s="73" t="s">
        <v>996</v>
      </c>
      <c r="C68" s="69" t="s">
        <v>997</v>
      </c>
      <c r="D68" s="74" t="s">
        <v>755</v>
      </c>
      <c r="E68" s="69"/>
      <c r="F68" s="74" t="s">
        <v>891</v>
      </c>
      <c r="G68" s="74" t="s">
        <v>111</v>
      </c>
      <c r="H68" s="76">
        <v>203.43226899999999</v>
      </c>
      <c r="I68" s="78">
        <v>15101</v>
      </c>
      <c r="J68" s="69"/>
      <c r="K68" s="76">
        <v>111.05390979400002</v>
      </c>
      <c r="L68" s="79">
        <v>7.0402532397530541E-7</v>
      </c>
      <c r="M68" s="79">
        <f t="shared" si="0"/>
        <v>2.8271449191048431E-2</v>
      </c>
      <c r="N68" s="79">
        <f>K68/'סכום נכסי הקרן'!$C$42</f>
        <v>3.2862339565047421E-3</v>
      </c>
    </row>
    <row r="69" spans="2:14">
      <c r="B69" s="73" t="s">
        <v>998</v>
      </c>
      <c r="C69" s="69" t="s">
        <v>999</v>
      </c>
      <c r="D69" s="74" t="s">
        <v>755</v>
      </c>
      <c r="E69" s="69"/>
      <c r="F69" s="74" t="s">
        <v>891</v>
      </c>
      <c r="G69" s="74" t="s">
        <v>111</v>
      </c>
      <c r="H69" s="76">
        <v>83.301760000000002</v>
      </c>
      <c r="I69" s="78">
        <v>6769</v>
      </c>
      <c r="J69" s="69"/>
      <c r="K69" s="76">
        <v>20.383886525999998</v>
      </c>
      <c r="L69" s="79">
        <v>3.6404267801092333E-7</v>
      </c>
      <c r="M69" s="79">
        <f t="shared" si="0"/>
        <v>5.1892095767261384E-3</v>
      </c>
      <c r="N69" s="79">
        <f>K69/'סכום נכסי הקרן'!$C$42</f>
        <v>6.0318650817010487E-4</v>
      </c>
    </row>
    <row r="70" spans="2:14">
      <c r="B70" s="73" t="s">
        <v>1000</v>
      </c>
      <c r="C70" s="69" t="s">
        <v>1001</v>
      </c>
      <c r="D70" s="74" t="s">
        <v>103</v>
      </c>
      <c r="E70" s="69"/>
      <c r="F70" s="74" t="s">
        <v>891</v>
      </c>
      <c r="G70" s="74" t="s">
        <v>115</v>
      </c>
      <c r="H70" s="76">
        <v>474.08697699999999</v>
      </c>
      <c r="I70" s="78">
        <v>8978</v>
      </c>
      <c r="J70" s="69"/>
      <c r="K70" s="76">
        <v>102.82922911</v>
      </c>
      <c r="L70" s="79">
        <v>3.5241124636504127E-6</v>
      </c>
      <c r="M70" s="79">
        <f t="shared" si="0"/>
        <v>2.6177658504150284E-2</v>
      </c>
      <c r="N70" s="79">
        <f>K70/'סכום נכסי הקרן'!$C$42</f>
        <v>3.0428546374397436E-3</v>
      </c>
    </row>
    <row r="71" spans="2:14">
      <c r="B71" s="73" t="s">
        <v>1002</v>
      </c>
      <c r="C71" s="69" t="s">
        <v>1003</v>
      </c>
      <c r="D71" s="74" t="s">
        <v>755</v>
      </c>
      <c r="E71" s="69"/>
      <c r="F71" s="74" t="s">
        <v>891</v>
      </c>
      <c r="G71" s="74" t="s">
        <v>111</v>
      </c>
      <c r="H71" s="76">
        <v>268.53754300000003</v>
      </c>
      <c r="I71" s="78">
        <v>2784</v>
      </c>
      <c r="J71" s="69"/>
      <c r="K71" s="76">
        <v>27.026047769000002</v>
      </c>
      <c r="L71" s="79">
        <v>3.4383808322663257E-6</v>
      </c>
      <c r="M71" s="79">
        <f t="shared" si="0"/>
        <v>6.8801318004331254E-3</v>
      </c>
      <c r="N71" s="79">
        <f>K71/'סכום נכסי הקרן'!$C$42</f>
        <v>7.9973695706304112E-4</v>
      </c>
    </row>
    <row r="72" spans="2:14">
      <c r="B72" s="104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2:14">
      <c r="B73" s="104"/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2:14">
      <c r="B74" s="104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>
      <c r="B75" s="112" t="s">
        <v>193</v>
      </c>
      <c r="C75" s="10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2:14">
      <c r="B76" s="112" t="s">
        <v>92</v>
      </c>
      <c r="C76" s="10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2:14">
      <c r="B77" s="112" t="s">
        <v>176</v>
      </c>
      <c r="C77" s="10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2:14">
      <c r="B78" s="112" t="s">
        <v>184</v>
      </c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2:14">
      <c r="B79" s="112" t="s">
        <v>191</v>
      </c>
      <c r="C79" s="10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2:14">
      <c r="B80" s="104"/>
      <c r="C80" s="104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>
      <c r="B81" s="104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2:14">
      <c r="B82" s="104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2:14">
      <c r="B83" s="104"/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2:14"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2:14">
      <c r="B85" s="104"/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2:14"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2:14">
      <c r="B87" s="104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2:14">
      <c r="B88" s="104"/>
      <c r="C88" s="10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2:14">
      <c r="B89" s="104"/>
      <c r="C89" s="104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2:14">
      <c r="B90" s="104"/>
      <c r="C90" s="10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2:14">
      <c r="B91" s="104"/>
      <c r="C91" s="104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2:14">
      <c r="B92" s="104"/>
      <c r="C92" s="104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2:14">
      <c r="B93" s="104"/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2:14">
      <c r="B94" s="104"/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2:14">
      <c r="B95" s="104"/>
      <c r="C95" s="104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2:14"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2:14">
      <c r="B97" s="104"/>
      <c r="C97" s="104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2:14">
      <c r="B98" s="104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2:14">
      <c r="B99" s="104"/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2:14">
      <c r="B100" s="104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2:14">
      <c r="B101" s="104"/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2:14">
      <c r="B102" s="104"/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2:14">
      <c r="B103" s="104"/>
      <c r="C103" s="104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2:14">
      <c r="B104" s="104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2:14">
      <c r="B105" s="104"/>
      <c r="C105" s="104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2:14">
      <c r="B106" s="104"/>
      <c r="C106" s="104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2:14">
      <c r="B107" s="104"/>
      <c r="C107" s="104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2:14">
      <c r="B108" s="104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>
      <c r="B109" s="104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2:14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2:14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3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3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  <row r="301" spans="2:14">
      <c r="B301" s="104"/>
      <c r="C301" s="104"/>
      <c r="D301" s="104"/>
      <c r="E301" s="104"/>
      <c r="F301" s="104"/>
      <c r="G301" s="104"/>
      <c r="H301" s="105"/>
      <c r="I301" s="105"/>
      <c r="J301" s="105"/>
      <c r="K301" s="105"/>
      <c r="L301" s="105"/>
      <c r="M301" s="105"/>
      <c r="N301" s="105"/>
    </row>
    <row r="302" spans="2:14">
      <c r="B302" s="104"/>
      <c r="C302" s="104"/>
      <c r="D302" s="104"/>
      <c r="E302" s="104"/>
      <c r="F302" s="104"/>
      <c r="G302" s="104"/>
      <c r="H302" s="105"/>
      <c r="I302" s="105"/>
      <c r="J302" s="105"/>
      <c r="K302" s="105"/>
      <c r="L302" s="105"/>
      <c r="M302" s="105"/>
      <c r="N302" s="105"/>
    </row>
    <row r="303" spans="2:14">
      <c r="B303" s="104"/>
      <c r="C303" s="104"/>
      <c r="D303" s="104"/>
      <c r="E303" s="104"/>
      <c r="F303" s="104"/>
      <c r="G303" s="104"/>
      <c r="H303" s="105"/>
      <c r="I303" s="105"/>
      <c r="J303" s="105"/>
      <c r="K303" s="105"/>
      <c r="L303" s="105"/>
      <c r="M303" s="105"/>
      <c r="N303" s="105"/>
    </row>
    <row r="304" spans="2:14">
      <c r="B304" s="104"/>
      <c r="C304" s="104"/>
      <c r="D304" s="104"/>
      <c r="E304" s="104"/>
      <c r="F304" s="104"/>
      <c r="G304" s="104"/>
      <c r="H304" s="105"/>
      <c r="I304" s="105"/>
      <c r="J304" s="105"/>
      <c r="K304" s="105"/>
      <c r="L304" s="105"/>
      <c r="M304" s="105"/>
      <c r="N304" s="105"/>
    </row>
    <row r="305" spans="2:14">
      <c r="B305" s="104"/>
      <c r="C305" s="104"/>
      <c r="D305" s="104"/>
      <c r="E305" s="104"/>
      <c r="F305" s="104"/>
      <c r="G305" s="104"/>
      <c r="H305" s="105"/>
      <c r="I305" s="105"/>
      <c r="J305" s="105"/>
      <c r="K305" s="105"/>
      <c r="L305" s="105"/>
      <c r="M305" s="105"/>
      <c r="N305" s="105"/>
    </row>
    <row r="306" spans="2:14">
      <c r="B306" s="104"/>
      <c r="C306" s="104"/>
      <c r="D306" s="104"/>
      <c r="E306" s="104"/>
      <c r="F306" s="104"/>
      <c r="G306" s="104"/>
      <c r="H306" s="105"/>
      <c r="I306" s="105"/>
      <c r="J306" s="105"/>
      <c r="K306" s="105"/>
      <c r="L306" s="105"/>
      <c r="M306" s="105"/>
      <c r="N306" s="105"/>
    </row>
    <row r="307" spans="2:14">
      <c r="B307" s="104"/>
      <c r="C307" s="104"/>
      <c r="D307" s="104"/>
      <c r="E307" s="104"/>
      <c r="F307" s="104"/>
      <c r="G307" s="104"/>
      <c r="H307" s="105"/>
      <c r="I307" s="105"/>
      <c r="J307" s="105"/>
      <c r="K307" s="105"/>
      <c r="L307" s="105"/>
      <c r="M307" s="105"/>
      <c r="N307" s="105"/>
    </row>
    <row r="308" spans="2:14">
      <c r="B308" s="104"/>
      <c r="C308" s="104"/>
      <c r="D308" s="104"/>
      <c r="E308" s="104"/>
      <c r="F308" s="104"/>
      <c r="G308" s="104"/>
      <c r="H308" s="105"/>
      <c r="I308" s="105"/>
      <c r="J308" s="105"/>
      <c r="K308" s="105"/>
      <c r="L308" s="105"/>
      <c r="M308" s="105"/>
      <c r="N308" s="105"/>
    </row>
    <row r="309" spans="2:14">
      <c r="B309" s="104"/>
      <c r="C309" s="104"/>
      <c r="D309" s="104"/>
      <c r="E309" s="104"/>
      <c r="F309" s="104"/>
      <c r="G309" s="104"/>
      <c r="H309" s="105"/>
      <c r="I309" s="105"/>
      <c r="J309" s="105"/>
      <c r="K309" s="105"/>
      <c r="L309" s="105"/>
      <c r="M309" s="105"/>
      <c r="N309" s="105"/>
    </row>
    <row r="310" spans="2:14">
      <c r="B310" s="104"/>
      <c r="C310" s="104"/>
      <c r="D310" s="104"/>
      <c r="E310" s="104"/>
      <c r="F310" s="104"/>
      <c r="G310" s="104"/>
      <c r="H310" s="105"/>
      <c r="I310" s="105"/>
      <c r="J310" s="105"/>
      <c r="K310" s="105"/>
      <c r="L310" s="105"/>
      <c r="M310" s="105"/>
      <c r="N310" s="105"/>
    </row>
    <row r="311" spans="2:14">
      <c r="B311" s="104"/>
      <c r="C311" s="104"/>
      <c r="D311" s="104"/>
      <c r="E311" s="104"/>
      <c r="F311" s="104"/>
      <c r="G311" s="104"/>
      <c r="H311" s="105"/>
      <c r="I311" s="105"/>
      <c r="J311" s="105"/>
      <c r="K311" s="105"/>
      <c r="L311" s="105"/>
      <c r="M311" s="105"/>
      <c r="N311" s="105"/>
    </row>
    <row r="312" spans="2:14">
      <c r="B312" s="104"/>
      <c r="C312" s="104"/>
      <c r="D312" s="104"/>
      <c r="E312" s="104"/>
      <c r="F312" s="104"/>
      <c r="G312" s="104"/>
      <c r="H312" s="105"/>
      <c r="I312" s="105"/>
      <c r="J312" s="105"/>
      <c r="K312" s="105"/>
      <c r="L312" s="105"/>
      <c r="M312" s="105"/>
      <c r="N312" s="105"/>
    </row>
    <row r="313" spans="2:14">
      <c r="B313" s="104"/>
      <c r="C313" s="104"/>
      <c r="D313" s="104"/>
      <c r="E313" s="104"/>
      <c r="F313" s="104"/>
      <c r="G313" s="104"/>
      <c r="H313" s="105"/>
      <c r="I313" s="105"/>
      <c r="J313" s="105"/>
      <c r="K313" s="105"/>
      <c r="L313" s="105"/>
      <c r="M313" s="105"/>
      <c r="N313" s="105"/>
    </row>
    <row r="314" spans="2:14">
      <c r="B314" s="104"/>
      <c r="C314" s="104"/>
      <c r="D314" s="104"/>
      <c r="E314" s="104"/>
      <c r="F314" s="104"/>
      <c r="G314" s="104"/>
      <c r="H314" s="105"/>
      <c r="I314" s="105"/>
      <c r="J314" s="105"/>
      <c r="K314" s="105"/>
      <c r="L314" s="105"/>
      <c r="M314" s="105"/>
      <c r="N314" s="105"/>
    </row>
    <row r="315" spans="2:14">
      <c r="B315" s="104"/>
      <c r="C315" s="104"/>
      <c r="D315" s="104"/>
      <c r="E315" s="104"/>
      <c r="F315" s="104"/>
      <c r="G315" s="104"/>
      <c r="H315" s="105"/>
      <c r="I315" s="105"/>
      <c r="J315" s="105"/>
      <c r="K315" s="105"/>
      <c r="L315" s="105"/>
      <c r="M315" s="105"/>
      <c r="N315" s="105"/>
    </row>
    <row r="316" spans="2:14">
      <c r="B316" s="104"/>
      <c r="C316" s="104"/>
      <c r="D316" s="104"/>
      <c r="E316" s="104"/>
      <c r="F316" s="104"/>
      <c r="G316" s="104"/>
      <c r="H316" s="105"/>
      <c r="I316" s="105"/>
      <c r="J316" s="105"/>
      <c r="K316" s="105"/>
      <c r="L316" s="105"/>
      <c r="M316" s="105"/>
      <c r="N316" s="105"/>
    </row>
    <row r="317" spans="2:14">
      <c r="B317" s="104"/>
      <c r="C317" s="104"/>
      <c r="D317" s="104"/>
      <c r="E317" s="104"/>
      <c r="F317" s="104"/>
      <c r="G317" s="104"/>
      <c r="H317" s="105"/>
      <c r="I317" s="105"/>
      <c r="J317" s="105"/>
      <c r="K317" s="105"/>
      <c r="L317" s="105"/>
      <c r="M317" s="105"/>
      <c r="N317" s="105"/>
    </row>
    <row r="318" spans="2:14">
      <c r="B318" s="104"/>
      <c r="C318" s="104"/>
      <c r="D318" s="104"/>
      <c r="E318" s="104"/>
      <c r="F318" s="104"/>
      <c r="G318" s="104"/>
      <c r="H318" s="105"/>
      <c r="I318" s="105"/>
      <c r="J318" s="105"/>
      <c r="K318" s="105"/>
      <c r="L318" s="105"/>
      <c r="M318" s="105"/>
      <c r="N318" s="105"/>
    </row>
    <row r="319" spans="2:14">
      <c r="B319" s="104"/>
      <c r="C319" s="104"/>
      <c r="D319" s="104"/>
      <c r="E319" s="104"/>
      <c r="F319" s="104"/>
      <c r="G319" s="104"/>
      <c r="H319" s="105"/>
      <c r="I319" s="105"/>
      <c r="J319" s="105"/>
      <c r="K319" s="105"/>
      <c r="L319" s="105"/>
      <c r="M319" s="105"/>
      <c r="N319" s="105"/>
    </row>
    <row r="320" spans="2:14">
      <c r="B320" s="104"/>
      <c r="C320" s="104"/>
      <c r="D320" s="104"/>
      <c r="E320" s="104"/>
      <c r="F320" s="104"/>
      <c r="G320" s="104"/>
      <c r="H320" s="105"/>
      <c r="I320" s="105"/>
      <c r="J320" s="105"/>
      <c r="K320" s="105"/>
      <c r="L320" s="105"/>
      <c r="M320" s="105"/>
      <c r="N320" s="105"/>
    </row>
    <row r="321" spans="2:14">
      <c r="B321" s="104"/>
      <c r="C321" s="104"/>
      <c r="D321" s="104"/>
      <c r="E321" s="104"/>
      <c r="F321" s="104"/>
      <c r="G321" s="104"/>
      <c r="H321" s="105"/>
      <c r="I321" s="105"/>
      <c r="J321" s="105"/>
      <c r="K321" s="105"/>
      <c r="L321" s="105"/>
      <c r="M321" s="105"/>
      <c r="N321" s="105"/>
    </row>
    <row r="322" spans="2:14">
      <c r="B322" s="104"/>
      <c r="C322" s="104"/>
      <c r="D322" s="104"/>
      <c r="E322" s="104"/>
      <c r="F322" s="104"/>
      <c r="G322" s="104"/>
      <c r="H322" s="105"/>
      <c r="I322" s="105"/>
      <c r="J322" s="105"/>
      <c r="K322" s="105"/>
      <c r="L322" s="105"/>
      <c r="M322" s="105"/>
      <c r="N322" s="105"/>
    </row>
    <row r="323" spans="2:14">
      <c r="B323" s="104"/>
      <c r="C323" s="104"/>
      <c r="D323" s="104"/>
      <c r="E323" s="104"/>
      <c r="F323" s="104"/>
      <c r="G323" s="104"/>
      <c r="H323" s="105"/>
      <c r="I323" s="105"/>
      <c r="J323" s="105"/>
      <c r="K323" s="105"/>
      <c r="L323" s="105"/>
      <c r="M323" s="105"/>
      <c r="N323" s="105"/>
    </row>
    <row r="324" spans="2:14">
      <c r="B324" s="104"/>
      <c r="C324" s="104"/>
      <c r="D324" s="104"/>
      <c r="E324" s="104"/>
      <c r="F324" s="104"/>
      <c r="G324" s="104"/>
      <c r="H324" s="105"/>
      <c r="I324" s="105"/>
      <c r="J324" s="105"/>
      <c r="K324" s="105"/>
      <c r="L324" s="105"/>
      <c r="M324" s="105"/>
      <c r="N324" s="105"/>
    </row>
    <row r="325" spans="2:14">
      <c r="B325" s="104"/>
      <c r="C325" s="104"/>
      <c r="D325" s="104"/>
      <c r="E325" s="104"/>
      <c r="F325" s="104"/>
      <c r="G325" s="104"/>
      <c r="H325" s="105"/>
      <c r="I325" s="105"/>
      <c r="J325" s="105"/>
      <c r="K325" s="105"/>
      <c r="L325" s="105"/>
      <c r="M325" s="105"/>
      <c r="N325" s="105"/>
    </row>
    <row r="326" spans="2:14">
      <c r="B326" s="104"/>
      <c r="C326" s="104"/>
      <c r="D326" s="104"/>
      <c r="E326" s="104"/>
      <c r="F326" s="104"/>
      <c r="G326" s="104"/>
      <c r="H326" s="105"/>
      <c r="I326" s="105"/>
      <c r="J326" s="105"/>
      <c r="K326" s="105"/>
      <c r="L326" s="105"/>
      <c r="M326" s="105"/>
      <c r="N326" s="105"/>
    </row>
    <row r="327" spans="2:14">
      <c r="B327" s="104"/>
      <c r="C327" s="104"/>
      <c r="D327" s="104"/>
      <c r="E327" s="104"/>
      <c r="F327" s="104"/>
      <c r="G327" s="104"/>
      <c r="H327" s="105"/>
      <c r="I327" s="105"/>
      <c r="J327" s="105"/>
      <c r="K327" s="105"/>
      <c r="L327" s="105"/>
      <c r="M327" s="105"/>
      <c r="N327" s="105"/>
    </row>
    <row r="328" spans="2:14">
      <c r="B328" s="104"/>
      <c r="C328" s="104"/>
      <c r="D328" s="104"/>
      <c r="E328" s="104"/>
      <c r="F328" s="104"/>
      <c r="G328" s="104"/>
      <c r="H328" s="105"/>
      <c r="I328" s="105"/>
      <c r="J328" s="105"/>
      <c r="K328" s="105"/>
      <c r="L328" s="105"/>
      <c r="M328" s="105"/>
      <c r="N328" s="105"/>
    </row>
    <row r="329" spans="2:14">
      <c r="B329" s="104"/>
      <c r="C329" s="104"/>
      <c r="D329" s="104"/>
      <c r="E329" s="104"/>
      <c r="F329" s="104"/>
      <c r="G329" s="104"/>
      <c r="H329" s="105"/>
      <c r="I329" s="105"/>
      <c r="J329" s="105"/>
      <c r="K329" s="105"/>
      <c r="L329" s="105"/>
      <c r="M329" s="105"/>
      <c r="N329" s="105"/>
    </row>
    <row r="330" spans="2:14">
      <c r="B330" s="104"/>
      <c r="C330" s="104"/>
      <c r="D330" s="104"/>
      <c r="E330" s="104"/>
      <c r="F330" s="104"/>
      <c r="G330" s="104"/>
      <c r="H330" s="105"/>
      <c r="I330" s="105"/>
      <c r="J330" s="105"/>
      <c r="K330" s="105"/>
      <c r="L330" s="105"/>
      <c r="M330" s="105"/>
      <c r="N330" s="105"/>
    </row>
    <row r="331" spans="2:14">
      <c r="B331" s="104"/>
      <c r="C331" s="104"/>
      <c r="D331" s="104"/>
      <c r="E331" s="104"/>
      <c r="F331" s="104"/>
      <c r="G331" s="104"/>
      <c r="H331" s="105"/>
      <c r="I331" s="105"/>
      <c r="J331" s="105"/>
      <c r="K331" s="105"/>
      <c r="L331" s="105"/>
      <c r="M331" s="105"/>
      <c r="N331" s="105"/>
    </row>
    <row r="332" spans="2:14">
      <c r="B332" s="104"/>
      <c r="C332" s="104"/>
      <c r="D332" s="104"/>
      <c r="E332" s="104"/>
      <c r="F332" s="104"/>
      <c r="G332" s="104"/>
      <c r="H332" s="105"/>
      <c r="I332" s="105"/>
      <c r="J332" s="105"/>
      <c r="K332" s="105"/>
      <c r="L332" s="105"/>
      <c r="M332" s="105"/>
      <c r="N332" s="105"/>
    </row>
    <row r="333" spans="2:14">
      <c r="B333" s="104"/>
      <c r="C333" s="104"/>
      <c r="D333" s="104"/>
      <c r="E333" s="104"/>
      <c r="F333" s="104"/>
      <c r="G333" s="104"/>
      <c r="H333" s="105"/>
      <c r="I333" s="105"/>
      <c r="J333" s="105"/>
      <c r="K333" s="105"/>
      <c r="L333" s="105"/>
      <c r="M333" s="105"/>
      <c r="N333" s="105"/>
    </row>
    <row r="334" spans="2:14">
      <c r="B334" s="104"/>
      <c r="C334" s="104"/>
      <c r="D334" s="104"/>
      <c r="E334" s="104"/>
      <c r="F334" s="104"/>
      <c r="G334" s="104"/>
      <c r="H334" s="105"/>
      <c r="I334" s="105"/>
      <c r="J334" s="105"/>
      <c r="K334" s="105"/>
      <c r="L334" s="105"/>
      <c r="M334" s="105"/>
      <c r="N334" s="105"/>
    </row>
    <row r="335" spans="2:14">
      <c r="B335" s="104"/>
      <c r="C335" s="104"/>
      <c r="D335" s="104"/>
      <c r="E335" s="104"/>
      <c r="F335" s="104"/>
      <c r="G335" s="104"/>
      <c r="H335" s="105"/>
      <c r="I335" s="105"/>
      <c r="J335" s="105"/>
      <c r="K335" s="105"/>
      <c r="L335" s="105"/>
      <c r="M335" s="105"/>
      <c r="N335" s="105"/>
    </row>
    <row r="336" spans="2:14">
      <c r="B336" s="104"/>
      <c r="C336" s="104"/>
      <c r="D336" s="104"/>
      <c r="E336" s="104"/>
      <c r="F336" s="104"/>
      <c r="G336" s="104"/>
      <c r="H336" s="105"/>
      <c r="I336" s="105"/>
      <c r="J336" s="105"/>
      <c r="K336" s="105"/>
      <c r="L336" s="105"/>
      <c r="M336" s="105"/>
      <c r="N336" s="105"/>
    </row>
    <row r="337" spans="2:14">
      <c r="B337" s="104"/>
      <c r="C337" s="104"/>
      <c r="D337" s="104"/>
      <c r="E337" s="104"/>
      <c r="F337" s="104"/>
      <c r="G337" s="104"/>
      <c r="H337" s="105"/>
      <c r="I337" s="105"/>
      <c r="J337" s="105"/>
      <c r="K337" s="105"/>
      <c r="L337" s="105"/>
      <c r="M337" s="105"/>
      <c r="N337" s="105"/>
    </row>
    <row r="338" spans="2:14">
      <c r="B338" s="104"/>
      <c r="C338" s="104"/>
      <c r="D338" s="104"/>
      <c r="E338" s="104"/>
      <c r="F338" s="104"/>
      <c r="G338" s="104"/>
      <c r="H338" s="105"/>
      <c r="I338" s="105"/>
      <c r="J338" s="105"/>
      <c r="K338" s="105"/>
      <c r="L338" s="105"/>
      <c r="M338" s="105"/>
      <c r="N338" s="105"/>
    </row>
    <row r="339" spans="2:14">
      <c r="B339" s="104"/>
      <c r="C339" s="104"/>
      <c r="D339" s="104"/>
      <c r="E339" s="104"/>
      <c r="F339" s="104"/>
      <c r="G339" s="104"/>
      <c r="H339" s="105"/>
      <c r="I339" s="105"/>
      <c r="J339" s="105"/>
      <c r="K339" s="105"/>
      <c r="L339" s="105"/>
      <c r="M339" s="105"/>
      <c r="N339" s="105"/>
    </row>
    <row r="340" spans="2:14">
      <c r="B340" s="104"/>
      <c r="C340" s="104"/>
      <c r="D340" s="104"/>
      <c r="E340" s="104"/>
      <c r="F340" s="104"/>
      <c r="G340" s="104"/>
      <c r="H340" s="105"/>
      <c r="I340" s="105"/>
      <c r="J340" s="105"/>
      <c r="K340" s="105"/>
      <c r="L340" s="105"/>
      <c r="M340" s="105"/>
      <c r="N340" s="105"/>
    </row>
    <row r="341" spans="2:14">
      <c r="B341" s="104"/>
      <c r="C341" s="104"/>
      <c r="D341" s="104"/>
      <c r="E341" s="104"/>
      <c r="F341" s="104"/>
      <c r="G341" s="104"/>
      <c r="H341" s="105"/>
      <c r="I341" s="105"/>
      <c r="J341" s="105"/>
      <c r="K341" s="105"/>
      <c r="L341" s="105"/>
      <c r="M341" s="105"/>
      <c r="N341" s="105"/>
    </row>
    <row r="342" spans="2:14">
      <c r="B342" s="104"/>
      <c r="C342" s="104"/>
      <c r="D342" s="104"/>
      <c r="E342" s="104"/>
      <c r="F342" s="104"/>
      <c r="G342" s="104"/>
      <c r="H342" s="105"/>
      <c r="I342" s="105"/>
      <c r="J342" s="105"/>
      <c r="K342" s="105"/>
      <c r="L342" s="105"/>
      <c r="M342" s="105"/>
      <c r="N342" s="105"/>
    </row>
    <row r="343" spans="2:14">
      <c r="B343" s="104"/>
      <c r="C343" s="104"/>
      <c r="D343" s="104"/>
      <c r="E343" s="104"/>
      <c r="F343" s="104"/>
      <c r="G343" s="104"/>
      <c r="H343" s="105"/>
      <c r="I343" s="105"/>
      <c r="J343" s="105"/>
      <c r="K343" s="105"/>
      <c r="L343" s="105"/>
      <c r="M343" s="105"/>
      <c r="N343" s="105"/>
    </row>
    <row r="344" spans="2:14">
      <c r="B344" s="104"/>
      <c r="C344" s="104"/>
      <c r="D344" s="104"/>
      <c r="E344" s="104"/>
      <c r="F344" s="104"/>
      <c r="G344" s="104"/>
      <c r="H344" s="105"/>
      <c r="I344" s="105"/>
      <c r="J344" s="105"/>
      <c r="K344" s="105"/>
      <c r="L344" s="105"/>
      <c r="M344" s="105"/>
      <c r="N344" s="105"/>
    </row>
    <row r="345" spans="2:14">
      <c r="B345" s="104"/>
      <c r="C345" s="104"/>
      <c r="D345" s="104"/>
      <c r="E345" s="104"/>
      <c r="F345" s="104"/>
      <c r="G345" s="104"/>
      <c r="H345" s="105"/>
      <c r="I345" s="105"/>
      <c r="J345" s="105"/>
      <c r="K345" s="105"/>
      <c r="L345" s="105"/>
      <c r="M345" s="105"/>
      <c r="N345" s="105"/>
    </row>
    <row r="346" spans="2:14">
      <c r="B346" s="104"/>
      <c r="C346" s="104"/>
      <c r="D346" s="104"/>
      <c r="E346" s="104"/>
      <c r="F346" s="104"/>
      <c r="G346" s="104"/>
      <c r="H346" s="105"/>
      <c r="I346" s="105"/>
      <c r="J346" s="105"/>
      <c r="K346" s="105"/>
      <c r="L346" s="105"/>
      <c r="M346" s="105"/>
      <c r="N346" s="105"/>
    </row>
    <row r="347" spans="2:14">
      <c r="B347" s="104"/>
      <c r="C347" s="104"/>
      <c r="D347" s="104"/>
      <c r="E347" s="104"/>
      <c r="F347" s="104"/>
      <c r="G347" s="104"/>
      <c r="H347" s="105"/>
      <c r="I347" s="105"/>
      <c r="J347" s="105"/>
      <c r="K347" s="105"/>
      <c r="L347" s="105"/>
      <c r="M347" s="105"/>
      <c r="N347" s="105"/>
    </row>
    <row r="348" spans="2:14">
      <c r="B348" s="104"/>
      <c r="C348" s="104"/>
      <c r="D348" s="104"/>
      <c r="E348" s="104"/>
      <c r="F348" s="104"/>
      <c r="G348" s="104"/>
      <c r="H348" s="105"/>
      <c r="I348" s="105"/>
      <c r="J348" s="105"/>
      <c r="K348" s="105"/>
      <c r="L348" s="105"/>
      <c r="M348" s="105"/>
      <c r="N348" s="105"/>
    </row>
    <row r="349" spans="2:14">
      <c r="B349" s="104"/>
      <c r="C349" s="104"/>
      <c r="D349" s="104"/>
      <c r="E349" s="104"/>
      <c r="F349" s="104"/>
      <c r="G349" s="104"/>
      <c r="H349" s="105"/>
      <c r="I349" s="105"/>
      <c r="J349" s="105"/>
      <c r="K349" s="105"/>
      <c r="L349" s="105"/>
      <c r="M349" s="105"/>
      <c r="N349" s="105"/>
    </row>
    <row r="350" spans="2:14">
      <c r="B350" s="104"/>
      <c r="C350" s="104"/>
      <c r="D350" s="104"/>
      <c r="E350" s="104"/>
      <c r="F350" s="104"/>
      <c r="G350" s="104"/>
      <c r="H350" s="105"/>
      <c r="I350" s="105"/>
      <c r="J350" s="105"/>
      <c r="K350" s="105"/>
      <c r="L350" s="105"/>
      <c r="M350" s="105"/>
      <c r="N350" s="105"/>
    </row>
    <row r="351" spans="2:14">
      <c r="B351" s="104"/>
      <c r="C351" s="104"/>
      <c r="D351" s="104"/>
      <c r="E351" s="104"/>
      <c r="F351" s="104"/>
      <c r="G351" s="104"/>
      <c r="H351" s="105"/>
      <c r="I351" s="105"/>
      <c r="J351" s="105"/>
      <c r="K351" s="105"/>
      <c r="L351" s="105"/>
      <c r="M351" s="105"/>
      <c r="N351" s="105"/>
    </row>
    <row r="352" spans="2:14">
      <c r="B352" s="104"/>
      <c r="C352" s="104"/>
      <c r="D352" s="104"/>
      <c r="E352" s="104"/>
      <c r="F352" s="104"/>
      <c r="G352" s="104"/>
      <c r="H352" s="105"/>
      <c r="I352" s="105"/>
      <c r="J352" s="105"/>
      <c r="K352" s="105"/>
      <c r="L352" s="105"/>
      <c r="M352" s="105"/>
      <c r="N352" s="105"/>
    </row>
    <row r="353" spans="2:14">
      <c r="B353" s="104"/>
      <c r="C353" s="104"/>
      <c r="D353" s="104"/>
      <c r="E353" s="104"/>
      <c r="F353" s="104"/>
      <c r="G353" s="104"/>
      <c r="H353" s="105"/>
      <c r="I353" s="105"/>
      <c r="J353" s="105"/>
      <c r="K353" s="105"/>
      <c r="L353" s="105"/>
      <c r="M353" s="105"/>
      <c r="N353" s="105"/>
    </row>
    <row r="354" spans="2:14">
      <c r="B354" s="104"/>
      <c r="C354" s="104"/>
      <c r="D354" s="104"/>
      <c r="E354" s="104"/>
      <c r="F354" s="104"/>
      <c r="G354" s="104"/>
      <c r="H354" s="105"/>
      <c r="I354" s="105"/>
      <c r="J354" s="105"/>
      <c r="K354" s="105"/>
      <c r="L354" s="105"/>
      <c r="M354" s="105"/>
      <c r="N354" s="105"/>
    </row>
    <row r="355" spans="2:14">
      <c r="B355" s="104"/>
      <c r="C355" s="104"/>
      <c r="D355" s="104"/>
      <c r="E355" s="104"/>
      <c r="F355" s="104"/>
      <c r="G355" s="104"/>
      <c r="H355" s="105"/>
      <c r="I355" s="105"/>
      <c r="J355" s="105"/>
      <c r="K355" s="105"/>
      <c r="L355" s="105"/>
      <c r="M355" s="105"/>
      <c r="N355" s="105"/>
    </row>
    <row r="356" spans="2:14">
      <c r="B356" s="104"/>
      <c r="C356" s="104"/>
      <c r="D356" s="104"/>
      <c r="E356" s="104"/>
      <c r="F356" s="104"/>
      <c r="G356" s="104"/>
      <c r="H356" s="105"/>
      <c r="I356" s="105"/>
      <c r="J356" s="105"/>
      <c r="K356" s="105"/>
      <c r="L356" s="105"/>
      <c r="M356" s="105"/>
      <c r="N356" s="105"/>
    </row>
    <row r="357" spans="2:14">
      <c r="B357" s="104"/>
      <c r="C357" s="104"/>
      <c r="D357" s="104"/>
      <c r="E357" s="104"/>
      <c r="F357" s="104"/>
      <c r="G357" s="104"/>
      <c r="H357" s="105"/>
      <c r="I357" s="105"/>
      <c r="J357" s="105"/>
      <c r="K357" s="105"/>
      <c r="L357" s="105"/>
      <c r="M357" s="105"/>
      <c r="N357" s="105"/>
    </row>
    <row r="358" spans="2:14">
      <c r="B358" s="104"/>
      <c r="C358" s="104"/>
      <c r="D358" s="104"/>
      <c r="E358" s="104"/>
      <c r="F358" s="104"/>
      <c r="G358" s="104"/>
      <c r="H358" s="105"/>
      <c r="I358" s="105"/>
      <c r="J358" s="105"/>
      <c r="K358" s="105"/>
      <c r="L358" s="105"/>
      <c r="M358" s="105"/>
      <c r="N358" s="105"/>
    </row>
    <row r="359" spans="2:14">
      <c r="B359" s="104"/>
      <c r="C359" s="104"/>
      <c r="D359" s="104"/>
      <c r="E359" s="104"/>
      <c r="F359" s="104"/>
      <c r="G359" s="104"/>
      <c r="H359" s="105"/>
      <c r="I359" s="105"/>
      <c r="J359" s="105"/>
      <c r="K359" s="105"/>
      <c r="L359" s="105"/>
      <c r="M359" s="105"/>
      <c r="N359" s="105"/>
    </row>
    <row r="360" spans="2:14">
      <c r="B360" s="104"/>
      <c r="C360" s="104"/>
      <c r="D360" s="104"/>
      <c r="E360" s="104"/>
      <c r="F360" s="104"/>
      <c r="G360" s="104"/>
      <c r="H360" s="105"/>
      <c r="I360" s="105"/>
      <c r="J360" s="105"/>
      <c r="K360" s="105"/>
      <c r="L360" s="105"/>
      <c r="M360" s="105"/>
      <c r="N360" s="105"/>
    </row>
    <row r="361" spans="2:14">
      <c r="B361" s="104"/>
      <c r="C361" s="104"/>
      <c r="D361" s="104"/>
      <c r="E361" s="104"/>
      <c r="F361" s="104"/>
      <c r="G361" s="104"/>
      <c r="H361" s="105"/>
      <c r="I361" s="105"/>
      <c r="J361" s="105"/>
      <c r="K361" s="105"/>
      <c r="L361" s="105"/>
      <c r="M361" s="105"/>
      <c r="N361" s="105"/>
    </row>
    <row r="362" spans="2:14">
      <c r="B362" s="104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</row>
    <row r="363" spans="2:14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</row>
    <row r="364" spans="2:14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</row>
    <row r="365" spans="2:14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</row>
    <row r="366" spans="2:14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</row>
    <row r="367" spans="2:14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</row>
    <row r="368" spans="2:14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</row>
    <row r="369" spans="2:14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</row>
    <row r="370" spans="2:14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</row>
    <row r="371" spans="2:14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</row>
    <row r="372" spans="2:14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</row>
    <row r="373" spans="2:14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</row>
    <row r="374" spans="2:14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</row>
    <row r="375" spans="2:14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</row>
    <row r="376" spans="2:14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</row>
    <row r="377" spans="2:14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</row>
    <row r="378" spans="2:14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</row>
    <row r="379" spans="2:14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</row>
    <row r="380" spans="2:14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</row>
    <row r="381" spans="2:14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</row>
    <row r="382" spans="2:14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</row>
    <row r="383" spans="2:14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</row>
    <row r="384" spans="2:14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</row>
    <row r="385" spans="2:14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</row>
    <row r="386" spans="2:14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</row>
    <row r="387" spans="2:14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</row>
    <row r="388" spans="2:14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</row>
    <row r="389" spans="2:14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</row>
    <row r="390" spans="2:14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</row>
    <row r="391" spans="2:14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</row>
    <row r="392" spans="2:14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</row>
    <row r="393" spans="2:14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</row>
    <row r="394" spans="2:14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</row>
    <row r="395" spans="2:14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</row>
    <row r="396" spans="2:14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</row>
    <row r="397" spans="2:14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</row>
    <row r="398" spans="2:14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</row>
    <row r="399" spans="2:14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</row>
    <row r="400" spans="2:14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</row>
    <row r="401" spans="2:14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</row>
    <row r="402" spans="2:14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</row>
    <row r="403" spans="2:14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</row>
    <row r="404" spans="2:14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</row>
    <row r="405" spans="2:14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</row>
    <row r="406" spans="2:14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</row>
    <row r="407" spans="2:14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</row>
    <row r="408" spans="2:14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</row>
    <row r="409" spans="2:14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</row>
    <row r="410" spans="2:14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</row>
    <row r="411" spans="2:14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</row>
    <row r="412" spans="2:14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</row>
    <row r="413" spans="2:14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</row>
    <row r="414" spans="2:14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</row>
    <row r="415" spans="2:14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</row>
    <row r="416" spans="2:14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</row>
    <row r="417" spans="2:14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</row>
    <row r="418" spans="2:14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</row>
    <row r="419" spans="2:14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</row>
    <row r="420" spans="2:14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</row>
    <row r="421" spans="2:14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</row>
    <row r="422" spans="2:14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</row>
    <row r="423" spans="2:14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</row>
    <row r="424" spans="2:14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</row>
    <row r="425" spans="2:14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</row>
    <row r="426" spans="2:14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</row>
    <row r="427" spans="2:14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</row>
    <row r="428" spans="2:14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</row>
    <row r="429" spans="2:14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</row>
    <row r="430" spans="2:14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</row>
    <row r="431" spans="2:14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</row>
    <row r="432" spans="2:14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</row>
    <row r="433" spans="2:14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</row>
    <row r="434" spans="2:14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</row>
    <row r="435" spans="2:14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</row>
    <row r="436" spans="2:14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</row>
    <row r="437" spans="2:14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</row>
    <row r="438" spans="2:14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</row>
    <row r="439" spans="2:14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</row>
    <row r="440" spans="2:14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</row>
    <row r="441" spans="2:14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</row>
    <row r="442" spans="2:14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</row>
    <row r="443" spans="2:14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</row>
    <row r="444" spans="2:14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</row>
    <row r="445" spans="2:14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</row>
    <row r="446" spans="2:14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</row>
    <row r="447" spans="2:14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</row>
    <row r="448" spans="2:14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</row>
    <row r="449" spans="2:14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</row>
    <row r="450" spans="2:14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</row>
    <row r="451" spans="2:14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</row>
    <row r="452" spans="2:14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</row>
    <row r="453" spans="2:14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</row>
    <row r="454" spans="2:14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</row>
    <row r="455" spans="2:14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</row>
    <row r="456" spans="2:14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</row>
    <row r="457" spans="2:14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</row>
    <row r="458" spans="2:14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</row>
    <row r="459" spans="2:14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</row>
    <row r="460" spans="2:14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</row>
    <row r="461" spans="2:14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</row>
    <row r="462" spans="2:14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</row>
    <row r="463" spans="2:14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</row>
    <row r="464" spans="2:14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</row>
    <row r="465" spans="2:14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</row>
    <row r="466" spans="2:14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</row>
    <row r="467" spans="2:14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</row>
    <row r="468" spans="2:14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</row>
    <row r="469" spans="2:14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</row>
    <row r="470" spans="2:14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</row>
    <row r="471" spans="2:14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</row>
    <row r="472" spans="2:14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</row>
    <row r="473" spans="2:14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</row>
    <row r="474" spans="2:14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</row>
    <row r="475" spans="2:14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</row>
    <row r="476" spans="2:14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</row>
    <row r="477" spans="2:14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</row>
    <row r="478" spans="2:14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</row>
    <row r="479" spans="2:14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</row>
    <row r="480" spans="2:14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</row>
    <row r="481" spans="2:14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</row>
    <row r="482" spans="2:14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</row>
    <row r="483" spans="2:14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</row>
    <row r="484" spans="2:14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</row>
    <row r="485" spans="2:14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</row>
    <row r="486" spans="2:14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</row>
    <row r="487" spans="2:14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</row>
    <row r="488" spans="2:14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</row>
    <row r="489" spans="2:14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</row>
    <row r="490" spans="2:14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</row>
    <row r="491" spans="2:14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</row>
    <row r="492" spans="2:14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</row>
    <row r="493" spans="2:14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</row>
    <row r="494" spans="2:14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</row>
    <row r="495" spans="2:14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</row>
    <row r="496" spans="2:14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</row>
    <row r="497" spans="2:14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</row>
    <row r="498" spans="2:14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</row>
    <row r="499" spans="2:14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</row>
    <row r="500" spans="2:14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</row>
    <row r="501" spans="2:14">
      <c r="B501" s="104"/>
      <c r="C501" s="104"/>
      <c r="D501" s="104"/>
      <c r="E501" s="104"/>
      <c r="F501" s="104"/>
      <c r="G501" s="104"/>
      <c r="H501" s="105"/>
      <c r="I501" s="105"/>
      <c r="J501" s="105"/>
      <c r="K501" s="105"/>
      <c r="L501" s="105"/>
      <c r="M501" s="105"/>
      <c r="N501" s="105"/>
    </row>
    <row r="502" spans="2:14">
      <c r="B502" s="104"/>
      <c r="C502" s="104"/>
      <c r="D502" s="104"/>
      <c r="E502" s="104"/>
      <c r="F502" s="104"/>
      <c r="G502" s="104"/>
      <c r="H502" s="105"/>
      <c r="I502" s="105"/>
      <c r="J502" s="105"/>
      <c r="K502" s="105"/>
      <c r="L502" s="105"/>
      <c r="M502" s="105"/>
      <c r="N502" s="105"/>
    </row>
    <row r="503" spans="2:14">
      <c r="B503" s="104"/>
      <c r="C503" s="104"/>
      <c r="D503" s="104"/>
      <c r="E503" s="104"/>
      <c r="F503" s="104"/>
      <c r="G503" s="104"/>
      <c r="H503" s="105"/>
      <c r="I503" s="105"/>
      <c r="J503" s="105"/>
      <c r="K503" s="105"/>
      <c r="L503" s="105"/>
      <c r="M503" s="105"/>
      <c r="N503" s="105"/>
    </row>
    <row r="504" spans="2:14">
      <c r="B504" s="104"/>
      <c r="C504" s="104"/>
      <c r="D504" s="104"/>
      <c r="E504" s="104"/>
      <c r="F504" s="104"/>
      <c r="G504" s="104"/>
      <c r="H504" s="105"/>
      <c r="I504" s="105"/>
      <c r="J504" s="105"/>
      <c r="K504" s="105"/>
      <c r="L504" s="105"/>
      <c r="M504" s="105"/>
      <c r="N504" s="105"/>
    </row>
    <row r="505" spans="2:14">
      <c r="B505" s="104"/>
      <c r="C505" s="104"/>
      <c r="D505" s="104"/>
      <c r="E505" s="104"/>
      <c r="F505" s="104"/>
      <c r="G505" s="104"/>
      <c r="H505" s="105"/>
      <c r="I505" s="105"/>
      <c r="J505" s="105"/>
      <c r="K505" s="105"/>
      <c r="L505" s="105"/>
      <c r="M505" s="105"/>
      <c r="N505" s="105"/>
    </row>
    <row r="506" spans="2:14">
      <c r="B506" s="104"/>
      <c r="C506" s="104"/>
      <c r="D506" s="104"/>
      <c r="E506" s="104"/>
      <c r="F506" s="104"/>
      <c r="G506" s="104"/>
      <c r="H506" s="105"/>
      <c r="I506" s="105"/>
      <c r="J506" s="105"/>
      <c r="K506" s="105"/>
      <c r="L506" s="105"/>
      <c r="M506" s="105"/>
      <c r="N506" s="105"/>
    </row>
    <row r="507" spans="2:14">
      <c r="B507" s="104"/>
      <c r="C507" s="104"/>
      <c r="D507" s="104"/>
      <c r="E507" s="104"/>
      <c r="F507" s="104"/>
      <c r="G507" s="104"/>
      <c r="H507" s="105"/>
      <c r="I507" s="105"/>
      <c r="J507" s="105"/>
      <c r="K507" s="105"/>
      <c r="L507" s="105"/>
      <c r="M507" s="105"/>
      <c r="N507" s="105"/>
    </row>
    <row r="508" spans="2:14">
      <c r="B508" s="104"/>
      <c r="C508" s="104"/>
      <c r="D508" s="104"/>
      <c r="E508" s="104"/>
      <c r="F508" s="104"/>
      <c r="G508" s="104"/>
      <c r="H508" s="105"/>
      <c r="I508" s="105"/>
      <c r="J508" s="105"/>
      <c r="K508" s="105"/>
      <c r="L508" s="105"/>
      <c r="M508" s="105"/>
      <c r="N508" s="105"/>
    </row>
    <row r="509" spans="2:14">
      <c r="B509" s="104"/>
      <c r="C509" s="104"/>
      <c r="D509" s="104"/>
      <c r="E509" s="104"/>
      <c r="F509" s="104"/>
      <c r="G509" s="104"/>
      <c r="H509" s="105"/>
      <c r="I509" s="105"/>
      <c r="J509" s="105"/>
      <c r="K509" s="105"/>
      <c r="L509" s="105"/>
      <c r="M509" s="105"/>
      <c r="N509" s="105"/>
    </row>
    <row r="510" spans="2:14">
      <c r="B510" s="104"/>
      <c r="C510" s="104"/>
      <c r="D510" s="104"/>
      <c r="E510" s="104"/>
      <c r="F510" s="104"/>
      <c r="G510" s="104"/>
      <c r="H510" s="105"/>
      <c r="I510" s="105"/>
      <c r="J510" s="105"/>
      <c r="K510" s="105"/>
      <c r="L510" s="105"/>
      <c r="M510" s="105"/>
      <c r="N510" s="105"/>
    </row>
    <row r="511" spans="2:14">
      <c r="B511" s="104"/>
      <c r="C511" s="104"/>
      <c r="D511" s="104"/>
      <c r="E511" s="104"/>
      <c r="F511" s="104"/>
      <c r="G511" s="104"/>
      <c r="H511" s="105"/>
      <c r="I511" s="105"/>
      <c r="J511" s="105"/>
      <c r="K511" s="105"/>
      <c r="L511" s="105"/>
      <c r="M511" s="105"/>
      <c r="N511" s="105"/>
    </row>
    <row r="512" spans="2:14">
      <c r="B512" s="104"/>
      <c r="C512" s="104"/>
      <c r="D512" s="104"/>
      <c r="E512" s="104"/>
      <c r="F512" s="104"/>
      <c r="G512" s="104"/>
      <c r="H512" s="105"/>
      <c r="I512" s="105"/>
      <c r="J512" s="105"/>
      <c r="K512" s="105"/>
      <c r="L512" s="105"/>
      <c r="M512" s="105"/>
      <c r="N512" s="105"/>
    </row>
    <row r="513" spans="2:14">
      <c r="B513" s="104"/>
      <c r="C513" s="104"/>
      <c r="D513" s="104"/>
      <c r="E513" s="104"/>
      <c r="F513" s="104"/>
      <c r="G513" s="104"/>
      <c r="H513" s="105"/>
      <c r="I513" s="105"/>
      <c r="J513" s="105"/>
      <c r="K513" s="105"/>
      <c r="L513" s="105"/>
      <c r="M513" s="105"/>
      <c r="N513" s="105"/>
    </row>
    <row r="514" spans="2:14">
      <c r="B514" s="104"/>
      <c r="C514" s="104"/>
      <c r="D514" s="104"/>
      <c r="E514" s="104"/>
      <c r="F514" s="104"/>
      <c r="G514" s="104"/>
      <c r="H514" s="105"/>
      <c r="I514" s="105"/>
      <c r="J514" s="105"/>
      <c r="K514" s="105"/>
      <c r="L514" s="105"/>
      <c r="M514" s="105"/>
      <c r="N514" s="105"/>
    </row>
    <row r="515" spans="2:14">
      <c r="B515" s="104"/>
      <c r="C515" s="104"/>
      <c r="D515" s="104"/>
      <c r="E515" s="104"/>
      <c r="F515" s="104"/>
      <c r="G515" s="104"/>
      <c r="H515" s="105"/>
      <c r="I515" s="105"/>
      <c r="J515" s="105"/>
      <c r="K515" s="105"/>
      <c r="L515" s="105"/>
      <c r="M515" s="105"/>
      <c r="N515" s="105"/>
    </row>
    <row r="516" spans="2:14">
      <c r="B516" s="104"/>
      <c r="C516" s="104"/>
      <c r="D516" s="104"/>
      <c r="E516" s="104"/>
      <c r="F516" s="104"/>
      <c r="G516" s="104"/>
      <c r="H516" s="105"/>
      <c r="I516" s="105"/>
      <c r="J516" s="105"/>
      <c r="K516" s="105"/>
      <c r="L516" s="105"/>
      <c r="M516" s="105"/>
      <c r="N516" s="105"/>
    </row>
    <row r="517" spans="2:14">
      <c r="B517" s="104"/>
      <c r="C517" s="104"/>
      <c r="D517" s="104"/>
      <c r="E517" s="104"/>
      <c r="F517" s="104"/>
      <c r="G517" s="104"/>
      <c r="H517" s="105"/>
      <c r="I517" s="105"/>
      <c r="J517" s="105"/>
      <c r="K517" s="105"/>
      <c r="L517" s="105"/>
      <c r="M517" s="105"/>
      <c r="N517" s="105"/>
    </row>
    <row r="518" spans="2:14">
      <c r="B518" s="104"/>
      <c r="C518" s="104"/>
      <c r="D518" s="104"/>
      <c r="E518" s="104"/>
      <c r="F518" s="104"/>
      <c r="G518" s="104"/>
      <c r="H518" s="105"/>
      <c r="I518" s="105"/>
      <c r="J518" s="105"/>
      <c r="K518" s="105"/>
      <c r="L518" s="105"/>
      <c r="M518" s="105"/>
      <c r="N518" s="105"/>
    </row>
    <row r="519" spans="2:14">
      <c r="B519" s="104"/>
      <c r="C519" s="104"/>
      <c r="D519" s="104"/>
      <c r="E519" s="104"/>
      <c r="F519" s="104"/>
      <c r="G519" s="104"/>
      <c r="H519" s="105"/>
      <c r="I519" s="105"/>
      <c r="J519" s="105"/>
      <c r="K519" s="105"/>
      <c r="L519" s="105"/>
      <c r="M519" s="105"/>
      <c r="N519" s="105"/>
    </row>
    <row r="520" spans="2:14">
      <c r="B520" s="104"/>
      <c r="C520" s="104"/>
      <c r="D520" s="104"/>
      <c r="E520" s="104"/>
      <c r="F520" s="104"/>
      <c r="G520" s="104"/>
      <c r="H520" s="105"/>
      <c r="I520" s="105"/>
      <c r="J520" s="105"/>
      <c r="K520" s="105"/>
      <c r="L520" s="105"/>
      <c r="M520" s="105"/>
      <c r="N520" s="105"/>
    </row>
    <row r="521" spans="2:14">
      <c r="B521" s="104"/>
      <c r="C521" s="104"/>
      <c r="D521" s="104"/>
      <c r="E521" s="104"/>
      <c r="F521" s="104"/>
      <c r="G521" s="104"/>
      <c r="H521" s="105"/>
      <c r="I521" s="105"/>
      <c r="J521" s="105"/>
      <c r="K521" s="105"/>
      <c r="L521" s="105"/>
      <c r="M521" s="105"/>
      <c r="N521" s="105"/>
    </row>
    <row r="522" spans="2:14">
      <c r="B522" s="104"/>
      <c r="C522" s="104"/>
      <c r="D522" s="104"/>
      <c r="E522" s="104"/>
      <c r="F522" s="104"/>
      <c r="G522" s="104"/>
      <c r="H522" s="105"/>
      <c r="I522" s="105"/>
      <c r="J522" s="105"/>
      <c r="K522" s="105"/>
      <c r="L522" s="105"/>
      <c r="M522" s="105"/>
      <c r="N522" s="105"/>
    </row>
    <row r="523" spans="2:14">
      <c r="B523" s="104"/>
      <c r="C523" s="104"/>
      <c r="D523" s="104"/>
      <c r="E523" s="104"/>
      <c r="F523" s="104"/>
      <c r="G523" s="104"/>
      <c r="H523" s="105"/>
      <c r="I523" s="105"/>
      <c r="J523" s="105"/>
      <c r="K523" s="105"/>
      <c r="L523" s="105"/>
      <c r="M523" s="105"/>
      <c r="N523" s="105"/>
    </row>
    <row r="524" spans="2:14">
      <c r="B524" s="104"/>
      <c r="C524" s="104"/>
      <c r="D524" s="104"/>
      <c r="E524" s="104"/>
      <c r="F524" s="104"/>
      <c r="G524" s="104"/>
      <c r="H524" s="105"/>
      <c r="I524" s="105"/>
      <c r="J524" s="105"/>
      <c r="K524" s="105"/>
      <c r="L524" s="105"/>
      <c r="M524" s="105"/>
      <c r="N524" s="105"/>
    </row>
    <row r="525" spans="2:14">
      <c r="B525" s="104"/>
      <c r="C525" s="104"/>
      <c r="D525" s="104"/>
      <c r="E525" s="104"/>
      <c r="F525" s="104"/>
      <c r="G525" s="104"/>
      <c r="H525" s="105"/>
      <c r="I525" s="105"/>
      <c r="J525" s="105"/>
      <c r="K525" s="105"/>
      <c r="L525" s="105"/>
      <c r="M525" s="105"/>
      <c r="N525" s="105"/>
    </row>
    <row r="526" spans="2:14">
      <c r="B526" s="104"/>
      <c r="C526" s="104"/>
      <c r="D526" s="104"/>
      <c r="E526" s="104"/>
      <c r="F526" s="104"/>
      <c r="G526" s="104"/>
      <c r="H526" s="105"/>
      <c r="I526" s="105"/>
      <c r="J526" s="105"/>
      <c r="K526" s="105"/>
      <c r="L526" s="105"/>
      <c r="M526" s="105"/>
      <c r="N526" s="105"/>
    </row>
    <row r="527" spans="2:14">
      <c r="B527" s="104"/>
      <c r="C527" s="104"/>
      <c r="D527" s="104"/>
      <c r="E527" s="104"/>
      <c r="F527" s="104"/>
      <c r="G527" s="104"/>
      <c r="H527" s="105"/>
      <c r="I527" s="105"/>
      <c r="J527" s="105"/>
      <c r="K527" s="105"/>
      <c r="L527" s="105"/>
      <c r="M527" s="105"/>
      <c r="N527" s="105"/>
    </row>
    <row r="528" spans="2:14">
      <c r="B528" s="104"/>
      <c r="C528" s="104"/>
      <c r="D528" s="104"/>
      <c r="E528" s="104"/>
      <c r="F528" s="104"/>
      <c r="G528" s="104"/>
      <c r="H528" s="105"/>
      <c r="I528" s="105"/>
      <c r="J528" s="105"/>
      <c r="K528" s="105"/>
      <c r="L528" s="105"/>
      <c r="M528" s="105"/>
      <c r="N528" s="105"/>
    </row>
    <row r="529" spans="2:14">
      <c r="B529" s="104"/>
      <c r="C529" s="104"/>
      <c r="D529" s="104"/>
      <c r="E529" s="104"/>
      <c r="F529" s="104"/>
      <c r="G529" s="104"/>
      <c r="H529" s="105"/>
      <c r="I529" s="105"/>
      <c r="J529" s="105"/>
      <c r="K529" s="105"/>
      <c r="L529" s="105"/>
      <c r="M529" s="105"/>
      <c r="N529" s="105"/>
    </row>
    <row r="530" spans="2:14">
      <c r="B530" s="104"/>
      <c r="C530" s="104"/>
      <c r="D530" s="104"/>
      <c r="E530" s="104"/>
      <c r="F530" s="104"/>
      <c r="G530" s="104"/>
      <c r="H530" s="105"/>
      <c r="I530" s="105"/>
      <c r="J530" s="105"/>
      <c r="K530" s="105"/>
      <c r="L530" s="105"/>
      <c r="M530" s="105"/>
      <c r="N530" s="105"/>
    </row>
    <row r="531" spans="2:14">
      <c r="B531" s="104"/>
      <c r="C531" s="104"/>
      <c r="D531" s="104"/>
      <c r="E531" s="104"/>
      <c r="F531" s="104"/>
      <c r="G531" s="104"/>
      <c r="H531" s="105"/>
      <c r="I531" s="105"/>
      <c r="J531" s="105"/>
      <c r="K531" s="105"/>
      <c r="L531" s="105"/>
      <c r="M531" s="105"/>
      <c r="N531" s="105"/>
    </row>
    <row r="532" spans="2:14">
      <c r="B532" s="104"/>
      <c r="C532" s="104"/>
      <c r="D532" s="104"/>
      <c r="E532" s="104"/>
      <c r="F532" s="104"/>
      <c r="G532" s="104"/>
      <c r="H532" s="105"/>
      <c r="I532" s="105"/>
      <c r="J532" s="105"/>
      <c r="K532" s="105"/>
      <c r="L532" s="105"/>
      <c r="M532" s="105"/>
      <c r="N532" s="105"/>
    </row>
    <row r="533" spans="2:14">
      <c r="B533" s="104"/>
      <c r="C533" s="104"/>
      <c r="D533" s="104"/>
      <c r="E533" s="104"/>
      <c r="F533" s="104"/>
      <c r="G533" s="104"/>
      <c r="H533" s="105"/>
      <c r="I533" s="105"/>
      <c r="J533" s="105"/>
      <c r="K533" s="105"/>
      <c r="L533" s="105"/>
      <c r="M533" s="105"/>
      <c r="N533" s="105"/>
    </row>
    <row r="534" spans="2:14">
      <c r="B534" s="104"/>
      <c r="C534" s="104"/>
      <c r="D534" s="104"/>
      <c r="E534" s="104"/>
      <c r="F534" s="104"/>
      <c r="G534" s="104"/>
      <c r="H534" s="105"/>
      <c r="I534" s="105"/>
      <c r="J534" s="105"/>
      <c r="K534" s="105"/>
      <c r="L534" s="105"/>
      <c r="M534" s="105"/>
      <c r="N534" s="105"/>
    </row>
    <row r="535" spans="2:14">
      <c r="B535" s="104"/>
      <c r="C535" s="104"/>
      <c r="D535" s="104"/>
      <c r="E535" s="104"/>
      <c r="F535" s="104"/>
      <c r="G535" s="104"/>
      <c r="H535" s="105"/>
      <c r="I535" s="105"/>
      <c r="J535" s="105"/>
      <c r="K535" s="105"/>
      <c r="L535" s="105"/>
      <c r="M535" s="105"/>
      <c r="N535" s="105"/>
    </row>
    <row r="536" spans="2:14">
      <c r="B536" s="104"/>
      <c r="C536" s="104"/>
      <c r="D536" s="104"/>
      <c r="E536" s="104"/>
      <c r="F536" s="104"/>
      <c r="G536" s="104"/>
      <c r="H536" s="105"/>
      <c r="I536" s="105"/>
      <c r="J536" s="105"/>
      <c r="K536" s="105"/>
      <c r="L536" s="105"/>
      <c r="M536" s="105"/>
      <c r="N536" s="105"/>
    </row>
    <row r="537" spans="2:14">
      <c r="B537" s="104"/>
      <c r="C537" s="104"/>
      <c r="D537" s="104"/>
      <c r="E537" s="104"/>
      <c r="F537" s="104"/>
      <c r="G537" s="104"/>
      <c r="H537" s="105"/>
      <c r="I537" s="105"/>
      <c r="J537" s="105"/>
      <c r="K537" s="105"/>
      <c r="L537" s="105"/>
      <c r="M537" s="105"/>
      <c r="N537" s="105"/>
    </row>
    <row r="538" spans="2:14">
      <c r="B538" s="104"/>
      <c r="C538" s="104"/>
      <c r="D538" s="104"/>
      <c r="E538" s="104"/>
      <c r="F538" s="104"/>
      <c r="G538" s="104"/>
      <c r="H538" s="105"/>
      <c r="I538" s="105"/>
      <c r="J538" s="105"/>
      <c r="K538" s="105"/>
      <c r="L538" s="105"/>
      <c r="M538" s="105"/>
      <c r="N538" s="105"/>
    </row>
    <row r="539" spans="2:14">
      <c r="B539" s="104"/>
      <c r="C539" s="104"/>
      <c r="D539" s="104"/>
      <c r="E539" s="104"/>
      <c r="F539" s="104"/>
      <c r="G539" s="104"/>
      <c r="H539" s="105"/>
      <c r="I539" s="105"/>
      <c r="J539" s="105"/>
      <c r="K539" s="105"/>
      <c r="L539" s="105"/>
      <c r="M539" s="105"/>
      <c r="N539" s="105"/>
    </row>
    <row r="540" spans="2:14">
      <c r="B540" s="104"/>
      <c r="C540" s="104"/>
      <c r="D540" s="104"/>
      <c r="E540" s="104"/>
      <c r="F540" s="104"/>
      <c r="G540" s="104"/>
      <c r="H540" s="105"/>
      <c r="I540" s="105"/>
      <c r="J540" s="105"/>
      <c r="K540" s="105"/>
      <c r="L540" s="105"/>
      <c r="M540" s="105"/>
      <c r="N540" s="105"/>
    </row>
    <row r="541" spans="2:14">
      <c r="B541" s="104"/>
      <c r="C541" s="104"/>
      <c r="D541" s="104"/>
      <c r="E541" s="104"/>
      <c r="F541" s="104"/>
      <c r="G541" s="104"/>
      <c r="H541" s="105"/>
      <c r="I541" s="105"/>
      <c r="J541" s="105"/>
      <c r="K541" s="105"/>
      <c r="L541" s="105"/>
      <c r="M541" s="105"/>
      <c r="N541" s="105"/>
    </row>
    <row r="542" spans="2:14">
      <c r="B542" s="104"/>
      <c r="C542" s="104"/>
      <c r="D542" s="104"/>
      <c r="E542" s="104"/>
      <c r="F542" s="104"/>
      <c r="G542" s="104"/>
      <c r="H542" s="105"/>
      <c r="I542" s="105"/>
      <c r="J542" s="105"/>
      <c r="K542" s="105"/>
      <c r="L542" s="105"/>
      <c r="M542" s="105"/>
      <c r="N542" s="105"/>
    </row>
    <row r="543" spans="2:14">
      <c r="B543" s="104"/>
      <c r="C543" s="104"/>
      <c r="D543" s="104"/>
      <c r="E543" s="104"/>
      <c r="F543" s="104"/>
      <c r="G543" s="104"/>
      <c r="H543" s="105"/>
      <c r="I543" s="105"/>
      <c r="J543" s="105"/>
      <c r="K543" s="105"/>
      <c r="L543" s="105"/>
      <c r="M543" s="105"/>
      <c r="N543" s="105"/>
    </row>
    <row r="544" spans="2:14">
      <c r="B544" s="104"/>
      <c r="C544" s="104"/>
      <c r="D544" s="104"/>
      <c r="E544" s="104"/>
      <c r="F544" s="104"/>
      <c r="G544" s="104"/>
      <c r="H544" s="105"/>
      <c r="I544" s="105"/>
      <c r="J544" s="105"/>
      <c r="K544" s="105"/>
      <c r="L544" s="105"/>
      <c r="M544" s="105"/>
      <c r="N544" s="105"/>
    </row>
    <row r="545" spans="2:14">
      <c r="B545" s="104"/>
      <c r="C545" s="104"/>
      <c r="D545" s="104"/>
      <c r="E545" s="104"/>
      <c r="F545" s="104"/>
      <c r="G545" s="104"/>
      <c r="H545" s="105"/>
      <c r="I545" s="105"/>
      <c r="J545" s="105"/>
      <c r="K545" s="105"/>
      <c r="L545" s="105"/>
      <c r="M545" s="105"/>
      <c r="N545" s="105"/>
    </row>
    <row r="546" spans="2:14">
      <c r="B546" s="104"/>
      <c r="C546" s="104"/>
      <c r="D546" s="104"/>
      <c r="E546" s="104"/>
      <c r="F546" s="104"/>
      <c r="G546" s="104"/>
      <c r="H546" s="105"/>
      <c r="I546" s="105"/>
      <c r="J546" s="105"/>
      <c r="K546" s="105"/>
      <c r="L546" s="105"/>
      <c r="M546" s="105"/>
      <c r="N546" s="105"/>
    </row>
    <row r="547" spans="2:14">
      <c r="B547" s="104"/>
      <c r="C547" s="104"/>
      <c r="D547" s="104"/>
      <c r="E547" s="104"/>
      <c r="F547" s="104"/>
      <c r="G547" s="104"/>
      <c r="H547" s="105"/>
      <c r="I547" s="105"/>
      <c r="J547" s="105"/>
      <c r="K547" s="105"/>
      <c r="L547" s="105"/>
      <c r="M547" s="105"/>
      <c r="N547" s="105"/>
    </row>
    <row r="548" spans="2:14">
      <c r="B548" s="104"/>
      <c r="C548" s="104"/>
      <c r="D548" s="104"/>
      <c r="E548" s="104"/>
      <c r="F548" s="104"/>
      <c r="G548" s="104"/>
      <c r="H548" s="105"/>
      <c r="I548" s="105"/>
      <c r="J548" s="105"/>
      <c r="K548" s="105"/>
      <c r="L548" s="105"/>
      <c r="M548" s="105"/>
      <c r="N548" s="105"/>
    </row>
    <row r="549" spans="2:14">
      <c r="B549" s="104"/>
      <c r="C549" s="104"/>
      <c r="D549" s="104"/>
      <c r="E549" s="104"/>
      <c r="F549" s="104"/>
      <c r="G549" s="104"/>
      <c r="H549" s="105"/>
      <c r="I549" s="105"/>
      <c r="J549" s="105"/>
      <c r="K549" s="105"/>
      <c r="L549" s="105"/>
      <c r="M549" s="105"/>
      <c r="N549" s="105"/>
    </row>
    <row r="550" spans="2:14">
      <c r="B550" s="104"/>
      <c r="C550" s="104"/>
      <c r="D550" s="104"/>
      <c r="E550" s="104"/>
      <c r="F550" s="104"/>
      <c r="G550" s="104"/>
      <c r="H550" s="105"/>
      <c r="I550" s="105"/>
      <c r="J550" s="105"/>
      <c r="K550" s="105"/>
      <c r="L550" s="105"/>
      <c r="M550" s="105"/>
      <c r="N550" s="105"/>
    </row>
    <row r="551" spans="2:14">
      <c r="B551" s="104"/>
      <c r="C551" s="104"/>
      <c r="D551" s="104"/>
      <c r="E551" s="104"/>
      <c r="F551" s="104"/>
      <c r="G551" s="104"/>
      <c r="H551" s="105"/>
      <c r="I551" s="105"/>
      <c r="J551" s="105"/>
      <c r="K551" s="105"/>
      <c r="L551" s="105"/>
      <c r="M551" s="105"/>
      <c r="N551" s="105"/>
    </row>
    <row r="552" spans="2:14">
      <c r="B552" s="104"/>
      <c r="C552" s="104"/>
      <c r="D552" s="104"/>
      <c r="E552" s="104"/>
      <c r="F552" s="104"/>
      <c r="G552" s="104"/>
      <c r="H552" s="105"/>
      <c r="I552" s="105"/>
      <c r="J552" s="105"/>
      <c r="K552" s="105"/>
      <c r="L552" s="105"/>
      <c r="M552" s="105"/>
      <c r="N552" s="105"/>
    </row>
    <row r="553" spans="2:14">
      <c r="B553" s="104"/>
      <c r="C553" s="104"/>
      <c r="D553" s="104"/>
      <c r="E553" s="104"/>
      <c r="F553" s="104"/>
      <c r="G553" s="104"/>
      <c r="H553" s="105"/>
      <c r="I553" s="105"/>
      <c r="J553" s="105"/>
      <c r="K553" s="105"/>
      <c r="L553" s="105"/>
      <c r="M553" s="105"/>
      <c r="N553" s="105"/>
    </row>
    <row r="554" spans="2:14">
      <c r="B554" s="104"/>
      <c r="C554" s="104"/>
      <c r="D554" s="104"/>
      <c r="E554" s="104"/>
      <c r="F554" s="104"/>
      <c r="G554" s="104"/>
      <c r="H554" s="105"/>
      <c r="I554" s="105"/>
      <c r="J554" s="105"/>
      <c r="K554" s="105"/>
      <c r="L554" s="105"/>
      <c r="M554" s="105"/>
      <c r="N554" s="105"/>
    </row>
    <row r="555" spans="2:14">
      <c r="B555" s="104"/>
      <c r="C555" s="104"/>
      <c r="D555" s="104"/>
      <c r="E555" s="104"/>
      <c r="F555" s="104"/>
      <c r="G555" s="104"/>
      <c r="H555" s="105"/>
      <c r="I555" s="105"/>
      <c r="J555" s="105"/>
      <c r="K555" s="105"/>
      <c r="L555" s="105"/>
      <c r="M555" s="105"/>
      <c r="N555" s="105"/>
    </row>
    <row r="556" spans="2:14">
      <c r="B556" s="104"/>
      <c r="C556" s="104"/>
      <c r="D556" s="104"/>
      <c r="E556" s="104"/>
      <c r="F556" s="104"/>
      <c r="G556" s="104"/>
      <c r="H556" s="105"/>
      <c r="I556" s="105"/>
      <c r="J556" s="105"/>
      <c r="K556" s="105"/>
      <c r="L556" s="105"/>
      <c r="M556" s="105"/>
      <c r="N556" s="105"/>
    </row>
    <row r="557" spans="2:14">
      <c r="B557" s="104"/>
      <c r="C557" s="104"/>
      <c r="D557" s="104"/>
      <c r="E557" s="104"/>
      <c r="F557" s="104"/>
      <c r="G557" s="104"/>
      <c r="H557" s="105"/>
      <c r="I557" s="105"/>
      <c r="J557" s="105"/>
      <c r="K557" s="105"/>
      <c r="L557" s="105"/>
      <c r="M557" s="105"/>
      <c r="N557" s="105"/>
    </row>
    <row r="558" spans="2:14">
      <c r="B558" s="104"/>
      <c r="C558" s="104"/>
      <c r="D558" s="104"/>
      <c r="E558" s="104"/>
      <c r="F558" s="104"/>
      <c r="G558" s="104"/>
      <c r="H558" s="105"/>
      <c r="I558" s="105"/>
      <c r="J558" s="105"/>
      <c r="K558" s="105"/>
      <c r="L558" s="105"/>
      <c r="M558" s="105"/>
      <c r="N558" s="105"/>
    </row>
    <row r="559" spans="2:14">
      <c r="B559" s="104"/>
      <c r="C559" s="104"/>
      <c r="D559" s="104"/>
      <c r="E559" s="104"/>
      <c r="F559" s="104"/>
      <c r="G559" s="104"/>
      <c r="H559" s="105"/>
      <c r="I559" s="105"/>
      <c r="J559" s="105"/>
      <c r="K559" s="105"/>
      <c r="L559" s="105"/>
      <c r="M559" s="105"/>
      <c r="N559" s="105"/>
    </row>
    <row r="560" spans="2:14">
      <c r="B560" s="104"/>
      <c r="C560" s="104"/>
      <c r="D560" s="104"/>
      <c r="E560" s="104"/>
      <c r="F560" s="104"/>
      <c r="G560" s="104"/>
      <c r="H560" s="105"/>
      <c r="I560" s="105"/>
      <c r="J560" s="105"/>
      <c r="K560" s="105"/>
      <c r="L560" s="105"/>
      <c r="M560" s="105"/>
      <c r="N560" s="105"/>
    </row>
    <row r="561" spans="2:14">
      <c r="B561" s="104"/>
      <c r="C561" s="104"/>
      <c r="D561" s="104"/>
      <c r="E561" s="104"/>
      <c r="F561" s="104"/>
      <c r="G561" s="104"/>
      <c r="H561" s="105"/>
      <c r="I561" s="105"/>
      <c r="J561" s="105"/>
      <c r="K561" s="105"/>
      <c r="L561" s="105"/>
      <c r="M561" s="105"/>
      <c r="N561" s="105"/>
    </row>
    <row r="562" spans="2:14">
      <c r="B562" s="104"/>
      <c r="C562" s="104"/>
      <c r="D562" s="104"/>
      <c r="E562" s="104"/>
      <c r="F562" s="104"/>
      <c r="G562" s="104"/>
      <c r="H562" s="105"/>
      <c r="I562" s="105"/>
      <c r="J562" s="105"/>
      <c r="K562" s="105"/>
      <c r="L562" s="105"/>
      <c r="M562" s="105"/>
      <c r="N562" s="105"/>
    </row>
    <row r="563" spans="2:14">
      <c r="B563" s="104"/>
      <c r="C563" s="104"/>
      <c r="D563" s="104"/>
      <c r="E563" s="104"/>
      <c r="F563" s="104"/>
      <c r="G563" s="104"/>
      <c r="H563" s="105"/>
      <c r="I563" s="105"/>
      <c r="J563" s="105"/>
      <c r="K563" s="105"/>
      <c r="L563" s="105"/>
      <c r="M563" s="105"/>
      <c r="N563" s="105"/>
    </row>
    <row r="564" spans="2:14">
      <c r="B564" s="104"/>
      <c r="C564" s="104"/>
      <c r="D564" s="104"/>
      <c r="E564" s="104"/>
      <c r="F564" s="104"/>
      <c r="G564" s="104"/>
      <c r="H564" s="105"/>
      <c r="I564" s="105"/>
      <c r="J564" s="105"/>
      <c r="K564" s="105"/>
      <c r="L564" s="105"/>
      <c r="M564" s="105"/>
      <c r="N564" s="105"/>
    </row>
    <row r="565" spans="2:14">
      <c r="B565" s="104"/>
      <c r="C565" s="104"/>
      <c r="D565" s="104"/>
      <c r="E565" s="104"/>
      <c r="F565" s="104"/>
      <c r="G565" s="104"/>
      <c r="H565" s="105"/>
      <c r="I565" s="105"/>
      <c r="J565" s="105"/>
      <c r="K565" s="105"/>
      <c r="L565" s="105"/>
      <c r="M565" s="105"/>
      <c r="N565" s="105"/>
    </row>
    <row r="566" spans="2:14">
      <c r="B566" s="104"/>
      <c r="C566" s="104"/>
      <c r="D566" s="104"/>
      <c r="E566" s="104"/>
      <c r="F566" s="104"/>
      <c r="G566" s="104"/>
      <c r="H566" s="105"/>
      <c r="I566" s="105"/>
      <c r="J566" s="105"/>
      <c r="K566" s="105"/>
      <c r="L566" s="105"/>
      <c r="M566" s="105"/>
      <c r="N566" s="105"/>
    </row>
    <row r="567" spans="2:14">
      <c r="B567" s="104"/>
      <c r="C567" s="104"/>
      <c r="D567" s="104"/>
      <c r="E567" s="104"/>
      <c r="F567" s="104"/>
      <c r="G567" s="104"/>
      <c r="H567" s="105"/>
      <c r="I567" s="105"/>
      <c r="J567" s="105"/>
      <c r="K567" s="105"/>
      <c r="L567" s="105"/>
      <c r="M567" s="105"/>
      <c r="N567" s="105"/>
    </row>
    <row r="568" spans="2:14">
      <c r="B568" s="104"/>
      <c r="C568" s="104"/>
      <c r="D568" s="104"/>
      <c r="E568" s="104"/>
      <c r="F568" s="104"/>
      <c r="G568" s="104"/>
      <c r="H568" s="105"/>
      <c r="I568" s="105"/>
      <c r="J568" s="105"/>
      <c r="K568" s="105"/>
      <c r="L568" s="105"/>
      <c r="M568" s="105"/>
      <c r="N568" s="105"/>
    </row>
    <row r="569" spans="2:14">
      <c r="B569" s="104"/>
      <c r="C569" s="104"/>
      <c r="D569" s="104"/>
      <c r="E569" s="104"/>
      <c r="F569" s="104"/>
      <c r="G569" s="104"/>
      <c r="H569" s="105"/>
      <c r="I569" s="105"/>
      <c r="J569" s="105"/>
      <c r="K569" s="105"/>
      <c r="L569" s="105"/>
      <c r="M569" s="105"/>
      <c r="N569" s="105"/>
    </row>
    <row r="570" spans="2:14">
      <c r="B570" s="104"/>
      <c r="C570" s="104"/>
      <c r="D570" s="104"/>
      <c r="E570" s="104"/>
      <c r="F570" s="104"/>
      <c r="G570" s="104"/>
      <c r="H570" s="105"/>
      <c r="I570" s="105"/>
      <c r="J570" s="105"/>
      <c r="K570" s="105"/>
      <c r="L570" s="105"/>
      <c r="M570" s="105"/>
      <c r="N570" s="105"/>
    </row>
    <row r="571" spans="2:14">
      <c r="B571" s="104"/>
      <c r="C571" s="104"/>
      <c r="D571" s="104"/>
      <c r="E571" s="104"/>
      <c r="F571" s="104"/>
      <c r="G571" s="104"/>
      <c r="H571" s="105"/>
      <c r="I571" s="105"/>
      <c r="J571" s="105"/>
      <c r="K571" s="105"/>
      <c r="L571" s="105"/>
      <c r="M571" s="105"/>
      <c r="N571" s="105"/>
    </row>
    <row r="572" spans="2:14">
      <c r="B572" s="104"/>
      <c r="C572" s="104"/>
      <c r="D572" s="104"/>
      <c r="E572" s="104"/>
      <c r="F572" s="104"/>
      <c r="G572" s="104"/>
      <c r="H572" s="105"/>
      <c r="I572" s="105"/>
      <c r="J572" s="105"/>
      <c r="K572" s="105"/>
      <c r="L572" s="105"/>
      <c r="M572" s="105"/>
      <c r="N572" s="105"/>
    </row>
    <row r="573" spans="2:14">
      <c r="B573" s="104"/>
      <c r="C573" s="104"/>
      <c r="D573" s="104"/>
      <c r="E573" s="104"/>
      <c r="F573" s="104"/>
      <c r="G573" s="104"/>
      <c r="H573" s="105"/>
      <c r="I573" s="105"/>
      <c r="J573" s="105"/>
      <c r="K573" s="105"/>
      <c r="L573" s="105"/>
      <c r="M573" s="105"/>
      <c r="N573" s="10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4 B76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39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11.2851562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125</v>
      </c>
      <c r="C1" s="67" t="s" vm="1">
        <v>200</v>
      </c>
    </row>
    <row r="2" spans="2:15">
      <c r="B2" s="46" t="s">
        <v>124</v>
      </c>
      <c r="C2" s="67" t="s">
        <v>201</v>
      </c>
    </row>
    <row r="3" spans="2:15">
      <c r="B3" s="46" t="s">
        <v>126</v>
      </c>
      <c r="C3" s="67" t="s">
        <v>202</v>
      </c>
    </row>
    <row r="4" spans="2:15">
      <c r="B4" s="46" t="s">
        <v>127</v>
      </c>
      <c r="C4" s="67">
        <v>12147</v>
      </c>
    </row>
    <row r="6" spans="2:15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ht="26.25" customHeight="1">
      <c r="B7" s="125" t="s">
        <v>73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178</v>
      </c>
      <c r="K8" s="29" t="s">
        <v>177</v>
      </c>
      <c r="L8" s="29" t="s">
        <v>46</v>
      </c>
      <c r="M8" s="29" t="s">
        <v>45</v>
      </c>
      <c r="N8" s="29" t="s">
        <v>128</v>
      </c>
      <c r="O8" s="19" t="s">
        <v>130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185</v>
      </c>
      <c r="K9" s="31"/>
      <c r="L9" s="31" t="s">
        <v>181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0" t="s">
        <v>27</v>
      </c>
      <c r="C11" s="72"/>
      <c r="D11" s="72"/>
      <c r="E11" s="72"/>
      <c r="F11" s="72"/>
      <c r="G11" s="72"/>
      <c r="H11" s="72"/>
      <c r="I11" s="72"/>
      <c r="J11" s="80"/>
      <c r="K11" s="82"/>
      <c r="L11" s="80">
        <v>252.44550989500001</v>
      </c>
      <c r="M11" s="72"/>
      <c r="N11" s="83">
        <f>IFERROR(L11/$L$11,0)</f>
        <v>1</v>
      </c>
      <c r="O11" s="83">
        <f>L11/'סכום נכסי הקרן'!$C$42</f>
        <v>7.4702008089851512E-3</v>
      </c>
    </row>
    <row r="12" spans="2:15" s="4" customFormat="1" ht="18" customHeight="1">
      <c r="B12" s="85" t="s">
        <v>172</v>
      </c>
      <c r="C12" s="72"/>
      <c r="D12" s="72"/>
      <c r="E12" s="72"/>
      <c r="F12" s="72"/>
      <c r="G12" s="72"/>
      <c r="H12" s="72"/>
      <c r="I12" s="72"/>
      <c r="J12" s="80"/>
      <c r="K12" s="82"/>
      <c r="L12" s="80">
        <v>252.44550989500001</v>
      </c>
      <c r="M12" s="72"/>
      <c r="N12" s="83">
        <f t="shared" ref="N12:N15" si="0">IFERROR(L12/$L$11,0)</f>
        <v>1</v>
      </c>
      <c r="O12" s="83">
        <f>L12/'סכום נכסי הקרן'!$C$42</f>
        <v>7.4702008089851512E-3</v>
      </c>
    </row>
    <row r="13" spans="2:15">
      <c r="B13" s="71" t="s">
        <v>26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252.44550989500001</v>
      </c>
      <c r="M13" s="72"/>
      <c r="N13" s="83">
        <f t="shared" si="0"/>
        <v>1</v>
      </c>
      <c r="O13" s="83">
        <f>L13/'סכום נכסי הקרן'!$C$42</f>
        <v>7.4702008089851512E-3</v>
      </c>
    </row>
    <row r="14" spans="2:15">
      <c r="B14" s="73" t="s">
        <v>1004</v>
      </c>
      <c r="C14" s="69" t="s">
        <v>1005</v>
      </c>
      <c r="D14" s="74" t="s">
        <v>104</v>
      </c>
      <c r="E14" s="69"/>
      <c r="F14" s="74" t="s">
        <v>891</v>
      </c>
      <c r="G14" s="69" t="s">
        <v>208</v>
      </c>
      <c r="H14" s="69"/>
      <c r="I14" s="74" t="s">
        <v>111</v>
      </c>
      <c r="J14" s="76">
        <v>1768.3032310000001</v>
      </c>
      <c r="K14" s="78">
        <v>1469.4</v>
      </c>
      <c r="L14" s="76">
        <v>93.93016334699999</v>
      </c>
      <c r="M14" s="79">
        <v>2.8285225810380315E-6</v>
      </c>
      <c r="N14" s="79">
        <f t="shared" si="0"/>
        <v>0.37208094287780552</v>
      </c>
      <c r="O14" s="79">
        <f>L14/'סכום נכסי הקרן'!$C$42</f>
        <v>2.7795193604937406E-3</v>
      </c>
    </row>
    <row r="15" spans="2:15">
      <c r="B15" s="73" t="s">
        <v>1006</v>
      </c>
      <c r="C15" s="69" t="s">
        <v>1007</v>
      </c>
      <c r="D15" s="74" t="s">
        <v>104</v>
      </c>
      <c r="E15" s="69"/>
      <c r="F15" s="74" t="s">
        <v>891</v>
      </c>
      <c r="G15" s="69" t="s">
        <v>208</v>
      </c>
      <c r="H15" s="69"/>
      <c r="I15" s="74" t="s">
        <v>111</v>
      </c>
      <c r="J15" s="76">
        <v>361.18257999999992</v>
      </c>
      <c r="K15" s="93">
        <v>12140.49</v>
      </c>
      <c r="L15" s="76">
        <v>158.515346548</v>
      </c>
      <c r="M15" s="79">
        <v>3.5632715916140335E-6</v>
      </c>
      <c r="N15" s="79">
        <f t="shared" si="0"/>
        <v>0.62791905712219431</v>
      </c>
      <c r="O15" s="79">
        <f>L15/'סכום נכסי הקרן'!$C$42</f>
        <v>4.6906814484914093E-3</v>
      </c>
    </row>
    <row r="16" spans="2:15">
      <c r="B16" s="75"/>
      <c r="C16" s="69"/>
      <c r="D16" s="69"/>
      <c r="E16" s="69"/>
      <c r="F16" s="69"/>
      <c r="G16" s="69"/>
      <c r="H16" s="69"/>
      <c r="I16" s="69"/>
      <c r="J16" s="76"/>
      <c r="K16" s="78"/>
      <c r="L16" s="69"/>
      <c r="M16" s="69"/>
      <c r="N16" s="79"/>
      <c r="O16" s="69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112" t="s">
        <v>193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12" t="s">
        <v>92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12" t="s">
        <v>176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12" t="s">
        <v>184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13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13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1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2:15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2:15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2:15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2:15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2:15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2:15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2:15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2:15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2:15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2:15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2:15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2:15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2:15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2:15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2:15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2:15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2:15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2:15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2:15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2:15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2:15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2:15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2:15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2:15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8 B2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2.42578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.28515625" style="1" bestFit="1" customWidth="1"/>
    <col min="8" max="8" width="10.140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200</v>
      </c>
    </row>
    <row r="2" spans="2:12">
      <c r="B2" s="46" t="s">
        <v>124</v>
      </c>
      <c r="C2" s="67" t="s">
        <v>201</v>
      </c>
    </row>
    <row r="3" spans="2:12">
      <c r="B3" s="46" t="s">
        <v>126</v>
      </c>
      <c r="C3" s="67" t="s">
        <v>202</v>
      </c>
    </row>
    <row r="4" spans="2:12">
      <c r="B4" s="46" t="s">
        <v>127</v>
      </c>
      <c r="C4" s="67">
        <v>12147</v>
      </c>
    </row>
    <row r="6" spans="2:12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ht="26.25" customHeight="1">
      <c r="B7" s="125" t="s">
        <v>74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12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178</v>
      </c>
      <c r="H8" s="29" t="s">
        <v>177</v>
      </c>
      <c r="I8" s="29" t="s">
        <v>46</v>
      </c>
      <c r="J8" s="29" t="s">
        <v>45</v>
      </c>
      <c r="K8" s="29" t="s">
        <v>128</v>
      </c>
      <c r="L8" s="65" t="s">
        <v>130</v>
      </c>
    </row>
    <row r="9" spans="2:12" s="3" customFormat="1" ht="25.5">
      <c r="B9" s="14"/>
      <c r="C9" s="15"/>
      <c r="D9" s="15"/>
      <c r="E9" s="15"/>
      <c r="F9" s="15"/>
      <c r="G9" s="15" t="s">
        <v>185</v>
      </c>
      <c r="H9" s="15"/>
      <c r="I9" s="15" t="s">
        <v>181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0.90265305000000007</v>
      </c>
      <c r="J11" s="69"/>
      <c r="K11" s="79">
        <f>IFERROR(I11/$I$11,0)</f>
        <v>1</v>
      </c>
      <c r="L11" s="79">
        <f>I11/'סכום נכסי הקרן'!$C$42</f>
        <v>2.6710712926316411E-5</v>
      </c>
    </row>
    <row r="12" spans="2:12" s="4" customFormat="1" ht="18" customHeight="1">
      <c r="B12" s="70" t="s">
        <v>22</v>
      </c>
      <c r="C12" s="69"/>
      <c r="D12" s="69"/>
      <c r="E12" s="69"/>
      <c r="F12" s="69"/>
      <c r="G12" s="76"/>
      <c r="H12" s="78"/>
      <c r="I12" s="76">
        <v>0.85520272600000002</v>
      </c>
      <c r="J12" s="69"/>
      <c r="K12" s="79">
        <f t="shared" ref="K12:K21" si="0">IFERROR(I12/$I$11,0)</f>
        <v>0.9474323783650872</v>
      </c>
      <c r="L12" s="79">
        <f>I12/'סכום נכסי הקרן'!$C$42</f>
        <v>2.5306594275607038E-5</v>
      </c>
    </row>
    <row r="13" spans="2:12">
      <c r="B13" s="71" t="s">
        <v>1008</v>
      </c>
      <c r="C13" s="72"/>
      <c r="D13" s="72"/>
      <c r="E13" s="72"/>
      <c r="F13" s="72"/>
      <c r="G13" s="80"/>
      <c r="H13" s="82"/>
      <c r="I13" s="80">
        <v>0.85520272600000002</v>
      </c>
      <c r="J13" s="72"/>
      <c r="K13" s="83">
        <f t="shared" si="0"/>
        <v>0.9474323783650872</v>
      </c>
      <c r="L13" s="83">
        <f>I13/'סכום נכסי הקרן'!$C$42</f>
        <v>2.5306594275607038E-5</v>
      </c>
    </row>
    <row r="14" spans="2:12">
      <c r="B14" s="73" t="s">
        <v>1009</v>
      </c>
      <c r="C14" s="69" t="s">
        <v>1010</v>
      </c>
      <c r="D14" s="74" t="s">
        <v>100</v>
      </c>
      <c r="E14" s="74" t="s">
        <v>236</v>
      </c>
      <c r="F14" s="74" t="s">
        <v>112</v>
      </c>
      <c r="G14" s="76">
        <v>39.126779999999997</v>
      </c>
      <c r="H14" s="93">
        <v>1696</v>
      </c>
      <c r="I14" s="76">
        <v>0.663590189</v>
      </c>
      <c r="J14" s="79">
        <v>1.9563389999999999E-5</v>
      </c>
      <c r="K14" s="79">
        <f t="shared" si="0"/>
        <v>0.73515531687396385</v>
      </c>
      <c r="L14" s="79">
        <f>I14/'סכום נכסי הקרן'!$C$42</f>
        <v>1.9636522625275626E-5</v>
      </c>
    </row>
    <row r="15" spans="2:12">
      <c r="B15" s="73" t="s">
        <v>1011</v>
      </c>
      <c r="C15" s="69" t="s">
        <v>1012</v>
      </c>
      <c r="D15" s="74" t="s">
        <v>100</v>
      </c>
      <c r="E15" s="74" t="s">
        <v>136</v>
      </c>
      <c r="F15" s="74" t="s">
        <v>112</v>
      </c>
      <c r="G15" s="76">
        <v>493.74270000000001</v>
      </c>
      <c r="H15" s="78">
        <v>9.1</v>
      </c>
      <c r="I15" s="76">
        <v>4.4930585999999988E-2</v>
      </c>
      <c r="J15" s="79">
        <v>3.2926391571572729E-5</v>
      </c>
      <c r="K15" s="79">
        <f t="shared" si="0"/>
        <v>4.9776141564026162E-2</v>
      </c>
      <c r="L15" s="79">
        <f>I15/'סכום נכסי הקרן'!$C$42</f>
        <v>1.3295562278963892E-6</v>
      </c>
    </row>
    <row r="16" spans="2:12">
      <c r="B16" s="73" t="s">
        <v>1013</v>
      </c>
      <c r="C16" s="69" t="s">
        <v>1014</v>
      </c>
      <c r="D16" s="74" t="s">
        <v>100</v>
      </c>
      <c r="E16" s="74" t="s">
        <v>236</v>
      </c>
      <c r="F16" s="74" t="s">
        <v>112</v>
      </c>
      <c r="G16" s="76">
        <v>304.31939999999997</v>
      </c>
      <c r="H16" s="78">
        <v>48.2</v>
      </c>
      <c r="I16" s="76">
        <v>0.146681951</v>
      </c>
      <c r="J16" s="79">
        <v>2.4842399999999998E-5</v>
      </c>
      <c r="K16" s="79">
        <f t="shared" si="0"/>
        <v>0.16250091992709711</v>
      </c>
      <c r="L16" s="79">
        <f>I16/'סכום נכסי הקרן'!$C$42</f>
        <v>4.3405154224350213E-6</v>
      </c>
    </row>
    <row r="17" spans="2:12">
      <c r="B17" s="75"/>
      <c r="C17" s="69"/>
      <c r="D17" s="69"/>
      <c r="E17" s="69"/>
      <c r="F17" s="69"/>
      <c r="G17" s="76"/>
      <c r="H17" s="78"/>
      <c r="I17" s="69"/>
      <c r="J17" s="69"/>
      <c r="K17" s="79"/>
      <c r="L17" s="69"/>
    </row>
    <row r="18" spans="2:12">
      <c r="B18" s="70" t="s">
        <v>31</v>
      </c>
      <c r="C18" s="69"/>
      <c r="D18" s="69"/>
      <c r="E18" s="69"/>
      <c r="F18" s="69"/>
      <c r="G18" s="76"/>
      <c r="H18" s="78"/>
      <c r="I18" s="76">
        <v>4.7450324000000002E-2</v>
      </c>
      <c r="J18" s="69"/>
      <c r="K18" s="79">
        <f t="shared" si="0"/>
        <v>5.256762163491277E-2</v>
      </c>
      <c r="L18" s="79">
        <f>I18/'סכום נכסי הקרן'!$C$42</f>
        <v>1.4041186507093748E-6</v>
      </c>
    </row>
    <row r="19" spans="2:12">
      <c r="B19" s="71" t="s">
        <v>1015</v>
      </c>
      <c r="C19" s="72"/>
      <c r="D19" s="72"/>
      <c r="E19" s="72"/>
      <c r="F19" s="72"/>
      <c r="G19" s="80"/>
      <c r="H19" s="82"/>
      <c r="I19" s="80">
        <v>4.7450324000000002E-2</v>
      </c>
      <c r="J19" s="72"/>
      <c r="K19" s="83">
        <f t="shared" si="0"/>
        <v>5.256762163491277E-2</v>
      </c>
      <c r="L19" s="83">
        <f>I19/'סכום נכסי הקרן'!$C$42</f>
        <v>1.4041186507093748E-6</v>
      </c>
    </row>
    <row r="20" spans="2:12">
      <c r="B20" s="73" t="s">
        <v>1016</v>
      </c>
      <c r="C20" s="69" t="s">
        <v>1017</v>
      </c>
      <c r="D20" s="74" t="s">
        <v>737</v>
      </c>
      <c r="E20" s="74" t="s">
        <v>839</v>
      </c>
      <c r="F20" s="74" t="s">
        <v>111</v>
      </c>
      <c r="G20" s="76">
        <v>74.527199999999993</v>
      </c>
      <c r="H20" s="78">
        <v>14.97</v>
      </c>
      <c r="I20" s="76">
        <v>4.0331549000000001E-2</v>
      </c>
      <c r="J20" s="79">
        <v>2.2313532934131736E-6</v>
      </c>
      <c r="K20" s="79">
        <f t="shared" si="0"/>
        <v>4.4681119728117016E-2</v>
      </c>
      <c r="L20" s="79">
        <f>I20/'סכום נכסי הקרן'!$C$42</f>
        <v>1.1934645622841066E-6</v>
      </c>
    </row>
    <row r="21" spans="2:12">
      <c r="B21" s="73" t="s">
        <v>1018</v>
      </c>
      <c r="C21" s="69" t="s">
        <v>1019</v>
      </c>
      <c r="D21" s="74" t="s">
        <v>755</v>
      </c>
      <c r="E21" s="74" t="s">
        <v>769</v>
      </c>
      <c r="F21" s="74" t="s">
        <v>111</v>
      </c>
      <c r="G21" s="76">
        <v>19.692322000000001</v>
      </c>
      <c r="H21" s="78">
        <v>10</v>
      </c>
      <c r="I21" s="76">
        <v>7.1187749999999999E-3</v>
      </c>
      <c r="J21" s="79">
        <v>7.783526482213439E-7</v>
      </c>
      <c r="K21" s="79">
        <f t="shared" si="0"/>
        <v>7.8865019067957502E-3</v>
      </c>
      <c r="L21" s="79">
        <f>I21/'סכום נכסי הקרן'!$C$42</f>
        <v>2.1065408842526827E-7</v>
      </c>
    </row>
    <row r="22" spans="2:12">
      <c r="B22" s="75"/>
      <c r="C22" s="69"/>
      <c r="D22" s="69"/>
      <c r="E22" s="69"/>
      <c r="F22" s="69"/>
      <c r="G22" s="76"/>
      <c r="H22" s="78"/>
      <c r="I22" s="69"/>
      <c r="J22" s="69"/>
      <c r="K22" s="79"/>
      <c r="L22" s="69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12" t="s">
        <v>193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2" t="s">
        <v>92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2" t="s">
        <v>176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2" t="s">
        <v>184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